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oshu\Desktop\CALLResearchTrends\"/>
    </mc:Choice>
  </mc:AlternateContent>
  <xr:revisionPtr revIDLastSave="0" documentId="13_ncr:1_{F1463F47-8213-451A-A648-E311A16C0108}" xr6:coauthVersionLast="47" xr6:coauthVersionMax="47" xr10:uidLastSave="{00000000-0000-0000-0000-000000000000}"/>
  <bookViews>
    <workbookView xWindow="-120" yWindow="-120" windowWidth="29040" windowHeight="15720" tabRatio="850" xr2:uid="{5FD66F5C-5865-1D48-AC93-924287634CD2}"/>
  </bookViews>
  <sheets>
    <sheet name="Data" sheetId="2" r:id="rId1"/>
    <sheet name="miniLM_document_topics" sheetId="4" r:id="rId2"/>
    <sheet name="miniLM_document_topicDescriptio" sheetId="12" r:id="rId3"/>
    <sheet name="mpnet_document_topics" sheetId="5" r:id="rId4"/>
    <sheet name="mpnet_document_topicDescription" sheetId="13" r:id="rId5"/>
    <sheet name="scibert_document_topics" sheetId="6" r:id="rId6"/>
    <sheet name="scibert_documents_topicDescript" sheetId="14" r:id="rId7"/>
    <sheet name="miniLM_titles_topics" sheetId="7" r:id="rId8"/>
    <sheet name="miniLM_titles_topicdesciption" sheetId="3" r:id="rId9"/>
    <sheet name="mpnet_titles_topics" sheetId="8" r:id="rId10"/>
    <sheet name="mpnet_titles_topicDescriptions" sheetId="15" r:id="rId11"/>
    <sheet name="scibert_titles_topics" sheetId="9" r:id="rId12"/>
    <sheet name="scibert_titles_topicDescription" sheetId="16" r:id="rId13"/>
    <sheet name="miniLM_keywords_topics" sheetId="10" r:id="rId14"/>
    <sheet name="miniLM_keywords_topicDescriptio" sheetId="17" r:id="rId15"/>
    <sheet name="mpnet_keywords_topics" sheetId="11" r:id="rId16"/>
    <sheet name="mpnet_keywords_topicDescription" sheetId="18" r:id="rId17"/>
  </sheets>
  <definedNames>
    <definedName name="ExternalData_1" localSheetId="0" hidden="1">Data!$A$1:$G$1239</definedName>
    <definedName name="ExternalData_1" localSheetId="1" hidden="1">miniLM_document_topics!$A$1:$C$1239</definedName>
    <definedName name="ExternalData_1" localSheetId="13" hidden="1">miniLM_keywords_topics!$A$1:$C$1239</definedName>
    <definedName name="ExternalData_1" localSheetId="7" hidden="1">miniLM_titles_topics!$A$1:$C$1239</definedName>
    <definedName name="ExternalData_1" localSheetId="3" hidden="1">mpnet_document_topics!$A$1:$C$1239</definedName>
    <definedName name="ExternalData_1" localSheetId="15" hidden="1">mpnet_keywords_topics!$A$1:$C$1239</definedName>
    <definedName name="ExternalData_1" localSheetId="9" hidden="1">mpnet_titles_topics!$A$1:$C$1239</definedName>
    <definedName name="ExternalData_1" localSheetId="5" hidden="1">scibert_document_topics!$A$1:$C$1239</definedName>
    <definedName name="ExternalData_1" localSheetId="11" hidden="1">scibert_titles_topics!$A$1:$C$1239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1" l="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027" i="11"/>
  <c r="D1028" i="11"/>
  <c r="D1029" i="11"/>
  <c r="D1030" i="11"/>
  <c r="D1031" i="11"/>
  <c r="D1032" i="11"/>
  <c r="D1033" i="11"/>
  <c r="D1034" i="11"/>
  <c r="D1035" i="11"/>
  <c r="D1036" i="11"/>
  <c r="D1037" i="11"/>
  <c r="D1038" i="11"/>
  <c r="D1039" i="11"/>
  <c r="D1040" i="11"/>
  <c r="D1041" i="11"/>
  <c r="D1042" i="11"/>
  <c r="D1043" i="11"/>
  <c r="D1044" i="11"/>
  <c r="D1045" i="11"/>
  <c r="D1046" i="11"/>
  <c r="D1047" i="11"/>
  <c r="D1048" i="11"/>
  <c r="D1049" i="11"/>
  <c r="D1050" i="11"/>
  <c r="D1051" i="11"/>
  <c r="D1052" i="11"/>
  <c r="D1053" i="11"/>
  <c r="D1054" i="11"/>
  <c r="D1055" i="11"/>
  <c r="D1056" i="11"/>
  <c r="D1057" i="11"/>
  <c r="D1058" i="11"/>
  <c r="D1059" i="11"/>
  <c r="D1060" i="11"/>
  <c r="D1061" i="11"/>
  <c r="D1062" i="11"/>
  <c r="D1063" i="11"/>
  <c r="D1064" i="11"/>
  <c r="D1065" i="11"/>
  <c r="D1066" i="11"/>
  <c r="D1067" i="11"/>
  <c r="D1068" i="11"/>
  <c r="D1069" i="11"/>
  <c r="D1070" i="11"/>
  <c r="D1071" i="11"/>
  <c r="D1072" i="11"/>
  <c r="D1073" i="11"/>
  <c r="D1074" i="11"/>
  <c r="D1075" i="11"/>
  <c r="D1076" i="11"/>
  <c r="D1077" i="11"/>
  <c r="D1078" i="11"/>
  <c r="D1079" i="11"/>
  <c r="D1080" i="11"/>
  <c r="D1081" i="11"/>
  <c r="D1082" i="11"/>
  <c r="D1083" i="11"/>
  <c r="D1084" i="11"/>
  <c r="D1085" i="11"/>
  <c r="D1086" i="11"/>
  <c r="D1087" i="11"/>
  <c r="D1088" i="11"/>
  <c r="D1089" i="11"/>
  <c r="D1090" i="11"/>
  <c r="D1091" i="11"/>
  <c r="D1092" i="11"/>
  <c r="D1093" i="11"/>
  <c r="D1094" i="11"/>
  <c r="D1095" i="11"/>
  <c r="D1096" i="11"/>
  <c r="D1097" i="11"/>
  <c r="D1098" i="11"/>
  <c r="D1099" i="11"/>
  <c r="D1100" i="11"/>
  <c r="D1101" i="11"/>
  <c r="D1102" i="11"/>
  <c r="D1103" i="11"/>
  <c r="D1104" i="11"/>
  <c r="D1105" i="11"/>
  <c r="D1106" i="11"/>
  <c r="D1107" i="11"/>
  <c r="D1108" i="11"/>
  <c r="D1109" i="11"/>
  <c r="D1110" i="11"/>
  <c r="D1111" i="11"/>
  <c r="D1112" i="11"/>
  <c r="D1113" i="11"/>
  <c r="D1114" i="11"/>
  <c r="D1115" i="11"/>
  <c r="D1116" i="11"/>
  <c r="D1117" i="11"/>
  <c r="D1118" i="11"/>
  <c r="D1119" i="11"/>
  <c r="D1120" i="11"/>
  <c r="D1121" i="11"/>
  <c r="D1122" i="11"/>
  <c r="D1123" i="11"/>
  <c r="D1124" i="11"/>
  <c r="D1125" i="11"/>
  <c r="D1126" i="11"/>
  <c r="D1127" i="11"/>
  <c r="D1128" i="11"/>
  <c r="D1129" i="11"/>
  <c r="D1130" i="11"/>
  <c r="D1131" i="11"/>
  <c r="D1132" i="11"/>
  <c r="D1133" i="11"/>
  <c r="D1134" i="11"/>
  <c r="D1135" i="11"/>
  <c r="D1136" i="11"/>
  <c r="D1137" i="11"/>
  <c r="D1138" i="11"/>
  <c r="D1139" i="11"/>
  <c r="D1140" i="11"/>
  <c r="D1141" i="11"/>
  <c r="D1142" i="11"/>
  <c r="D1143" i="11"/>
  <c r="D1144" i="11"/>
  <c r="D1145" i="11"/>
  <c r="D1146" i="11"/>
  <c r="D1147" i="11"/>
  <c r="D1148" i="11"/>
  <c r="D1149" i="11"/>
  <c r="D1150" i="11"/>
  <c r="D1151" i="11"/>
  <c r="D1152" i="11"/>
  <c r="D1153" i="11"/>
  <c r="D1154" i="11"/>
  <c r="D1155" i="11"/>
  <c r="D1156" i="11"/>
  <c r="D1157" i="11"/>
  <c r="D1158" i="11"/>
  <c r="D1159" i="11"/>
  <c r="D1160" i="11"/>
  <c r="D1161" i="11"/>
  <c r="D1162" i="11"/>
  <c r="D1163" i="11"/>
  <c r="D1164" i="11"/>
  <c r="D1165" i="11"/>
  <c r="D1166" i="11"/>
  <c r="D1167" i="11"/>
  <c r="D1168" i="11"/>
  <c r="D1169" i="11"/>
  <c r="D1170" i="11"/>
  <c r="D1171" i="11"/>
  <c r="D1172" i="11"/>
  <c r="D1173" i="11"/>
  <c r="D1174" i="11"/>
  <c r="D1175" i="11"/>
  <c r="D1176" i="11"/>
  <c r="D1177" i="11"/>
  <c r="D1178" i="11"/>
  <c r="D1179" i="11"/>
  <c r="D1180" i="11"/>
  <c r="D1181" i="11"/>
  <c r="D1182" i="11"/>
  <c r="D1183" i="11"/>
  <c r="D1184" i="11"/>
  <c r="D1185" i="11"/>
  <c r="D1186" i="11"/>
  <c r="D1187" i="11"/>
  <c r="D1188" i="11"/>
  <c r="D1189" i="11"/>
  <c r="D1190" i="11"/>
  <c r="D1191" i="11"/>
  <c r="D1192" i="11"/>
  <c r="D1193" i="11"/>
  <c r="D1194" i="11"/>
  <c r="D1195" i="11"/>
  <c r="D1196" i="11"/>
  <c r="D1197" i="11"/>
  <c r="D1198" i="11"/>
  <c r="D1199" i="11"/>
  <c r="D1200" i="11"/>
  <c r="D1201" i="11"/>
  <c r="D1202" i="11"/>
  <c r="D1203" i="11"/>
  <c r="D1204" i="11"/>
  <c r="D1205" i="11"/>
  <c r="D1206" i="11"/>
  <c r="D1207" i="11"/>
  <c r="D1208" i="11"/>
  <c r="D1209" i="11"/>
  <c r="D1210" i="11"/>
  <c r="D1211" i="11"/>
  <c r="D1212" i="11"/>
  <c r="D1213" i="11"/>
  <c r="D1214" i="11"/>
  <c r="D1215" i="11"/>
  <c r="D1216" i="11"/>
  <c r="D1217" i="11"/>
  <c r="D1218" i="11"/>
  <c r="D1219" i="11"/>
  <c r="D1220" i="11"/>
  <c r="D1221" i="11"/>
  <c r="D1222" i="11"/>
  <c r="D1223" i="11"/>
  <c r="D1224" i="11"/>
  <c r="D1225" i="11"/>
  <c r="D1226" i="11"/>
  <c r="D1227" i="11"/>
  <c r="D1228" i="11"/>
  <c r="D1229" i="11"/>
  <c r="D1230" i="11"/>
  <c r="D1231" i="11"/>
  <c r="D1232" i="11"/>
  <c r="D1233" i="11"/>
  <c r="D1234" i="11"/>
  <c r="D1235" i="11"/>
  <c r="D1236" i="11"/>
  <c r="D1237" i="11"/>
  <c r="D1238" i="11"/>
  <c r="D1239" i="11"/>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D1004" i="10"/>
  <c r="D1005" i="10"/>
  <c r="D1006" i="10"/>
  <c r="D1007" i="10"/>
  <c r="D1008" i="10"/>
  <c r="D1009" i="10"/>
  <c r="D1010" i="10"/>
  <c r="D1011" i="10"/>
  <c r="D1012" i="10"/>
  <c r="D1013" i="10"/>
  <c r="D1014" i="10"/>
  <c r="D1015" i="10"/>
  <c r="D1016" i="10"/>
  <c r="D1017" i="10"/>
  <c r="D1018" i="10"/>
  <c r="D1019" i="10"/>
  <c r="D1020" i="10"/>
  <c r="D1021" i="10"/>
  <c r="D1022" i="10"/>
  <c r="D1023" i="10"/>
  <c r="D1024" i="10"/>
  <c r="D1025" i="10"/>
  <c r="D1026" i="10"/>
  <c r="D1027" i="10"/>
  <c r="D1028" i="10"/>
  <c r="D1029" i="10"/>
  <c r="D1030" i="10"/>
  <c r="D1031" i="10"/>
  <c r="D1032" i="10"/>
  <c r="D1033" i="10"/>
  <c r="D1034" i="10"/>
  <c r="D1035" i="10"/>
  <c r="D1036" i="10"/>
  <c r="D1037" i="10"/>
  <c r="D1038" i="10"/>
  <c r="D1039" i="10"/>
  <c r="D1040" i="10"/>
  <c r="D1041" i="10"/>
  <c r="D1042" i="10"/>
  <c r="D1043" i="10"/>
  <c r="D1044" i="10"/>
  <c r="D1045" i="10"/>
  <c r="D1046" i="10"/>
  <c r="D1047" i="10"/>
  <c r="D1048" i="10"/>
  <c r="D1049" i="10"/>
  <c r="D1050" i="10"/>
  <c r="D1051" i="10"/>
  <c r="D1052" i="10"/>
  <c r="D1053" i="10"/>
  <c r="D1054" i="10"/>
  <c r="D1055" i="10"/>
  <c r="D1056" i="10"/>
  <c r="D1057" i="10"/>
  <c r="D1058" i="10"/>
  <c r="D1059" i="10"/>
  <c r="D1060" i="10"/>
  <c r="D1061" i="10"/>
  <c r="D1062" i="10"/>
  <c r="D1063" i="10"/>
  <c r="D1064" i="10"/>
  <c r="D1065"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1161" i="10"/>
  <c r="D1162" i="10"/>
  <c r="D1163" i="10"/>
  <c r="D1164" i="10"/>
  <c r="D1165" i="10"/>
  <c r="D1166" i="10"/>
  <c r="D1167" i="10"/>
  <c r="D1168" i="10"/>
  <c r="D1169" i="10"/>
  <c r="D1170" i="10"/>
  <c r="D1171" i="10"/>
  <c r="D1172" i="10"/>
  <c r="D1173" i="10"/>
  <c r="D1174" i="10"/>
  <c r="D1175" i="10"/>
  <c r="D1176" i="10"/>
  <c r="D1177" i="10"/>
  <c r="D1178" i="10"/>
  <c r="D1179" i="10"/>
  <c r="D1180" i="10"/>
  <c r="D1181" i="10"/>
  <c r="D1182" i="10"/>
  <c r="D1183" i="10"/>
  <c r="D1184" i="10"/>
  <c r="D1185" i="10"/>
  <c r="D1186" i="10"/>
  <c r="D1187" i="10"/>
  <c r="D1188" i="10"/>
  <c r="D1189" i="10"/>
  <c r="D1190" i="10"/>
  <c r="D1191" i="10"/>
  <c r="D1192" i="10"/>
  <c r="D1193" i="10"/>
  <c r="D1194" i="10"/>
  <c r="D1195" i="10"/>
  <c r="D1196" i="10"/>
  <c r="D1197" i="10"/>
  <c r="D1198" i="10"/>
  <c r="D1199" i="10"/>
  <c r="D1200" i="10"/>
  <c r="D1201" i="10"/>
  <c r="D1202" i="10"/>
  <c r="D1203" i="10"/>
  <c r="D1204" i="10"/>
  <c r="D1205" i="10"/>
  <c r="D1206" i="10"/>
  <c r="D1207" i="10"/>
  <c r="D1208" i="10"/>
  <c r="D1209" i="10"/>
  <c r="D1210" i="10"/>
  <c r="D1211" i="10"/>
  <c r="D1212" i="10"/>
  <c r="D1213" i="10"/>
  <c r="D1214" i="10"/>
  <c r="D1215" i="10"/>
  <c r="D1216" i="10"/>
  <c r="D1217" i="10"/>
  <c r="D1218" i="10"/>
  <c r="D1219" i="10"/>
  <c r="D1220" i="10"/>
  <c r="D1221" i="10"/>
  <c r="D1222" i="10"/>
  <c r="D1223" i="10"/>
  <c r="D1224" i="10"/>
  <c r="D1225" i="10"/>
  <c r="D1226" i="10"/>
  <c r="D1227" i="10"/>
  <c r="D1228" i="10"/>
  <c r="D1229" i="10"/>
  <c r="D1230" i="10"/>
  <c r="D1231" i="10"/>
  <c r="D1232" i="10"/>
  <c r="D1233" i="10"/>
  <c r="D1234" i="10"/>
  <c r="D1235" i="10"/>
  <c r="D1236" i="10"/>
  <c r="D1237" i="10"/>
  <c r="D1238" i="10"/>
  <c r="D1239" i="10"/>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D699" i="9"/>
  <c r="D700" i="9"/>
  <c r="D701" i="9"/>
  <c r="D702" i="9"/>
  <c r="D703" i="9"/>
  <c r="D704" i="9"/>
  <c r="D705" i="9"/>
  <c r="D706" i="9"/>
  <c r="D707" i="9"/>
  <c r="D708" i="9"/>
  <c r="D709" i="9"/>
  <c r="D710" i="9"/>
  <c r="D711" i="9"/>
  <c r="D712" i="9"/>
  <c r="D713" i="9"/>
  <c r="D714" i="9"/>
  <c r="D715" i="9"/>
  <c r="D716" i="9"/>
  <c r="D717" i="9"/>
  <c r="D718" i="9"/>
  <c r="D719" i="9"/>
  <c r="D720" i="9"/>
  <c r="D721" i="9"/>
  <c r="D722" i="9"/>
  <c r="D723" i="9"/>
  <c r="D724" i="9"/>
  <c r="D725" i="9"/>
  <c r="D726" i="9"/>
  <c r="D727" i="9"/>
  <c r="D728" i="9"/>
  <c r="D729" i="9"/>
  <c r="D730" i="9"/>
  <c r="D731" i="9"/>
  <c r="D732" i="9"/>
  <c r="D733" i="9"/>
  <c r="D734" i="9"/>
  <c r="D735" i="9"/>
  <c r="D736" i="9"/>
  <c r="D737" i="9"/>
  <c r="D738" i="9"/>
  <c r="D739" i="9"/>
  <c r="D740" i="9"/>
  <c r="D741" i="9"/>
  <c r="D742" i="9"/>
  <c r="D743" i="9"/>
  <c r="D744" i="9"/>
  <c r="D745" i="9"/>
  <c r="D746" i="9"/>
  <c r="D747" i="9"/>
  <c r="D748" i="9"/>
  <c r="D749" i="9"/>
  <c r="D750" i="9"/>
  <c r="D751" i="9"/>
  <c r="D752" i="9"/>
  <c r="D753" i="9"/>
  <c r="D754" i="9"/>
  <c r="D755" i="9"/>
  <c r="D756" i="9"/>
  <c r="D757" i="9"/>
  <c r="D758" i="9"/>
  <c r="D759" i="9"/>
  <c r="D760" i="9"/>
  <c r="D761" i="9"/>
  <c r="D762" i="9"/>
  <c r="D763" i="9"/>
  <c r="D764" i="9"/>
  <c r="D765" i="9"/>
  <c r="D766" i="9"/>
  <c r="D767" i="9"/>
  <c r="D768" i="9"/>
  <c r="D769" i="9"/>
  <c r="D770" i="9"/>
  <c r="D771" i="9"/>
  <c r="D772" i="9"/>
  <c r="D773" i="9"/>
  <c r="D774" i="9"/>
  <c r="D775" i="9"/>
  <c r="D776" i="9"/>
  <c r="D777" i="9"/>
  <c r="D778" i="9"/>
  <c r="D779" i="9"/>
  <c r="D780" i="9"/>
  <c r="D781" i="9"/>
  <c r="D782" i="9"/>
  <c r="D783" i="9"/>
  <c r="D784" i="9"/>
  <c r="D785" i="9"/>
  <c r="D786" i="9"/>
  <c r="D787" i="9"/>
  <c r="D788" i="9"/>
  <c r="D789" i="9"/>
  <c r="D790" i="9"/>
  <c r="D791" i="9"/>
  <c r="D792" i="9"/>
  <c r="D793" i="9"/>
  <c r="D794" i="9"/>
  <c r="D795" i="9"/>
  <c r="D796" i="9"/>
  <c r="D797" i="9"/>
  <c r="D798" i="9"/>
  <c r="D799" i="9"/>
  <c r="D800" i="9"/>
  <c r="D801" i="9"/>
  <c r="D802" i="9"/>
  <c r="D803" i="9"/>
  <c r="D804" i="9"/>
  <c r="D805" i="9"/>
  <c r="D806" i="9"/>
  <c r="D807" i="9"/>
  <c r="D808" i="9"/>
  <c r="D809" i="9"/>
  <c r="D810" i="9"/>
  <c r="D811" i="9"/>
  <c r="D812" i="9"/>
  <c r="D813" i="9"/>
  <c r="D814" i="9"/>
  <c r="D815" i="9"/>
  <c r="D816" i="9"/>
  <c r="D817" i="9"/>
  <c r="D818" i="9"/>
  <c r="D819" i="9"/>
  <c r="D820" i="9"/>
  <c r="D821" i="9"/>
  <c r="D822" i="9"/>
  <c r="D823" i="9"/>
  <c r="D824" i="9"/>
  <c r="D825" i="9"/>
  <c r="D826" i="9"/>
  <c r="D827" i="9"/>
  <c r="D828" i="9"/>
  <c r="D829" i="9"/>
  <c r="D830" i="9"/>
  <c r="D831" i="9"/>
  <c r="D832" i="9"/>
  <c r="D833" i="9"/>
  <c r="D834" i="9"/>
  <c r="D835" i="9"/>
  <c r="D836" i="9"/>
  <c r="D837" i="9"/>
  <c r="D838" i="9"/>
  <c r="D839" i="9"/>
  <c r="D840" i="9"/>
  <c r="D841" i="9"/>
  <c r="D842" i="9"/>
  <c r="D843" i="9"/>
  <c r="D844" i="9"/>
  <c r="D845" i="9"/>
  <c r="D846" i="9"/>
  <c r="D847" i="9"/>
  <c r="D848" i="9"/>
  <c r="D849" i="9"/>
  <c r="D850" i="9"/>
  <c r="D851" i="9"/>
  <c r="D852" i="9"/>
  <c r="D853" i="9"/>
  <c r="D854" i="9"/>
  <c r="D855" i="9"/>
  <c r="D856" i="9"/>
  <c r="D857" i="9"/>
  <c r="D858" i="9"/>
  <c r="D859" i="9"/>
  <c r="D860" i="9"/>
  <c r="D861" i="9"/>
  <c r="D862" i="9"/>
  <c r="D863" i="9"/>
  <c r="D864" i="9"/>
  <c r="D865" i="9"/>
  <c r="D866" i="9"/>
  <c r="D867" i="9"/>
  <c r="D868" i="9"/>
  <c r="D869" i="9"/>
  <c r="D870" i="9"/>
  <c r="D871" i="9"/>
  <c r="D872" i="9"/>
  <c r="D873" i="9"/>
  <c r="D874" i="9"/>
  <c r="D875" i="9"/>
  <c r="D876" i="9"/>
  <c r="D877" i="9"/>
  <c r="D878" i="9"/>
  <c r="D879" i="9"/>
  <c r="D880" i="9"/>
  <c r="D881" i="9"/>
  <c r="D882" i="9"/>
  <c r="D883" i="9"/>
  <c r="D884" i="9"/>
  <c r="D885" i="9"/>
  <c r="D886" i="9"/>
  <c r="D887" i="9"/>
  <c r="D888" i="9"/>
  <c r="D889" i="9"/>
  <c r="D890" i="9"/>
  <c r="D891" i="9"/>
  <c r="D892" i="9"/>
  <c r="D893" i="9"/>
  <c r="D894" i="9"/>
  <c r="D895" i="9"/>
  <c r="D896" i="9"/>
  <c r="D897" i="9"/>
  <c r="D898" i="9"/>
  <c r="D899" i="9"/>
  <c r="D900" i="9"/>
  <c r="D901" i="9"/>
  <c r="D902" i="9"/>
  <c r="D903" i="9"/>
  <c r="D904" i="9"/>
  <c r="D905" i="9"/>
  <c r="D906" i="9"/>
  <c r="D907" i="9"/>
  <c r="D908" i="9"/>
  <c r="D909" i="9"/>
  <c r="D910" i="9"/>
  <c r="D911" i="9"/>
  <c r="D912" i="9"/>
  <c r="D913" i="9"/>
  <c r="D914" i="9"/>
  <c r="D915" i="9"/>
  <c r="D916" i="9"/>
  <c r="D917" i="9"/>
  <c r="D918" i="9"/>
  <c r="D919" i="9"/>
  <c r="D920" i="9"/>
  <c r="D921" i="9"/>
  <c r="D922" i="9"/>
  <c r="D923" i="9"/>
  <c r="D924" i="9"/>
  <c r="D925" i="9"/>
  <c r="D926" i="9"/>
  <c r="D927" i="9"/>
  <c r="D928" i="9"/>
  <c r="D929" i="9"/>
  <c r="D930" i="9"/>
  <c r="D931" i="9"/>
  <c r="D932" i="9"/>
  <c r="D933" i="9"/>
  <c r="D934" i="9"/>
  <c r="D935" i="9"/>
  <c r="D936" i="9"/>
  <c r="D937" i="9"/>
  <c r="D938" i="9"/>
  <c r="D939" i="9"/>
  <c r="D940" i="9"/>
  <c r="D941" i="9"/>
  <c r="D942" i="9"/>
  <c r="D943" i="9"/>
  <c r="D944" i="9"/>
  <c r="D945" i="9"/>
  <c r="D946" i="9"/>
  <c r="D947" i="9"/>
  <c r="D948" i="9"/>
  <c r="D949" i="9"/>
  <c r="D950" i="9"/>
  <c r="D951" i="9"/>
  <c r="D952" i="9"/>
  <c r="D953" i="9"/>
  <c r="D954" i="9"/>
  <c r="D955" i="9"/>
  <c r="D956" i="9"/>
  <c r="D957" i="9"/>
  <c r="D958" i="9"/>
  <c r="D959" i="9"/>
  <c r="D960" i="9"/>
  <c r="D961" i="9"/>
  <c r="D962" i="9"/>
  <c r="D963" i="9"/>
  <c r="D964" i="9"/>
  <c r="D965" i="9"/>
  <c r="D966" i="9"/>
  <c r="D967" i="9"/>
  <c r="D968" i="9"/>
  <c r="D969" i="9"/>
  <c r="D970" i="9"/>
  <c r="D971" i="9"/>
  <c r="D972" i="9"/>
  <c r="D973" i="9"/>
  <c r="D974" i="9"/>
  <c r="D975" i="9"/>
  <c r="D976" i="9"/>
  <c r="D977" i="9"/>
  <c r="D978" i="9"/>
  <c r="D979" i="9"/>
  <c r="D980" i="9"/>
  <c r="D981" i="9"/>
  <c r="D982" i="9"/>
  <c r="D983" i="9"/>
  <c r="D984" i="9"/>
  <c r="D985" i="9"/>
  <c r="D986" i="9"/>
  <c r="D987" i="9"/>
  <c r="D988" i="9"/>
  <c r="D989" i="9"/>
  <c r="D990" i="9"/>
  <c r="D991" i="9"/>
  <c r="D992" i="9"/>
  <c r="D993" i="9"/>
  <c r="D994" i="9"/>
  <c r="D995" i="9"/>
  <c r="D996" i="9"/>
  <c r="D997" i="9"/>
  <c r="D998" i="9"/>
  <c r="D999" i="9"/>
  <c r="D1000" i="9"/>
  <c r="D1001" i="9"/>
  <c r="D1002" i="9"/>
  <c r="D1003" i="9"/>
  <c r="D1004" i="9"/>
  <c r="D1005" i="9"/>
  <c r="D1006" i="9"/>
  <c r="D1007" i="9"/>
  <c r="D1008" i="9"/>
  <c r="D1009" i="9"/>
  <c r="D1010" i="9"/>
  <c r="D1011" i="9"/>
  <c r="D1012" i="9"/>
  <c r="D1013" i="9"/>
  <c r="D1014" i="9"/>
  <c r="D1015" i="9"/>
  <c r="D1016" i="9"/>
  <c r="D1017" i="9"/>
  <c r="D1018" i="9"/>
  <c r="D1019" i="9"/>
  <c r="D1020" i="9"/>
  <c r="D1021" i="9"/>
  <c r="D1022" i="9"/>
  <c r="D1023" i="9"/>
  <c r="D1024" i="9"/>
  <c r="D1025" i="9"/>
  <c r="D1026" i="9"/>
  <c r="D1027" i="9"/>
  <c r="D1028" i="9"/>
  <c r="D1029" i="9"/>
  <c r="D1030" i="9"/>
  <c r="D1031" i="9"/>
  <c r="D1032" i="9"/>
  <c r="D1033" i="9"/>
  <c r="D1034" i="9"/>
  <c r="D1035" i="9"/>
  <c r="D1036" i="9"/>
  <c r="D1037" i="9"/>
  <c r="D1038" i="9"/>
  <c r="D1039" i="9"/>
  <c r="D1040" i="9"/>
  <c r="D1041" i="9"/>
  <c r="D1042" i="9"/>
  <c r="D1043" i="9"/>
  <c r="D1044" i="9"/>
  <c r="D1045" i="9"/>
  <c r="D1046" i="9"/>
  <c r="D1047" i="9"/>
  <c r="D1048" i="9"/>
  <c r="D1049" i="9"/>
  <c r="D1050" i="9"/>
  <c r="D1051" i="9"/>
  <c r="D1052" i="9"/>
  <c r="D1053" i="9"/>
  <c r="D1054" i="9"/>
  <c r="D1055" i="9"/>
  <c r="D1056" i="9"/>
  <c r="D1057" i="9"/>
  <c r="D1058" i="9"/>
  <c r="D1059" i="9"/>
  <c r="D1060" i="9"/>
  <c r="D1061" i="9"/>
  <c r="D1062" i="9"/>
  <c r="D1063" i="9"/>
  <c r="D1064" i="9"/>
  <c r="D1065" i="9"/>
  <c r="D1066" i="9"/>
  <c r="D1067" i="9"/>
  <c r="D1068" i="9"/>
  <c r="D1069" i="9"/>
  <c r="D1070" i="9"/>
  <c r="D1071" i="9"/>
  <c r="D1072" i="9"/>
  <c r="D1073" i="9"/>
  <c r="D1074" i="9"/>
  <c r="D1075" i="9"/>
  <c r="D1076" i="9"/>
  <c r="D1077" i="9"/>
  <c r="D1078" i="9"/>
  <c r="D1079" i="9"/>
  <c r="D1080" i="9"/>
  <c r="D1081" i="9"/>
  <c r="D1082" i="9"/>
  <c r="D1083" i="9"/>
  <c r="D1084" i="9"/>
  <c r="D1085" i="9"/>
  <c r="D1086" i="9"/>
  <c r="D1087" i="9"/>
  <c r="D1088" i="9"/>
  <c r="D1089" i="9"/>
  <c r="D1090" i="9"/>
  <c r="D1091" i="9"/>
  <c r="D1092" i="9"/>
  <c r="D1093" i="9"/>
  <c r="D1094" i="9"/>
  <c r="D1095" i="9"/>
  <c r="D1096" i="9"/>
  <c r="D1097" i="9"/>
  <c r="D1098" i="9"/>
  <c r="D1099" i="9"/>
  <c r="D1100" i="9"/>
  <c r="D1101" i="9"/>
  <c r="D1102" i="9"/>
  <c r="D1103" i="9"/>
  <c r="D1104" i="9"/>
  <c r="D1105" i="9"/>
  <c r="D1106" i="9"/>
  <c r="D1107" i="9"/>
  <c r="D1108" i="9"/>
  <c r="D1109" i="9"/>
  <c r="D1110" i="9"/>
  <c r="D1111" i="9"/>
  <c r="D1112" i="9"/>
  <c r="D1113" i="9"/>
  <c r="D1114" i="9"/>
  <c r="D1115" i="9"/>
  <c r="D1116" i="9"/>
  <c r="D1117" i="9"/>
  <c r="D1118" i="9"/>
  <c r="D1119" i="9"/>
  <c r="D1120" i="9"/>
  <c r="D1121" i="9"/>
  <c r="D1122" i="9"/>
  <c r="D1123" i="9"/>
  <c r="D1124" i="9"/>
  <c r="D1125" i="9"/>
  <c r="D1126" i="9"/>
  <c r="D1127" i="9"/>
  <c r="D1128" i="9"/>
  <c r="D1129" i="9"/>
  <c r="D1130" i="9"/>
  <c r="D1131" i="9"/>
  <c r="D1132" i="9"/>
  <c r="D1133" i="9"/>
  <c r="D1134" i="9"/>
  <c r="D1135" i="9"/>
  <c r="D1136" i="9"/>
  <c r="D1137" i="9"/>
  <c r="D1138" i="9"/>
  <c r="D1139" i="9"/>
  <c r="D1140" i="9"/>
  <c r="D1141" i="9"/>
  <c r="D1142" i="9"/>
  <c r="D1143" i="9"/>
  <c r="D1144" i="9"/>
  <c r="D1145" i="9"/>
  <c r="D1146" i="9"/>
  <c r="D1147" i="9"/>
  <c r="D1148" i="9"/>
  <c r="D1149" i="9"/>
  <c r="D1150" i="9"/>
  <c r="D1151" i="9"/>
  <c r="D1152" i="9"/>
  <c r="D1153" i="9"/>
  <c r="D1154" i="9"/>
  <c r="D1155" i="9"/>
  <c r="D1156" i="9"/>
  <c r="D1157" i="9"/>
  <c r="D1158" i="9"/>
  <c r="D1159" i="9"/>
  <c r="D1160" i="9"/>
  <c r="D1161" i="9"/>
  <c r="D1162" i="9"/>
  <c r="D1163" i="9"/>
  <c r="D1164" i="9"/>
  <c r="D1165" i="9"/>
  <c r="D1166" i="9"/>
  <c r="D1167" i="9"/>
  <c r="D1168" i="9"/>
  <c r="D1169" i="9"/>
  <c r="D1170" i="9"/>
  <c r="D1171" i="9"/>
  <c r="D1172" i="9"/>
  <c r="D1173" i="9"/>
  <c r="D1174" i="9"/>
  <c r="D1175" i="9"/>
  <c r="D1176" i="9"/>
  <c r="D1177" i="9"/>
  <c r="D1178" i="9"/>
  <c r="D1179" i="9"/>
  <c r="D1180" i="9"/>
  <c r="D1181" i="9"/>
  <c r="D1182" i="9"/>
  <c r="D1183" i="9"/>
  <c r="D1184" i="9"/>
  <c r="D1185" i="9"/>
  <c r="D1186" i="9"/>
  <c r="D1187" i="9"/>
  <c r="D1188" i="9"/>
  <c r="D1189" i="9"/>
  <c r="D1190" i="9"/>
  <c r="D1191" i="9"/>
  <c r="D1192" i="9"/>
  <c r="D1193" i="9"/>
  <c r="D1194" i="9"/>
  <c r="D1195" i="9"/>
  <c r="D1196" i="9"/>
  <c r="D1197" i="9"/>
  <c r="D1198" i="9"/>
  <c r="D1199" i="9"/>
  <c r="D1200" i="9"/>
  <c r="D1201" i="9"/>
  <c r="D1202" i="9"/>
  <c r="D1203" i="9"/>
  <c r="D1204" i="9"/>
  <c r="D1205" i="9"/>
  <c r="D1206" i="9"/>
  <c r="D1207" i="9"/>
  <c r="D1208" i="9"/>
  <c r="D1209" i="9"/>
  <c r="D1210" i="9"/>
  <c r="D1211" i="9"/>
  <c r="D1212" i="9"/>
  <c r="D1213" i="9"/>
  <c r="D1214" i="9"/>
  <c r="D1215" i="9"/>
  <c r="D1216" i="9"/>
  <c r="D1217" i="9"/>
  <c r="D1218" i="9"/>
  <c r="D1219" i="9"/>
  <c r="D1220" i="9"/>
  <c r="D1221" i="9"/>
  <c r="D1222" i="9"/>
  <c r="D1223" i="9"/>
  <c r="D1224" i="9"/>
  <c r="D1225" i="9"/>
  <c r="D1226" i="9"/>
  <c r="D1227" i="9"/>
  <c r="D1228" i="9"/>
  <c r="D1229" i="9"/>
  <c r="D1230" i="9"/>
  <c r="D1231" i="9"/>
  <c r="D1232" i="9"/>
  <c r="D1233" i="9"/>
  <c r="D1234" i="9"/>
  <c r="D1235" i="9"/>
  <c r="D1236" i="9"/>
  <c r="D1237" i="9"/>
  <c r="D1238" i="9"/>
  <c r="D1239" i="9"/>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1002" i="8"/>
  <c r="D1003" i="8"/>
  <c r="D1004" i="8"/>
  <c r="D1005" i="8"/>
  <c r="D1006" i="8"/>
  <c r="D1007" i="8"/>
  <c r="D1008" i="8"/>
  <c r="D1009" i="8"/>
  <c r="D1010" i="8"/>
  <c r="D1011" i="8"/>
  <c r="D1012" i="8"/>
  <c r="D1013" i="8"/>
  <c r="D1014" i="8"/>
  <c r="D1015" i="8"/>
  <c r="D1016" i="8"/>
  <c r="D1017" i="8"/>
  <c r="D1018" i="8"/>
  <c r="D1019" i="8"/>
  <c r="D1020" i="8"/>
  <c r="D1021" i="8"/>
  <c r="D1022" i="8"/>
  <c r="D1023" i="8"/>
  <c r="D1024" i="8"/>
  <c r="D1025" i="8"/>
  <c r="D1026" i="8"/>
  <c r="D1027" i="8"/>
  <c r="D1028" i="8"/>
  <c r="D1029" i="8"/>
  <c r="D1030" i="8"/>
  <c r="D1031" i="8"/>
  <c r="D1032" i="8"/>
  <c r="D1033" i="8"/>
  <c r="D1034" i="8"/>
  <c r="D1035" i="8"/>
  <c r="D1036" i="8"/>
  <c r="D1037" i="8"/>
  <c r="D1038" i="8"/>
  <c r="D1039" i="8"/>
  <c r="D1040" i="8"/>
  <c r="D1041" i="8"/>
  <c r="D1042" i="8"/>
  <c r="D1043" i="8"/>
  <c r="D1044" i="8"/>
  <c r="D1045" i="8"/>
  <c r="D1046" i="8"/>
  <c r="D1047" i="8"/>
  <c r="D1048" i="8"/>
  <c r="D1049" i="8"/>
  <c r="D1050" i="8"/>
  <c r="D1051" i="8"/>
  <c r="D1052" i="8"/>
  <c r="D1053" i="8"/>
  <c r="D1054" i="8"/>
  <c r="D1055" i="8"/>
  <c r="D1056" i="8"/>
  <c r="D1057" i="8"/>
  <c r="D1058" i="8"/>
  <c r="D1059" i="8"/>
  <c r="D1060" i="8"/>
  <c r="D1061" i="8"/>
  <c r="D1062" i="8"/>
  <c r="D1063" i="8"/>
  <c r="D1064" i="8"/>
  <c r="D1065" i="8"/>
  <c r="D1066" i="8"/>
  <c r="D1067" i="8"/>
  <c r="D1068" i="8"/>
  <c r="D1069" i="8"/>
  <c r="D1070" i="8"/>
  <c r="D1071" i="8"/>
  <c r="D1072" i="8"/>
  <c r="D1073" i="8"/>
  <c r="D1074" i="8"/>
  <c r="D1075" i="8"/>
  <c r="D1076" i="8"/>
  <c r="D1077" i="8"/>
  <c r="D1078" i="8"/>
  <c r="D1079" i="8"/>
  <c r="D1080" i="8"/>
  <c r="D1081" i="8"/>
  <c r="D1082" i="8"/>
  <c r="D1083" i="8"/>
  <c r="D1084" i="8"/>
  <c r="D1085" i="8"/>
  <c r="D1086" i="8"/>
  <c r="D1087" i="8"/>
  <c r="D1088" i="8"/>
  <c r="D1089" i="8"/>
  <c r="D1090" i="8"/>
  <c r="D1091" i="8"/>
  <c r="D1092" i="8"/>
  <c r="D1093" i="8"/>
  <c r="D1094" i="8"/>
  <c r="D1095" i="8"/>
  <c r="D1096" i="8"/>
  <c r="D1097" i="8"/>
  <c r="D1098" i="8"/>
  <c r="D1099" i="8"/>
  <c r="D1100" i="8"/>
  <c r="D1101" i="8"/>
  <c r="D1102" i="8"/>
  <c r="D1103" i="8"/>
  <c r="D1104" i="8"/>
  <c r="D1105" i="8"/>
  <c r="D1106" i="8"/>
  <c r="D1107" i="8"/>
  <c r="D1108" i="8"/>
  <c r="D1109" i="8"/>
  <c r="D1110" i="8"/>
  <c r="D1111" i="8"/>
  <c r="D1112" i="8"/>
  <c r="D1113" i="8"/>
  <c r="D1114" i="8"/>
  <c r="D1115" i="8"/>
  <c r="D1116" i="8"/>
  <c r="D1117" i="8"/>
  <c r="D1118" i="8"/>
  <c r="D1119" i="8"/>
  <c r="D1120" i="8"/>
  <c r="D1121" i="8"/>
  <c r="D1122" i="8"/>
  <c r="D1123" i="8"/>
  <c r="D1124" i="8"/>
  <c r="D1125" i="8"/>
  <c r="D1126" i="8"/>
  <c r="D1127" i="8"/>
  <c r="D1128" i="8"/>
  <c r="D1129" i="8"/>
  <c r="D1130" i="8"/>
  <c r="D1131" i="8"/>
  <c r="D1132" i="8"/>
  <c r="D1133" i="8"/>
  <c r="D1134" i="8"/>
  <c r="D1135" i="8"/>
  <c r="D1136" i="8"/>
  <c r="D1137" i="8"/>
  <c r="D1138" i="8"/>
  <c r="D1139" i="8"/>
  <c r="D1140" i="8"/>
  <c r="D1141" i="8"/>
  <c r="D1142" i="8"/>
  <c r="D1143" i="8"/>
  <c r="D1144" i="8"/>
  <c r="D1145" i="8"/>
  <c r="D1146" i="8"/>
  <c r="D1147" i="8"/>
  <c r="D1148" i="8"/>
  <c r="D1149" i="8"/>
  <c r="D1150" i="8"/>
  <c r="D1151" i="8"/>
  <c r="D1152" i="8"/>
  <c r="D1153" i="8"/>
  <c r="D1154" i="8"/>
  <c r="D1155" i="8"/>
  <c r="D1156" i="8"/>
  <c r="D1157" i="8"/>
  <c r="D1158" i="8"/>
  <c r="D1159" i="8"/>
  <c r="D1160" i="8"/>
  <c r="D1161" i="8"/>
  <c r="D1162" i="8"/>
  <c r="D1163" i="8"/>
  <c r="D1164" i="8"/>
  <c r="D1165" i="8"/>
  <c r="D1166" i="8"/>
  <c r="D1167" i="8"/>
  <c r="D1168" i="8"/>
  <c r="D1169" i="8"/>
  <c r="D1170" i="8"/>
  <c r="D1171" i="8"/>
  <c r="D1172" i="8"/>
  <c r="D1173" i="8"/>
  <c r="D1174" i="8"/>
  <c r="D1175" i="8"/>
  <c r="D1176" i="8"/>
  <c r="D1177" i="8"/>
  <c r="D1178" i="8"/>
  <c r="D1179" i="8"/>
  <c r="D1180" i="8"/>
  <c r="D1181" i="8"/>
  <c r="D1182" i="8"/>
  <c r="D1183" i="8"/>
  <c r="D1184" i="8"/>
  <c r="D1185" i="8"/>
  <c r="D1186" i="8"/>
  <c r="D1187" i="8"/>
  <c r="D1188" i="8"/>
  <c r="D1189" i="8"/>
  <c r="D1190" i="8"/>
  <c r="D1191" i="8"/>
  <c r="D1192" i="8"/>
  <c r="D1193" i="8"/>
  <c r="D1194" i="8"/>
  <c r="D1195" i="8"/>
  <c r="D1196" i="8"/>
  <c r="D1197" i="8"/>
  <c r="D1198" i="8"/>
  <c r="D1199" i="8"/>
  <c r="D1200" i="8"/>
  <c r="D1201" i="8"/>
  <c r="D1202" i="8"/>
  <c r="D1203" i="8"/>
  <c r="D1204" i="8"/>
  <c r="D1205" i="8"/>
  <c r="D1206" i="8"/>
  <c r="D1207" i="8"/>
  <c r="D1208" i="8"/>
  <c r="D1209" i="8"/>
  <c r="D1210" i="8"/>
  <c r="D1211" i="8"/>
  <c r="D1212" i="8"/>
  <c r="D1213" i="8"/>
  <c r="D1214" i="8"/>
  <c r="D1215" i="8"/>
  <c r="D1216" i="8"/>
  <c r="D1217" i="8"/>
  <c r="D1218" i="8"/>
  <c r="D1219" i="8"/>
  <c r="D1220" i="8"/>
  <c r="D1221" i="8"/>
  <c r="D1222" i="8"/>
  <c r="D1223" i="8"/>
  <c r="D1224" i="8"/>
  <c r="D1225" i="8"/>
  <c r="D1226" i="8"/>
  <c r="D1227" i="8"/>
  <c r="D1228" i="8"/>
  <c r="D1229" i="8"/>
  <c r="D1230" i="8"/>
  <c r="D1231" i="8"/>
  <c r="D1232" i="8"/>
  <c r="D1233" i="8"/>
  <c r="D1234" i="8"/>
  <c r="D1235" i="8"/>
  <c r="D1236" i="8"/>
  <c r="D1237" i="8"/>
  <c r="D1238" i="8"/>
  <c r="D1239" i="8"/>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0" i="7"/>
  <c r="D2" i="7"/>
  <c r="D3" i="7"/>
  <c r="D4" i="7"/>
  <c r="D5" i="7"/>
  <c r="D6" i="7"/>
  <c r="D7" i="7"/>
  <c r="D8" i="7"/>
  <c r="D9"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D701" i="7"/>
  <c r="D702" i="7"/>
  <c r="D703" i="7"/>
  <c r="D704" i="7"/>
  <c r="D705" i="7"/>
  <c r="D706" i="7"/>
  <c r="D707" i="7"/>
  <c r="D708" i="7"/>
  <c r="D709" i="7"/>
  <c r="D710" i="7"/>
  <c r="D711" i="7"/>
  <c r="D712" i="7"/>
  <c r="D713" i="7"/>
  <c r="D714" i="7"/>
  <c r="D715" i="7"/>
  <c r="D716" i="7"/>
  <c r="D717" i="7"/>
  <c r="D718" i="7"/>
  <c r="D719" i="7"/>
  <c r="D720" i="7"/>
  <c r="D721" i="7"/>
  <c r="D722" i="7"/>
  <c r="D723" i="7"/>
  <c r="D724" i="7"/>
  <c r="D725" i="7"/>
  <c r="D726" i="7"/>
  <c r="D727" i="7"/>
  <c r="D728" i="7"/>
  <c r="D729" i="7"/>
  <c r="D730" i="7"/>
  <c r="D731" i="7"/>
  <c r="D732" i="7"/>
  <c r="D733" i="7"/>
  <c r="D734" i="7"/>
  <c r="D735" i="7"/>
  <c r="D736" i="7"/>
  <c r="D737" i="7"/>
  <c r="D738" i="7"/>
  <c r="D739" i="7"/>
  <c r="D740" i="7"/>
  <c r="D741" i="7"/>
  <c r="D742" i="7"/>
  <c r="D743" i="7"/>
  <c r="D744" i="7"/>
  <c r="D745" i="7"/>
  <c r="D746" i="7"/>
  <c r="D747" i="7"/>
  <c r="D748" i="7"/>
  <c r="D749" i="7"/>
  <c r="D750" i="7"/>
  <c r="D751" i="7"/>
  <c r="D752" i="7"/>
  <c r="D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D832" i="7"/>
  <c r="D833" i="7"/>
  <c r="D834" i="7"/>
  <c r="D835" i="7"/>
  <c r="D836" i="7"/>
  <c r="D837" i="7"/>
  <c r="D838" i="7"/>
  <c r="D839" i="7"/>
  <c r="D840" i="7"/>
  <c r="D841" i="7"/>
  <c r="D842" i="7"/>
  <c r="D843" i="7"/>
  <c r="D844" i="7"/>
  <c r="D845" i="7"/>
  <c r="D846" i="7"/>
  <c r="D847" i="7"/>
  <c r="D848" i="7"/>
  <c r="D849" i="7"/>
  <c r="D850" i="7"/>
  <c r="D851" i="7"/>
  <c r="D852" i="7"/>
  <c r="D853" i="7"/>
  <c r="D854" i="7"/>
  <c r="D855" i="7"/>
  <c r="D856" i="7"/>
  <c r="D857" i="7"/>
  <c r="D858" i="7"/>
  <c r="D859" i="7"/>
  <c r="D860" i="7"/>
  <c r="D861" i="7"/>
  <c r="D862" i="7"/>
  <c r="D863" i="7"/>
  <c r="D864" i="7"/>
  <c r="D865" i="7"/>
  <c r="D866" i="7"/>
  <c r="D867" i="7"/>
  <c r="D868" i="7"/>
  <c r="D869" i="7"/>
  <c r="D870" i="7"/>
  <c r="D871" i="7"/>
  <c r="D872" i="7"/>
  <c r="D873" i="7"/>
  <c r="D874" i="7"/>
  <c r="D875" i="7"/>
  <c r="D876" i="7"/>
  <c r="D877" i="7"/>
  <c r="D878" i="7"/>
  <c r="D879" i="7"/>
  <c r="D880" i="7"/>
  <c r="D881" i="7"/>
  <c r="D882" i="7"/>
  <c r="D883" i="7"/>
  <c r="D884" i="7"/>
  <c r="D885" i="7"/>
  <c r="D886" i="7"/>
  <c r="D887" i="7"/>
  <c r="D888" i="7"/>
  <c r="D889" i="7"/>
  <c r="D890" i="7"/>
  <c r="D891" i="7"/>
  <c r="D892" i="7"/>
  <c r="D893" i="7"/>
  <c r="D894" i="7"/>
  <c r="D895" i="7"/>
  <c r="D896" i="7"/>
  <c r="D897" i="7"/>
  <c r="D898" i="7"/>
  <c r="D899" i="7"/>
  <c r="D900" i="7"/>
  <c r="D901" i="7"/>
  <c r="D902" i="7"/>
  <c r="D903" i="7"/>
  <c r="D904" i="7"/>
  <c r="D905" i="7"/>
  <c r="D906" i="7"/>
  <c r="D907" i="7"/>
  <c r="D908" i="7"/>
  <c r="D909" i="7"/>
  <c r="D910" i="7"/>
  <c r="D911" i="7"/>
  <c r="D912" i="7"/>
  <c r="D913" i="7"/>
  <c r="D914" i="7"/>
  <c r="D915" i="7"/>
  <c r="D916" i="7"/>
  <c r="D917" i="7"/>
  <c r="D918" i="7"/>
  <c r="D919" i="7"/>
  <c r="D920" i="7"/>
  <c r="D921" i="7"/>
  <c r="D922" i="7"/>
  <c r="D923" i="7"/>
  <c r="D924" i="7"/>
  <c r="D925" i="7"/>
  <c r="D926" i="7"/>
  <c r="D927" i="7"/>
  <c r="D928" i="7"/>
  <c r="D929" i="7"/>
  <c r="D930" i="7"/>
  <c r="D931" i="7"/>
  <c r="D932" i="7"/>
  <c r="D933" i="7"/>
  <c r="D934" i="7"/>
  <c r="D935" i="7"/>
  <c r="D936" i="7"/>
  <c r="D937" i="7"/>
  <c r="D938" i="7"/>
  <c r="D939" i="7"/>
  <c r="D940" i="7"/>
  <c r="D941" i="7"/>
  <c r="D942" i="7"/>
  <c r="D943" i="7"/>
  <c r="D944" i="7"/>
  <c r="D945" i="7"/>
  <c r="D946" i="7"/>
  <c r="D947" i="7"/>
  <c r="D948" i="7"/>
  <c r="D949" i="7"/>
  <c r="D950" i="7"/>
  <c r="D951" i="7"/>
  <c r="D952" i="7"/>
  <c r="D953" i="7"/>
  <c r="D954" i="7"/>
  <c r="D955" i="7"/>
  <c r="D956" i="7"/>
  <c r="D957" i="7"/>
  <c r="D958" i="7"/>
  <c r="D959" i="7"/>
  <c r="D960" i="7"/>
  <c r="D961" i="7"/>
  <c r="D962" i="7"/>
  <c r="D963" i="7"/>
  <c r="D964" i="7"/>
  <c r="D965" i="7"/>
  <c r="D966" i="7"/>
  <c r="D967" i="7"/>
  <c r="D968" i="7"/>
  <c r="D969" i="7"/>
  <c r="D970" i="7"/>
  <c r="D971" i="7"/>
  <c r="D972" i="7"/>
  <c r="D973" i="7"/>
  <c r="D974" i="7"/>
  <c r="D975" i="7"/>
  <c r="D976" i="7"/>
  <c r="D977" i="7"/>
  <c r="D978" i="7"/>
  <c r="D979" i="7"/>
  <c r="D980" i="7"/>
  <c r="D981" i="7"/>
  <c r="D982" i="7"/>
  <c r="D983" i="7"/>
  <c r="D984" i="7"/>
  <c r="D985" i="7"/>
  <c r="D986" i="7"/>
  <c r="D987" i="7"/>
  <c r="D988" i="7"/>
  <c r="D989" i="7"/>
  <c r="D990" i="7"/>
  <c r="D991" i="7"/>
  <c r="D992" i="7"/>
  <c r="D993" i="7"/>
  <c r="D994" i="7"/>
  <c r="D995" i="7"/>
  <c r="D996" i="7"/>
  <c r="D997" i="7"/>
  <c r="D998" i="7"/>
  <c r="D999" i="7"/>
  <c r="D1000" i="7"/>
  <c r="D1001" i="7"/>
  <c r="D1002" i="7"/>
  <c r="D1003" i="7"/>
  <c r="D1004" i="7"/>
  <c r="D1005" i="7"/>
  <c r="D1006" i="7"/>
  <c r="D1007" i="7"/>
  <c r="D1008" i="7"/>
  <c r="D1009" i="7"/>
  <c r="D1010" i="7"/>
  <c r="D1011" i="7"/>
  <c r="D1012" i="7"/>
  <c r="D1013" i="7"/>
  <c r="D1014" i="7"/>
  <c r="D1015" i="7"/>
  <c r="D1016" i="7"/>
  <c r="D1017" i="7"/>
  <c r="D1018" i="7"/>
  <c r="D1019" i="7"/>
  <c r="D1020" i="7"/>
  <c r="D1021" i="7"/>
  <c r="D1022" i="7"/>
  <c r="D1023" i="7"/>
  <c r="D1024" i="7"/>
  <c r="D1025" i="7"/>
  <c r="D1026" i="7"/>
  <c r="D1027" i="7"/>
  <c r="D1028" i="7"/>
  <c r="D1029" i="7"/>
  <c r="D1030" i="7"/>
  <c r="D1031" i="7"/>
  <c r="D1032" i="7"/>
  <c r="D1033" i="7"/>
  <c r="D1034" i="7"/>
  <c r="D1035" i="7"/>
  <c r="D1036" i="7"/>
  <c r="D1037" i="7"/>
  <c r="D1038" i="7"/>
  <c r="D1039" i="7"/>
  <c r="D1040" i="7"/>
  <c r="D1041" i="7"/>
  <c r="D1042" i="7"/>
  <c r="D1043" i="7"/>
  <c r="D1044" i="7"/>
  <c r="D1045" i="7"/>
  <c r="D1046" i="7"/>
  <c r="D1047" i="7"/>
  <c r="D1048" i="7"/>
  <c r="D1049" i="7"/>
  <c r="D1050" i="7"/>
  <c r="D1051" i="7"/>
  <c r="D1052" i="7"/>
  <c r="D1053" i="7"/>
  <c r="D1054" i="7"/>
  <c r="D1055" i="7"/>
  <c r="D1056" i="7"/>
  <c r="D1057" i="7"/>
  <c r="D1058" i="7"/>
  <c r="D1059" i="7"/>
  <c r="D1060" i="7"/>
  <c r="D1061" i="7"/>
  <c r="D1062" i="7"/>
  <c r="D1063" i="7"/>
  <c r="D1064" i="7"/>
  <c r="D1065" i="7"/>
  <c r="D1066" i="7"/>
  <c r="D1067" i="7"/>
  <c r="D1068" i="7"/>
  <c r="D1069" i="7"/>
  <c r="D1070" i="7"/>
  <c r="D1071" i="7"/>
  <c r="D1072" i="7"/>
  <c r="D1073" i="7"/>
  <c r="D1074" i="7"/>
  <c r="D1075" i="7"/>
  <c r="D1076" i="7"/>
  <c r="D1077" i="7"/>
  <c r="D1078" i="7"/>
  <c r="D1079" i="7"/>
  <c r="D1080" i="7"/>
  <c r="D1081" i="7"/>
  <c r="D1082" i="7"/>
  <c r="D1083" i="7"/>
  <c r="D1084" i="7"/>
  <c r="D1085" i="7"/>
  <c r="D1086" i="7"/>
  <c r="D1087" i="7"/>
  <c r="D1088" i="7"/>
  <c r="D1089" i="7"/>
  <c r="D1090" i="7"/>
  <c r="D1091" i="7"/>
  <c r="D1092" i="7"/>
  <c r="D1093" i="7"/>
  <c r="D1094" i="7"/>
  <c r="D1095" i="7"/>
  <c r="D1096" i="7"/>
  <c r="D1097" i="7"/>
  <c r="D1098" i="7"/>
  <c r="D1099" i="7"/>
  <c r="D1100" i="7"/>
  <c r="D1101" i="7"/>
  <c r="D1102" i="7"/>
  <c r="D1103" i="7"/>
  <c r="D1104" i="7"/>
  <c r="D1105" i="7"/>
  <c r="D1106" i="7"/>
  <c r="D1107" i="7"/>
  <c r="D1108" i="7"/>
  <c r="D1109" i="7"/>
  <c r="D1110" i="7"/>
  <c r="D1111" i="7"/>
  <c r="D1112" i="7"/>
  <c r="D1113" i="7"/>
  <c r="D1114" i="7"/>
  <c r="D1115" i="7"/>
  <c r="D1116" i="7"/>
  <c r="D1117" i="7"/>
  <c r="D1118" i="7"/>
  <c r="D1119" i="7"/>
  <c r="D1120" i="7"/>
  <c r="D1121" i="7"/>
  <c r="D1122" i="7"/>
  <c r="D1123" i="7"/>
  <c r="D1124" i="7"/>
  <c r="D1125" i="7"/>
  <c r="D1126" i="7"/>
  <c r="D1127" i="7"/>
  <c r="D1128" i="7"/>
  <c r="D1129" i="7"/>
  <c r="D1130" i="7"/>
  <c r="D1131" i="7"/>
  <c r="D1132" i="7"/>
  <c r="D1133" i="7"/>
  <c r="D1134" i="7"/>
  <c r="D1135" i="7"/>
  <c r="D1136" i="7"/>
  <c r="D1137" i="7"/>
  <c r="D1138" i="7"/>
  <c r="D1139" i="7"/>
  <c r="D1140" i="7"/>
  <c r="D1141" i="7"/>
  <c r="D1142" i="7"/>
  <c r="D1143" i="7"/>
  <c r="D1144" i="7"/>
  <c r="D1145" i="7"/>
  <c r="D1146" i="7"/>
  <c r="D1147" i="7"/>
  <c r="D1148" i="7"/>
  <c r="D1149" i="7"/>
  <c r="D1150" i="7"/>
  <c r="D1151" i="7"/>
  <c r="D1152" i="7"/>
  <c r="D1153" i="7"/>
  <c r="D1154" i="7"/>
  <c r="D1155" i="7"/>
  <c r="D1156" i="7"/>
  <c r="D1157" i="7"/>
  <c r="D1158" i="7"/>
  <c r="D1159" i="7"/>
  <c r="D1160" i="7"/>
  <c r="D1161" i="7"/>
  <c r="D1162" i="7"/>
  <c r="D1163" i="7"/>
  <c r="D1164" i="7"/>
  <c r="D1165" i="7"/>
  <c r="D1166" i="7"/>
  <c r="D1167" i="7"/>
  <c r="D1168" i="7"/>
  <c r="D1169" i="7"/>
  <c r="D1170" i="7"/>
  <c r="D1171" i="7"/>
  <c r="D1172" i="7"/>
  <c r="D1173" i="7"/>
  <c r="D1174" i="7"/>
  <c r="D1175" i="7"/>
  <c r="D1176" i="7"/>
  <c r="D1177" i="7"/>
  <c r="D1178" i="7"/>
  <c r="D1179" i="7"/>
  <c r="D1180" i="7"/>
  <c r="D1181" i="7"/>
  <c r="D1182" i="7"/>
  <c r="D1183" i="7"/>
  <c r="D1184" i="7"/>
  <c r="D1185" i="7"/>
  <c r="D1186" i="7"/>
  <c r="D1187" i="7"/>
  <c r="D1188" i="7"/>
  <c r="D1189" i="7"/>
  <c r="D1190" i="7"/>
  <c r="D1191" i="7"/>
  <c r="D1192" i="7"/>
  <c r="D1193" i="7"/>
  <c r="D1194" i="7"/>
  <c r="D1195" i="7"/>
  <c r="D1196" i="7"/>
  <c r="D1197" i="7"/>
  <c r="D1198" i="7"/>
  <c r="D1199" i="7"/>
  <c r="D1200" i="7"/>
  <c r="D1201" i="7"/>
  <c r="D1202" i="7"/>
  <c r="D1203" i="7"/>
  <c r="D1204" i="7"/>
  <c r="D1205" i="7"/>
  <c r="D1206" i="7"/>
  <c r="D1207" i="7"/>
  <c r="D1208" i="7"/>
  <c r="D1209" i="7"/>
  <c r="D1210" i="7"/>
  <c r="D1211" i="7"/>
  <c r="D1212" i="7"/>
  <c r="D1213" i="7"/>
  <c r="D1214" i="7"/>
  <c r="D1215" i="7"/>
  <c r="D1216" i="7"/>
  <c r="D1217" i="7"/>
  <c r="D1218" i="7"/>
  <c r="D1219" i="7"/>
  <c r="D1220" i="7"/>
  <c r="D1221" i="7"/>
  <c r="D1222" i="7"/>
  <c r="D1223" i="7"/>
  <c r="D1224" i="7"/>
  <c r="D1225" i="7"/>
  <c r="D1226" i="7"/>
  <c r="D1227" i="7"/>
  <c r="D1228" i="7"/>
  <c r="D1229" i="7"/>
  <c r="D1230" i="7"/>
  <c r="D1231" i="7"/>
  <c r="D1232" i="7"/>
  <c r="D1233" i="7"/>
  <c r="D1234" i="7"/>
  <c r="D1235" i="7"/>
  <c r="D1236" i="7"/>
  <c r="D1237" i="7"/>
  <c r="D1238" i="7"/>
  <c r="D1239" i="7"/>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3" i="2"/>
  <c r="I4" i="2"/>
  <c r="I5" i="2"/>
  <c r="I6" i="2"/>
  <c r="I7" i="2"/>
  <c r="I8" i="2"/>
  <c r="I9" i="2"/>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CB76CF-5506-6349-8E3A-BABB52BA864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5660DE17-5E53-46C6-BA31-4F34903BE2EC}" keepAlive="1" name="Query - miniLM_document_topics" description="Connection to the 'miniLM_document_topics' query in the workbook." type="5" refreshedVersion="8" background="1" saveData="1">
    <dbPr connection="Provider=Microsoft.Mashup.OleDb.1;Data Source=$Workbook$;Location=miniLM_document_topics;Extended Properties=&quot;&quot;" command="SELECT * FROM [miniLM_document_topics]"/>
  </connection>
  <connection id="3" xr16:uid="{009C986C-A16A-489D-9235-71BFE3221F87}" keepAlive="1" name="Query - miniLM_keywords_topics" description="Connection to the 'miniLM_keywords_topics' query in the workbook." type="5" refreshedVersion="8" background="1" saveData="1">
    <dbPr connection="Provider=Microsoft.Mashup.OleDb.1;Data Source=$Workbook$;Location=miniLM_keywords_topics;Extended Properties=&quot;&quot;" command="SELECT * FROM [miniLM_keywords_topics]"/>
  </connection>
  <connection id="4" xr16:uid="{EC8DB884-C2A9-4E9B-91C9-93DD339694E4}" keepAlive="1" name="Query - miniLM_titles_topics" description="Connection to the 'miniLM_titles_topics' query in the workbook." type="5" refreshedVersion="8" background="1" saveData="1">
    <dbPr connection="Provider=Microsoft.Mashup.OleDb.1;Data Source=$Workbook$;Location=miniLM_titles_topics;Extended Properties=&quot;&quot;" command="SELECT * FROM [miniLM_titles_topics]"/>
  </connection>
  <connection id="5" xr16:uid="{530EFA45-4D7A-4B52-8D8B-C3B49B646EA4}" keepAlive="1" name="Query - mpnet_document_topics" description="Connection to the 'mpnet_document_topics' query in the workbook." type="5" refreshedVersion="8" background="1" saveData="1">
    <dbPr connection="Provider=Microsoft.Mashup.OleDb.1;Data Source=$Workbook$;Location=mpnet_document_topics;Extended Properties=&quot;&quot;" command="SELECT * FROM [mpnet_document_topics]"/>
  </connection>
  <connection id="6" xr16:uid="{A8232853-B8F4-40B7-9B48-D38335D9CFC1}" keepAlive="1" name="Query - mpnet_keywords_topics" description="Connection to the 'mpnet_keywords_topics' query in the workbook." type="5" refreshedVersion="8" background="1" saveData="1">
    <dbPr connection="Provider=Microsoft.Mashup.OleDb.1;Data Source=$Workbook$;Location=mpnet_keywords_topics;Extended Properties=&quot;&quot;" command="SELECT * FROM [mpnet_keywords_topics]"/>
  </connection>
  <connection id="7" xr16:uid="{DE571B44-4640-4749-B31E-D95062C985A1}" keepAlive="1" name="Query - mpnet_titles_topics" description="Connection to the 'mpnet_titles_topics' query in the workbook." type="5" refreshedVersion="8" background="1" saveData="1">
    <dbPr connection="Provider=Microsoft.Mashup.OleDb.1;Data Source=$Workbook$;Location=mpnet_titles_topics;Extended Properties=&quot;&quot;" command="SELECT * FROM [mpnet_titles_topics]"/>
  </connection>
  <connection id="8" xr16:uid="{0E5E161B-A15A-4179-8D14-8F80881AB2FA}" keepAlive="1" name="Query - scibert_document_topics" description="Connection to the 'scibert_document_topics' query in the workbook." type="5" refreshedVersion="8" background="1" saveData="1">
    <dbPr connection="Provider=Microsoft.Mashup.OleDb.1;Data Source=$Workbook$;Location=scibert_document_topics;Extended Properties=&quot;&quot;" command="SELECT * FROM [scibert_document_topics]"/>
  </connection>
  <connection id="9" xr16:uid="{FB46EBD3-C088-42F5-8E21-5EB09DEED18D}" keepAlive="1" name="Query - scibert_titles_topics" description="Connection to the 'scibert_titles_topics' query in the workbook." type="5" refreshedVersion="8" background="1" saveData="1">
    <dbPr connection="Provider=Microsoft.Mashup.OleDb.1;Data Source=$Workbook$;Location=scibert_titles_topics;Extended Properties=&quot;&quot;" command="SELECT * FROM [scibert_titles_topics]"/>
  </connection>
</connections>
</file>

<file path=xl/sharedStrings.xml><?xml version="1.0" encoding="utf-8"?>
<sst xmlns="http://schemas.openxmlformats.org/spreadsheetml/2006/main" count="29273" uniqueCount="6388">
  <si>
    <t>id</t>
  </si>
  <si>
    <t>title</t>
  </si>
  <si>
    <t>author</t>
  </si>
  <si>
    <t>description</t>
  </si>
  <si>
    <t>subject</t>
  </si>
  <si>
    <t>source</t>
  </si>
  <si>
    <t>publicationdateyear</t>
  </si>
  <si>
    <t>identifiersgeo</t>
  </si>
  <si>
    <t>EJ959619</t>
  </si>
  <si>
    <t>Can Synchronous Computer-Mediated Communication (CMC) Help Beginning-Level Foreign Language Learners Speak?</t>
  </si>
  <si>
    <t>Ko, Chao-Jung</t>
  </si>
  <si>
    <t>This study investigated the possibility that initial-level learners may acquire oral skills through synchronous computer-mediated communication (SCMC). Twelve Taiwanese French as a foreign language (FFL) students, divided into three groups, were required to conduct a variety of tasks in one of the three learning environments (video/audio, audio, and face-to-face (f2f)) over 18 weeks. The participants' performance in three oral tests was compared to see if they had developed oral skills in the three environments. The other data such as their online chat records, interview transcriptions, learning journals, and the instructor's observation journal provided further information about how they developed oral skills in their learning environment. The results suggested that factors (related to task design, learners' strategy use) generated by the three environments, rather than the environments themselves, have the biggest impact on learners' oral proficiency development. In addition, all three environments held the potential to help different types of students to develop oral skills. (Contains 14 tables.)</t>
  </si>
  <si>
    <t>Computer Mediated Communication, Second Language Learning, Oral Language, Skill Development, Language Tests, Comparative Analysis, French, Second Language Instruction, Foreign Countries, Learning Strategies, Interviews, Diaries, Language Proficiency, Task Analysis, College Students</t>
  </si>
  <si>
    <t>Computer Assisted Language Learning</t>
  </si>
  <si>
    <t>Taiwan</t>
  </si>
  <si>
    <t>EJ959620</t>
  </si>
  <si>
    <t>The Role of the Electronic Portfolio in Enhancing Information and Communication Technology and English Language Skills: The Voices of Six Malaysian Undergraduates</t>
  </si>
  <si>
    <t>Thang, Siew Ming, Lee, Yit Sim, Zulkifli, Nurul Farhana</t>
  </si>
  <si>
    <t>This study investigated the effects of the construction and development of electronic portfolios (e-portfolios) on a small user population at a public university in Malaysia. The study was based on a three-month Information and Communication Technology (ICT) and language learning course offered to the undergraduates of the university. One of the key components of the course was the construction and development of an e-portfolio. The purpose of this study is to uncover the impact of this class project on student development of computer and language learning skills. The problems faced in the developmental process will also be discussed. A qualitative case study approach involving interviews with six respondents was utilised in collecting and analysing the data. A questionnaire was used to support the qualitative data. The findings revealed that the e-portfolios had a positive impact on the student development of computer and writing skills. (Contains 5 tables.)</t>
  </si>
  <si>
    <t>Portfolios (Background Materials), Class Activities, Computer Assisted Instruction, Program Effectiveness, Undergraduate Students, Foreign Countries, Writing Skills, Language Skills, Skill Development, Case Studies, Educational Technology, Interviews, Qualitative Research, Questionnaires, Computer Literacy, English (Second Language), Second Language Learning, Second Language Instruction</t>
  </si>
  <si>
    <t>Malaysia</t>
  </si>
  <si>
    <t>EJ959621</t>
  </si>
  <si>
    <t>Patterns of Discourse in Online Interaction: Seeking Evidence of the Collaborative Learning Process</t>
  </si>
  <si>
    <t>Mohd Nor, Nor Fariza, Hamat, Afendi, Embi, Mohamed Amin</t>
  </si>
  <si>
    <t>Asynchronous communication by means of discussion forums plays an essential role in supporting collaborative learning. Online forums allow learners to ask questions, express their thoughts, share resources, and justify their opinions beyond the four walls of the classroom. Proponents of collaborative learning claim that this type of learning can lead to enhanced educational outcomes for students. This article examines data from an online discussion forum involving a group of students from Malaysia and the Middle East, who are working toward master's degrees at a tertiary institution in Malaysia. The purpose of the study is to understand how the students interact and collaborate in the process of learning topics that had previously been discussed in a face-to-face mode. The findings identify collaborative learning behavior among the students, including contributing, exploring, providing information, and giving feedback. Additional findings indicate that even with minimal intervention from the lecturer, the students participated actively in the online forum. (Contains 1 figure and 6 tables.)</t>
  </si>
  <si>
    <t>Electronic Learning, Independent Study, Asynchronous Communication, Feedback (Response), Computer Mediated Communication, Educational Objectives, Outcomes of Education, Learning Processes, Foreign Countries, Internet, Information Technology, Cooperative Learning, English (Second Language), Universities, Higher Education</t>
  </si>
  <si>
    <t>EJ959623</t>
  </si>
  <si>
    <t>Validation of a Videoconferenced Speaking Test</t>
  </si>
  <si>
    <t>Kim, Jungtae, Craig, Daniel A.</t>
  </si>
  <si>
    <t>Videoconferencing offers new opportunities for language testers to assess speaking ability in low-stakes diagnostic tests. To be considered a trusted testing tool in language testing, a test should be examined employing appropriate validation processes [Chapelle, C.A., Jamieson, J., &amp;amp; Hegelheimer, V. (2003). &amp;quot;Validation of a web-based ESL test.&amp;quot; &amp;quot;Language Testing,&amp;quot; 20, 409-439.]. While developing a speaking test, language testers need to gather evidence to build a validity argument with theoretical rationales. These rationales should be based on test purpose and validation considerations that affect decision making on test design and validation [Chapelle, C. (2001). &amp;quot;Computer applications in second language acquisition: Foundations for teaching, testing, and research.&amp;quot; Cambridge: Cambridge University Press.] To obtain theoretical soundness in validation, spec-driven test development [Davidson, F., &amp;amp; Lynch, B. (2002). &amp;quot;Testcraft: A teacher's guide to writing and using language test specifications.&amp;quot; New Haven, CT and London: Yale University Press.] was applied to speaking test development. Experimental tests were carried out with 40 test takers using face-to-face and videoconferenced oral interviews. Findings indicated no significant difference in performance between test modes, neither overall nor across analytic scoring features. Findings from qualitative data also evidenced the comparability of the videoconferenced and face-to-face interviews in terms of comfort, computer familiarity, environment, non-verbal linguistic cues, interests, speaking opportunity, and topic/situation effects with little interviewer effect. Data taken from test spec evolution, test scores, post interview, and observations were analyzed to build a validity argument using Bachman and Palmer's (1996. &amp;quot;Language testing in practice.&amp;quot; Oxford: Oxford University Press.) usefulness analysis table. The collected evidence suggests that the videoconferenced interview was comparable to the face-to-face interview with respect to reliability, construct validity, authenticity, interactiveness, impact, and practicality. (Contains 10 tables and 2 figures.)</t>
  </si>
  <si>
    <t>Speech Communication, Testing, Language Tests, Construct Validity, Diagnostic Tests, Videoconferencing, Program Validation, Interviews, Intermode Differences, Qualitative Research, Item Analysis, Predictor Variables, Test Format, English (Second Language), English Instruction, Foreign Countries, College Students, Computer Assisted Testing</t>
  </si>
  <si>
    <t>South Korea</t>
  </si>
  <si>
    <t>EJ984748</t>
  </si>
  <si>
    <t>Blended Learning for College Students with English Reading Difficulties</t>
  </si>
  <si>
    <t>Yang, Yu-Fen</t>
  </si>
  <si>
    <t>Most previous studies in blended learning simply involved on-site and online instruction without considering students' control of their own learning in these two different modalities. The purpose of this study was to investigate how college students with English reading difficulties integrate their conceptions of and approaches to blended learning for enhancing their reading proficiency. A sample of 108 students was recruited--54 students were assigned to the experimental group with blended learning and another 54 students to the control group with on-site instruction only. Results of this study revealed that the blended learning was effective in enhancing students' reading proficiency in the experimental group as shown in the semistructured interview for students' conceptions of blended learning, log files for their approaches to blended learning, and the post-test for the improvement of their reading outcomes. From the new conceptions and approaches generated by students, three factors were identified as helping them take control of their own reading in blended learning. First, the online reading activities enabled students to extensively practice what they had learned in the on-site instruction without the limitations of time and location. Second, the process data (log files) for students to observe and reflect on their own online reading process in strategy usages engaged students in metacognition since they were not allowed to compare their reading processes with those of their peers in the on-site instruction. Finally, social interaction was facilitated in blended learning, as students had more opportunities to discuss their reading difficulties during group discussions and obtain individual feedback from different peers. (Contains 8 tables and 4 figures.)</t>
  </si>
  <si>
    <t>Reading Achievement, Interpersonal Relationship, Teaching Methods, Electronic Learning, Feedback (Response), Control Groups, Experimental Groups, Reading Difficulties, Blended Learning, Metacognition, College Students, English (Second Language), Second Language Learning, Second Language Instruction, Student Attitudes, Semi Structured Interviews, Reading Strategies, Foreign Countries</t>
  </si>
  <si>
    <t>EJ984750</t>
  </si>
  <si>
    <t>The Effects of Authentic Audience on English as a Second Language (ESL) Writers: A Task-Based, Computer-Mediated Approach</t>
  </si>
  <si>
    <t>Chen, Julian ChengChiang, Brown, Kimberly Lynn</t>
  </si>
  <si>
    <t>The majority of writing tasks assigned to second language (L2) learners tend to target an abstract audience and the writing generated is not meant for real or meaningful purposes. The emergence of Web 2.0 concepts has created a potential educational environment where students have access to a widely distributed, authentic audience with a simple click of the mouse. This study examines the impact that targeting an authentic audience within a task-based, computer-mediated environment may have on L2 learner motivation toward English as a second language (ESL) writing. Student perceptions on progress in writing and on motivation to improve their writing were assessed through a semi-structured interview, triangulated with student web-based project work and participant observation. Analysis of interview data reveals that students were motivated to focus on sentence complexity and variety and engaged in the autonomous learning of vocabulary in an effort to communicate information they perceived to be important. The qualitative results also indicate that the participants' awareness of audience and sense of ownership were raised through engagement in this task-based, computer-mediated approach. (Contains 2 notes, 5 tables, and 2 figures.)</t>
  </si>
  <si>
    <t>Writing (Composition), Writing Assignments, English (Second Language), English Language Learners, Audiences, Relevance (Education), Web 2.0 Technologies, Computer Uses in Education, Student Motivation, Participant Observation, Educational Environment, Semi Structured Interviews, English for Academic Purposes</t>
  </si>
  <si>
    <t>EJ984751</t>
  </si>
  <si>
    <t>Foreign Ludicity in Online Role-Playing Games</t>
  </si>
  <si>
    <t>Liang, Mei-Ya</t>
  </si>
  <si>
    <t>This article reports on an explorative case study which, in the first place, aimed to ascertain different types of foreign language play in online role-playing in &amp;quot;Second Life,&amp;quot; and which, secondly aimed to describe how various sources of contextual support can explain this foreign language play. Students' written conversation was analyzed and further discussed in six vignettes based on a revised framework of form-based, semantic, and pragmatic play. This study discovered that students' collaborative and competitive role-playing creates and transforms languages and activities, such as puzzle solving, verbal dueling, word games, and ritual performances. As a pedagogic device, online role-playing games appear to facilitate foreign language play through appropriate use of environmental resources, virtual characters, hybrid codes, and collaborative activities. (Contains 4 tables, 6 activities, and 1 figure.)</t>
  </si>
  <si>
    <t>Learning Activities, Semantics, Vignettes, Computer Games, Play, Second Language Learning, Role Playing, Case Studies, Internet, Pragmatics, Verbal Communication, Teaching Methods, Online Courses, Sociocultural Patterns, Foreign Countries</t>
  </si>
  <si>
    <t>EJ984752</t>
  </si>
  <si>
    <t>Understanding On-Screen Reading Behaviors in Academic Contexts: A Case Study of Five Graduate English-as-a-Second-Language Students</t>
  </si>
  <si>
    <t>Chou, I-Chia</t>
  </si>
  <si>
    <t>Undoubtedly, new areas of functionality for electronic texts will come to the fore and create new reading habits and expectations for dealing and interacting with text as electronic texts become dominant in the academic world. These new forms of reading will gradually become as natural as the different activities readers now take for granted, such as searching an online catalog or browsing the web. However, little research has concerned what and how graduate students actually read on a computer screen. This study, therefore, investigated the on-screen reading behaviors of five English-as-a-second-language graduate students in different academic disciplines. The results showed that students had low preference and tendency toward reading texts that required careful reading on a computer screen because they believed that reading screen-based texts limited their use of strategies. However, most students chose online articles when searching for references. In addition, students' on-screen reading behaviors were influenced by several factors, such as their reading purposes, opportunity to read screen-based texts, applications of reading strategies and second-language proficiency. By making sense of on-screen reading occurring specifically in the academic context, this study hopes to enhance teachers' and researchers' understanding and to provide the basis for improved pedagogical practices in education. (Contains 2 notes and 1 table.)</t>
  </si>
  <si>
    <t>Teaching Methods, English (Second Language), Internet, Language Proficiency, Graduate Students, Reading Habits, Reading Strategies, Second Language Learning, Graduate Study, Foreign Countries, Computer Uses in Education, Intellectual Disciplines</t>
  </si>
  <si>
    <t>EJ984775</t>
  </si>
  <si>
    <t>The Use of E-Dictionary to Read E-Text by Intermediate and Advanced Learners of Chinese</t>
  </si>
  <si>
    <t>Wang, Jing</t>
  </si>
  <si>
    <t>This study focuses on the pedagogical outcomes connected with the use of an e-dictionary by intermediate and advanced learners of Chinese to aid in reading an expository Chinese e-text. Twenty intermediate and advanced participants read an e-text twice aided by an e-dictionary and wrote recalls of the text in English. In addition to low frequency words, intermediate students frequently looked up high and middle frequency words, whereas advanced participants did not have much difficulty with either high or middle frequency words. The e-dictionary helped intermediate participants consolidate word meaning, learn new words and close the vocabulary knowledge gap between them and advanced learners; in contrast, the e-dictionary afforded less reading development for the advanced group. As for reading comprehension, the e-dictionary enhanced reading comprehension of intermediate participants to a level comparable to advanced students. The low comprehension of advanced participants might partly have been caused by their unfamiliarity with the inductive discourse structure of the text. Clearly, intermediate students benefited more than advanced learners from using the e-dictionary, which provides translations in the first language. (Contains 2 notes.)</t>
  </si>
  <si>
    <t>Chinese, Second Language Learning, Advanced Students, Reader Text Relationship, Vocabulary Development, Reading Comprehension, Dictionaries, Electronic Publishing, Incidence, Online Searching</t>
  </si>
  <si>
    <t>EJ977184</t>
  </si>
  <si>
    <t>Linkit: A CALL System for Learning Chinese Characters, Words, and Phrases</t>
  </si>
  <si>
    <t>Shei, Chris, Hsieh, Hsun-Ping</t>
  </si>
  <si>
    <t>Teaching Chinese as a foreign language (TCFL) is increasingly becoming a mainstream profession and an independent academic discipline. However, there is little research in CALL targeting the Chinese language to date. This research attempts to show how a CALL system can be constructed following the unique properties of the Chinese language so it can benefit the learner maximally. First, we analyze student journals to identify problematic areas for British students learning Chinese as a foreign language, which seem to spread across levels of phonology, morphology, orthography, and vocabulary in an inextricable fashion. To address this issue, we designed a hierarchical network model linking levels of sound, syllables, characters, words, and phrases together in the form of nodes and connections. Current implementation of the model is a CALL system nicknamed Linkit, which can work alongside a textbook or a corpus, offering interconnected elements of the Chinese language such as the syllable, the character, the word, and the phrase on the same screen. The purpose of the design is for students to view a Chinese character not just as a character, but to see how it relates to other homophonic characters by appreciating the underlying phonological similarities and how the character can develop into a word or a phrase. We suggest that the emphasis on this type of continuity is a key factor in designing Chinese-specific CALL programs. (Contains 10 figures and 1 table.)</t>
  </si>
  <si>
    <t>Computer Assisted Instruction, Phonology, Second Language Learning, Romanization, Phonemes, Student Journals, Mandarin Chinese, Second Language Instruction, Chinese, Foreign Countries, Morphology (Languages), Vocabulary, Instructional Design, Teaching Methods</t>
  </si>
  <si>
    <t>United Kingdom</t>
  </si>
  <si>
    <t>EJ977185</t>
  </si>
  <si>
    <t>Perceptions of Self-Efficacy for Two Types of Second Language Methods Instruction</t>
  </si>
  <si>
    <t>Kissau, Scott</t>
  </si>
  <si>
    <t>A mixed method design was used to investigate the effects of online second language (L2) methodology instruction on the sense of efficacy of teacher-candidates enrolled in initial licensure programs for L2 teachers. More specifically, the researcher examined the extent to which L2 teacher-candidates completing online L2 methodology instruction perceived themselves to be less confident in their ability to teach L2 learners upon completion of their coursework than did their counterparts who completed the same instruction in a F2F setting. Results of the study emphasized the confidence-related benefits of F2F L2 methodology instruction. Completers of the F2F courses experienced a significantly greater increase in confidence to teach L2 learners than did their online peers in regard to all but three of the 16 survey items measuring teacher efficacy. Data suggested that observing demonstrations of teaching strategies and witnessing classroom dynamics allowed the teacher-candidates in the F2F classes to see how the factual knowledge they learned transferred to actual classroom practice. This study speaks about the benefits of hybridized models of methodology instruction and provides a framework for fully online methodology courses that simulate best F2F teaching practices. (Contains 5 tables and 13 notes.)</t>
  </si>
  <si>
    <t>Teacher Effectiveness, Self Efficacy, Second Language Learning, Methods, Teaching Methods, Second Language Instruction, Student Attitudes, Self Concept, Language Teachers, Surveys, Classroom Communication, Preservice Teachers, Interviews, Online Courses, Course Content, Course Descriptions</t>
  </si>
  <si>
    <t>EJ977187</t>
  </si>
  <si>
    <t>Testing Aspects of the Usability of an Online Learner Dictionary Prototype: A Product- and Process-Oriented Study</t>
  </si>
  <si>
    <t>Hamel, Marie-Josee</t>
  </si>
  <si>
    <t>This article reports on a study which took place in the context of the design and development of an online dictionary prototype for learners of French. Aspects of the &amp;quot;usability&amp;quot;, i.e. the quality of the &amp;quot;learner-task-dictionary interaction&amp;quot; of the prototype were tested. Micro-tasks were designed to focus on learners' productive knowledge of French collocations. Learners (n = 6) completed the tasks individually, with access to the dictionary prototype. The computer sessions were screen-captured. The product (the language input provided by the learners) and the process (the learners' behavior) of the interaction were analyzed based on a set of defined effectiveness and efficiency parameters. The results provide an insight into the learners' dictionary search and look-up strategies highlight areas of the prototype's interface that deserve further design attention and consolidate the methodology used to test the usability of the prototype. (Contains 8 figures, 3 tables and 2 notes.)</t>
  </si>
  <si>
    <t>Interaction, Dictionaries, Linguistic Input, French, Grammar, Usability, Electronic Publishing, Second Language Learning, Computer Assisted Instruction, Second Language Instruction, Research Methodology, Foreign Countries, Efficiency, Task Analysis, Advanced Students, Undergraduate Students</t>
  </si>
  <si>
    <t>Canada</t>
  </si>
  <si>
    <t>EJ977188</t>
  </si>
  <si>
    <t>The Roles of &amp;quot;Second Life&amp;quot; in a College Computer-Assisted Language Learning (CALL) Course in Taiwan, ROC</t>
  </si>
  <si>
    <t>Liou, Hsien-Chin</t>
  </si>
  <si>
    <t>Various language learning projects using &amp;quot;Second Life&amp;quot; (SL) have been documented; still, their specific learning potentials, particularly in English as a foreign language (EFL) context, remain to be explored. The current study aims to add one piece of empirical evidence on how SL can be infused into a computer-assisted language learning (CALL) course for 25 college students through task design in a limited Internet connection context. Four tasks--orientation of SL and chatting, pedagogical activities, peer review, and an SL tour--were designed with their influence examined. Although students' frustration about the unstable Internet connection was shown from responses of an evaluation questionnaire, they confirmed the benefits of using SL for English learning and teaching. SL provides affordances of interaction and immersion, which are conducive to their English learning, and SL can easily establish an authentic environment for communication. It is argued, as supported in the previous literature of various educational contexts, that sound pedagogy with appropriate tasks, instead of 3D virtual worldsoftware alone, guides SL applications in the multi-member community (instructors, teachers assistants, students, and other users not in this class) advancing toward language learning objectives or sense-making in student learning. (Contains 2 figures, 2 tables and 1 note.)</t>
  </si>
  <si>
    <t>Evidence, Foreign Countries, Educational Technology, Internet, English (Second Language), Second Language Learning, Second Language Instruction, Computer Assisted Instruction, College Students, Teaching Methods, Peer Evaluation, Questionnaires, Computer Software, Role, Student Attitudes</t>
  </si>
  <si>
    <t>EJ954846</t>
  </si>
  <si>
    <t>Virtual Learning Environments (VLEs) for Distance Language Learning: Shifting Tutor Roles in a Contested Space for Interaction</t>
  </si>
  <si>
    <t>Comas-Quinn, Anna, de los Arcos, Beatriz, Mardomingo, Raquel</t>
  </si>
  <si>
    <t>This article describes the rationale for pedagogical, technological and organisational choices in the design of a virtual learning environment (VLE) for an upper-intermediate Spanish course with regard to the roles of participants (tutors, moderators and learners). We report on findings from a preliminary evaluation of the interaction between the different actors and this space, using quantitative and qualitative data obtained from interviews, questionnaires and analysis of usage logs. We look at the tensions that emerge as tutors and learners adopt new roles and engage in new pedagogical relationships around the opportunities afforded by this kind of teaching and learning space. We argue that our attempt to promote interaction through our VLE model has resulted in a contested space where traditional hierarchies and relationships between tutors and learners are in a state of flux and where new hierarchies and relationships are constantly being forged. Finally we explore new ways in which tutors' roles might be organised to more effectively fulfil their supportive and facilitative functions in this new online environment. (Contains 3 tables and 2 figures.)</t>
  </si>
  <si>
    <t>Computer Assisted Instruction, Second Language Learning, Second Language Instruction, Spanish, Interviews, Questionnaires, Statistical Analysis, Computer Simulation, Distance Education, Tutors, Role, Student Role, Teacher Student Relationship, Blended Learning, Open Universities, Course Descriptions, Foreign Countries</t>
  </si>
  <si>
    <t>EJ954847</t>
  </si>
  <si>
    <t>Going Blended: New Challenges for Second Generation L2 Tutors</t>
  </si>
  <si>
    <t>Nissen, Elke, Tea, Elena</t>
  </si>
  <si>
    <t>This study explores how second generation tutors within blended learning courses link the face-to-face and online course modalities--in their representations as well as through their pedagogical activities--and which aspects help them to feel involved in the course. The methodology used is a qualitative analysis of interviews with seven tutors of three different blended learning courses. The results show that most tutors indeed had difficulties gaining a deeper insight into the course design: they considered the face-to-face modality to be the central one, just as in a traditional L2 course (whereas course design was centred on the online modality), and therefore rarely played their role as online tutors. Moreover, their understanding of the courses' task-based approach appeared to be limited. Nevertheless, the majority of the tutors managed to feel involved in the course, which shows the importance of additional factors in defining their relationship to the course. We identified eight other factors, which are partly due to the intense use of ICT within the course (as shown by a comparison with two additional interviews with e-learning-tutors), and partly depend specifically on the blended learning mode. This study furthers our understanding of difficulties tutors can have and what support they require within blended language learning settings, although further research will be needed in order to permit greater generalisation. (Contains 5 figures, 2 tables, and 2 notes.)</t>
  </si>
  <si>
    <t>Electronic Learning, Blended Learning, Learning Modalities, Online Courses, Tutors, Second Language Learning, Second Language Instruction, Qualitative Research, Interviews, Generalization, Teaching Methods, Teacher Attitudes, Content Analysis, Foreign Countries, English (Second Language), German, Course Descriptions</t>
  </si>
  <si>
    <t>France</t>
  </si>
  <si>
    <t>EJ954848</t>
  </si>
  <si>
    <t>Learners' Perceptions of the Pedagogical Relations in a Flexible Language Learning System</t>
  </si>
  <si>
    <t>Chateau, Anne, Zumbihl, Helene</t>
  </si>
  <si>
    <t>The flexible language learning system we have devised at our university combines different elements: individual work on a virtual learning environment, pair-work and counseling sessions. The implementation of the system involves a new conception of the different &amp;quot;actors&amp;quot; roles. Teachers become tutors or counselors with new specific pedagogical goals, and learners have a new role to play too. From the creation of the system five years ago, our research has studied a cohort of 610 students. The article focuses on the last two cohorts of students, for whom two important changes in the guidance elements present in the system were introduced. It discusses students' perceptions of the roles played by the different actors in the system, as compared with traditional language teaching/learning situations. Possible implications for future cohorts of students at our university, as well as for other students working in learning systems of the same kind, are drawn. (Contains 3 tables and 4 notes.)</t>
  </si>
  <si>
    <t>Student Attitudes, Computer Assisted Instruction, Second Language Learning, Teacher Role, Student Role, Second Language Instruction, College Students, Diaries, Independent Study, Discourse Analysis, Likert Scales, Questionnaires, Anxiety, Teacher Student Relationship, Graduate Students, English (Second Language), Psychology, Foreign Countries, Cooperative Learning, Electronic Learning</t>
  </si>
  <si>
    <t>EJ954849</t>
  </si>
  <si>
    <t>Developing Metacognition at a Distance: Sharing Students' Learning Strategies on a Reflective Blog</t>
  </si>
  <si>
    <t>de Andres Martinez, Chelo</t>
  </si>
  <si>
    <t>Technology enhanced learning (TEL) has shaped the way we teach and learn nowadays. Web 2.0 interactivity capacities have played a major role in providing a virtual space where learning can take place outside the classroom. Digital environments challenge the traditional educational establishment by blurring the boundaries between the recipient of knowledge and the knowledge provider. Noticeable changes in educational dynamics emergent through the use of technology affect teachers and learners alike. Despite strong government and institutional drivers to adopt TEL strategies in higher education institutions (HEIs) in the United Kingdom (UK), practitioners' adoption of TEL needs to be encouraged and their competence needs to be developed. This report aims to address this concern by discussing design and management of an online learning space for a face-to-face undergraduate Spanish course using proprietary technology. Focusing on specific features and designs for online learning interactions, the report will discuss practicalities of designing for effectiveness, both from a pedagogical perspective and from the user's interface standpoint. It will propose strategies to enable learners' autonomy, to foster collaboration and to develop metacognition via a blog. (Contains 2 figures and 9 notes.)</t>
  </si>
  <si>
    <t>Electronic Learning, Web Sites, Electronic Publishing, Online Courses, Learning Strategies, Metacognition, Educational Change, Foreign Countries, Distance Education, Spanish, Second Language Learning, Second Language Instruction, Undergraduate Study, Student Attitudes</t>
  </si>
  <si>
    <t>EJ954915</t>
  </si>
  <si>
    <t>Managing Written and Oral Negative Feedback in a Synchronous Online Teaching Situation</t>
  </si>
  <si>
    <t>Guichon, Nicolas, Betrancourt, Mireille, Prie, Yannick</t>
  </si>
  <si>
    <t>This case study focuses on the feedback that is provided by tutors to learners in the course of synchronous online teaching. More specifically, we study how trainee tutors used the affordances of Visu, an experimental web videoconferencing system, to provide negative feedback. Visu features classical functionalities such as video and chat, and it also offers a unique marking tool that allows tutors to take time-coded notes during the online interactions for later pedagogical remediation. Our study shows that tutors mainly use verbal and chat feedback, with significant inter-individual variability, and that tutors who provide verbal feedback are more likely to use markers. Marking takes time because of the dual task that it entails for the tutor. Idiosyncratic strategies in the use of markers are evidenced. These results clearly show the value of markers for negative feedback, signal the need for their explicitness, and also call for an evolution of the Visu interface so that tutors can better negotiate the task of online tutoring and the pedagogical stance they have to take on in their interactions with the learners. (Contains 5 tables, 3 figures and 2 notes.)</t>
  </si>
  <si>
    <t>Video Technology, Online Courses, Tutors, Teleconferencing, Oral Language, Written Language, Feedback (Response), Computer Mediated Communication, Teaching Methods, Case Studies, French, Second Language Learning, Second Language Instruction, Undergraduate Students, Language Fluency, Communicative Competence (Languages), Teacher Student Relationship, Beginning Teachers, Language Teachers</t>
  </si>
  <si>
    <t>California</t>
  </si>
  <si>
    <t>EJ954917</t>
  </si>
  <si>
    <t>Tutoring at a Distance: Modelling as a Tool to Control Chaos</t>
  </si>
  <si>
    <t>Bertin, Jean-Claude, Narcy-Combes, Jean-Paul</t>
  </si>
  <si>
    <t>This article builds on a previous article published in 2007, which aimed at clarifying the concept of tutoring. Based on a new epistemological stance (emergentism) the authors will here show how the various components of the computer-assisted language learning situation form a complex chaotic system. They advocate that modelling is a way of ordering the chaos. They show how their didactic ergonomics model can be revisited in an emergentist perspective and how deconstructing this model can help clarify the respective roles of teacher and tutor. (Contains 10 figures and 1 table.)</t>
  </si>
  <si>
    <t>Tutoring, Computer Assisted Instruction, Models, Systems Approach, Human Factors Engineering, Epistemology, Educational Environment, Second Language Learning</t>
  </si>
  <si>
    <t>EJ954157</t>
  </si>
  <si>
    <t>Native/Non-Native Speaker Interactions through Video-Web Communication: A Clue for Enhancing Motivation?</t>
  </si>
  <si>
    <t>Jauregi, Kristi, de Graaff, Rick, van den Bergh, Huub, Kriz, Milan</t>
  </si>
  <si>
    <t>One of the main objectives of the European Networked Interaction in Foreign Language Acquisition and Research (NIFLAR) project is to make foreign language learning and teaching processes more relevant and rewarding for reaching intercultural communicative competence. This is realized by offering foreign language learners and pre-service teachers opportunities to engage in meaningful interaction with each other through video-web communication (VC), according to the requirements set by relevant interaction tasks. In this article, we present the actions taken in the project to enhance students' motivation and the effect VC sessions have on motivation, as measured by pre-, mid-, and post-questionnaires participants filled in prior and after virtual interaction sessions. Significant effects were found particularly for beginner level students on those dimensions measuring aspects related to willingness to interact with native speakers. (Contains 2 figures, 3 tables and 5 notes.)</t>
  </si>
  <si>
    <t>Video Technology, Second Language Learning, Communicative Competence (Languages), Native Speakers, Indo European Languages, Slavic Languages, Second Language Instruction, Intercultural Communication, Language Teachers, Preservice Teachers, Internet, Student Motivation, Questionnaires, College Students, Foreign Countries, Teacher Education</t>
  </si>
  <si>
    <t>Czech Republic, Netherlands</t>
  </si>
  <si>
    <t>EJ954158</t>
  </si>
  <si>
    <t>A Washback Study on E-Portfolio Assessment in an English as a Foreign Language Teacher Preparation Program</t>
  </si>
  <si>
    <t>Hung, Shao-Ting Alan</t>
  </si>
  <si>
    <t>Washback refers to both positive and negative influences of testing on teaching and learning. While washback studies abound in the literature, most of them deal with high-stakes, standardized tests or large-scale entrance examinations. Scant efforts have been made to uncover washback effects in alternative assessments. This study implemented an e-portfolio project as an alternative assessment technique in a language teacher preparation content course and explored the positive and negative washback effects that e-portfolio assessments produced on learning. Eighteen English as a Foreign Language (EFL) student teachers in a graduate course of a Master's program in Teaching English to Speakers of Other Languages participated in this assessment project. Data were collected through multiple instruments, including interviews, observations, document analysis, and reflective journals. The findings suggest that e-portfolio assessments generate positive washback effects on learning, including building a community of practice, facilitating peer learning, enhancing learning of content knowledge, promoting professional development, and cultivating critical thinking. However, e-portfolio assessments also bring some negative washback effects, such as learning anxiety deriving from larger audiences, and resistance to technology. Finally, it is concluded that EFL professionals make judicious use of e-portfolio assessments to balance classroom assessments and to facilitate the learning of content knowledge. (Contains 1 figure and 2 tables.)</t>
  </si>
  <si>
    <t>Foreign Countries, Communities of Practice, Portfolios (Background Materials), Student Evaluation, Portfolio Assessment, Alternative Assessment, Masters Programs, Second Language Instruction, Teacher Education Programs, Education Courses, Student Attitudes, Journal Writing, Reflection, English (Second Language), Evaluation Research, Language Teachers, Semi Structured Interviews, Content Analysis, Program Effectiveness, Web Sites, Electronic Publishing, Computer Uses in Education, Educational Technology</t>
  </si>
  <si>
    <t>EJ954159</t>
  </si>
  <si>
    <t>Analysis of and Feedback on Phonetic Features in Pronunciation Training with a Virtual Teacher</t>
  </si>
  <si>
    <t>Engwall, Olov</t>
  </si>
  <si>
    <t>Pronunciation errors may be caused by several different deviations from the target, such as voicing, intonation, insertions or deletions of segments, or that the articulators are placed incorrectly. Computer-animated pronunciation teachers could potentially provide important assistance on correcting all these types of deviations, but they have an additional benefit for articulatory errors. By making parts of the face transparent, they can show the correct position and shape of the tongue and provide audiovisual feedback on how to change erroneous articulations. Such a scenario however requires firstly that the learner's current articulation can be estimated with precision and secondly that the learner is able to imitate the articulatory changes suggested in the audiovisual feedback. This article discusses both these aspects, with one experiment on estimating the important articulatory features from a speaker through acoustic-to-articulatory inversion and one user test with a virtual pronunciation teacher, in which the articulatory changes made by seven learners who receive audiovisual feedback are monitored using ultrasound imaging. (Contains 7 figures and 1 table.)</t>
  </si>
  <si>
    <t>Feedback (Response), Phonetics, Pronunciation, Computer Assisted Instruction, Intonation, Error Correction, Articulation (Speech), Audiovisual Aids, Second Language Learning, Second Language Instruction, Pronunciation Instruction, Diagnostic Tests, Swedish, Acoustics, Foreign Countries, Computer Simulation, Language Teachers</t>
  </si>
  <si>
    <t>Sweden</t>
  </si>
  <si>
    <t>EJ954160</t>
  </si>
  <si>
    <t>An Exchange Structure Analysis of the Development of Online Intercultural Activity</t>
  </si>
  <si>
    <t>Kitade, Keiko</t>
  </si>
  <si>
    <t>Internet-mediated intercultural discussions have been adopted for intercultural and second-language learning. However, the notion of community development in this context has received less attention. This study employs exchange structure (ES) analysis (Stubbs, M. (1983). &amp;quot;Discourse analysis.&amp;quot; Oxford: Basil Blackwell) to investigate the dialogic process involved in the construction of a group-specific interactional pattern, identity, and activity within an online intercultural group. By identifying and tracking the shift of the ES and ES roles of each group, it explores how the members of each group constitute its internal activity and how the developed activity is related to intercultural learning. This study examines 14 groups of Japanese students and language learners from multicultural backgrounds who engaged in asynchronous online intercultural discussions for a 12-week period. The findings suggest that ES types and promoted intercultural learning vary among groups, develop implicitly, and are particularly influenced by frequent contributors. Furthermore, the data suggest that a certain type of ES encourages intercultural learning to move from knowledge exchanges to perspective changes. (Contains 6 figures and 6 tables.)</t>
  </si>
  <si>
    <t>Foreign Countries, Internet, Computer Mediated Communication, Asynchronous Communication, Intercultural Communication, Instructional Design, Group Dynamics, Discussion Groups, Second Language Learning, Discourse Analysis, Interviews, Interaction Process Analysis, Social Environment, Japanese, Foreign Students, College Students, Student Exchange Programs, Cultural Awareness</t>
  </si>
  <si>
    <t>Japan</t>
  </si>
  <si>
    <t>EJ954162</t>
  </si>
  <si>
    <t>The Effects of Individualized, Online Vocabulary Instruction on Picture Vocabulary Scores: An Efficacy Study</t>
  </si>
  <si>
    <t>Fehr, Charles N., Davison, Mark L., Graves, Michael F., Sales, Gregory C., Seipel, Ben, Sekhran-Sharma, Sarah</t>
  </si>
  <si>
    <t>Vocabulary knowledge is of fundamental importance to reading comprehension, and many students lack the vocabulary knowledge necessary to facilitate learning to read. A study was conducted to determine the effects of an individualized, online vocabulary program on picture vocabulary test scores. Elementary summer school students (N = 43), entering grades 2-4, who scored poorly on a vocabulary pretest were randomly assigned to treatment or control conditions. Students in the treatment condition received computer-delivered vocabulary instruction on a stratified sample of 100 words selected from 4000 of the most common words in written English. Posttest scores on a picture vocabulary test showed that students in the treatment condition outperformed control students by more than one standard deviation. The computer-adaptive, individualized instruction provided by this vocabulary program addresses a need for efficiency in remediation of vocabulary deficits. Further study is planned to determine whether improved vocabulary performance mediated by this computer assisted language learning (CALL) program might transfer to broader measures of vocabulary knowledge or reading comprehension. (Contains 2 figures and 2 tables.)</t>
  </si>
  <si>
    <t>Summer Schools, Reading Comprehension, Vocabulary, Scores, Vocabulary Development, Individualized Instruction, Online Courses, Second Language Learning, Computer Assisted Instruction, Second Language Instruction, English (Second Language), Language Tests, Pictorial Stimuli, Control Groups, Pretests Posttests, Transfer of Training, Elementary School Students, Disadvantaged, Native Language</t>
  </si>
  <si>
    <t>EJ1013917</t>
  </si>
  <si>
    <t>Enhancing the Autonomous Use of CALL: A New Curriculum Model in EFL</t>
  </si>
  <si>
    <t>Smith, Karen, Craig, Hana</t>
  </si>
  <si>
    <t>This action research study evaluates the effectiveness of a CALL Learner Autonomy (CALL LA) course at a Japanese university. The &amp;quot;C course&amp;quot; blends face-to-face instruction and independent study in a CALL environment. It aims to enhance learners' autonomous use of CALL in the acquisition of English as a Foreign Language (EFL). In this study, three learning support aids were trialed: the Learner Passport, the e-Language Learning Portfolio and the e-Learner Self-Reflection Diary. The participant- researchers examined the course using data from the trial materials, observation, their own reflexive practice, learner questionnaires, interviews, artifacts and learner self-reflections. Findings indicate that teachers' and learners' consciousness was raised about what is expected of users in the autonomous use of CALL in a classroom environment and in a Self-Access Centre. The study also shows an improvement in learners' planning, organizing, tracking, and evaluation of their autonomous use of CALL resources, and that regular and critical learner self-reflection is a key factor
contributing to a positive shift in study culture. It recommends the conversion of the Learner Passport to an online, interactive format and the course-wide implementation of the three learning support aids as an incorporated package. (Contains 4 tables and 2 figures.)</t>
  </si>
  <si>
    <t>Action Research, English (Second Language), English Language Learners, Second Language Learning, Independent Study, Learner Engagement, Interviews, Questionnaires, Portfolio Assessment, Teaching Methods, Curriculum Design, Metacognition, Computer Assisted Instruction, Instructional Effectiveness, Personal Autonomy, Program Evaluation, Foreign Countries, Observation</t>
  </si>
  <si>
    <t>CALICO Journal</t>
  </si>
  <si>
    <t>EJ1013921</t>
  </si>
  <si>
    <t>Preparing Students to Use Wiki Software as a Collaborative Learning Tool</t>
  </si>
  <si>
    <t>Rott, Susanne, Weber, Elizabeth Dolly</t>
  </si>
  <si>
    <t>In this paper we outline an approach to learner preparation that provides a framework to effectively structure a collaborative and cooperative student research assignment using a wiki site as a writing platform. While students are familiar with posting pictures and videos online, they may not be aware of how to effectively integrate text and visual information to present their research in the online wiki format. Likewise, collaborative writing for an audience requires an understanding of authorship, how to productively collaborate on composing, revising, and editing, and how to interact 
synchronously and asynchronously through online means to provide feedback. The framework we provide outlines how to scaffold wiki-based assignments to ensure an optimal language and culture learning experience. We developed this framework based on our reflections on the implementation of scaffolding procedures and a comprehensive review of the relevant research literature. The individual components of a wiki research project for intermediate language learners, selected grading rubrics, and a survey tool to assess student perception are provided. (Contains 2 figures.)</t>
  </si>
  <si>
    <t>Computer Software, Educational Technology, Computer Uses in Education, Teaching Methods, Cooperative Learning, Web Sites, Web 2.0 Technologies, Writing Assignments, Second Language Learning, German, French, Scaffolding (Teaching Technique), Audiences, Peer Influence, Technological Literacy, Computer Mediated Communication, Notetaking, Student Research, Revision (Written Composition), Editing, College Students</t>
  </si>
  <si>
    <t>EJ1013962</t>
  </si>
  <si>
    <t>Training L2 Learners to Use Facebook Appropriately and Effectively</t>
  </si>
  <si>
    <t>Prichard, Caleb</t>
  </si>
  <si>
    <t>Recognizing how essential communication technologies have become to language learners, the TESOL Technology Standards Task Force set three goals for learners (Healey et al., 2011): 1) demonstrating skills in technology for a multilingual world, 2) using technology appropriately and ethically, and 3) using and evaluating technology for language learning. Nevertheless, despite the fact that social networking sites (SNSs), such as Facebook (FB), are perhaps the most frequently used communication technology, few, if any, studies have specified effective SNS L2 use as a learning objective. This paper aims to show how training L2 learners to use FB effectively can potentially help learners reach the three goals set by the Technology Standards Task Force. The article first examines previous studies on SNS usage among L2 learners before describing the author's action research study on the use of FB in a CALL-based English course at a Japanese university. (Contains 12 tables and 1 figure.)</t>
  </si>
  <si>
    <t>Social Networks, Educational Technology, Technology Uses in Education, Second Language Learning, English (Second Language), Second Language Instruction, Teaching Methods, Foreign Countries, College Students, Technological Literacy, Multilingualism, Cultural Influences, Social Influences, Privacy, Language Proficiency, Knowledge Level, Experiential Learning, Interpersonal Communication, Social Capital, Global Approach, Surveys, Computer Assisted Instruction, Qualitative Research</t>
  </si>
  <si>
    <t>EJ1013969</t>
  </si>
  <si>
    <t>Student Training in the Use of an Online Synchronous Conferencing Tool</t>
  </si>
  <si>
    <t>Heiser, Sarah, Stickler, Ursula, Furnborough, Concha</t>
  </si>
  <si>
    <t>With the increase of online language teaching the training needs of teachers have long been established and researched. However, the training needs of students have not yet been fully acknowledged. This paper focuses on learner training as preparation for language classes where online synchronous conferencing is used. It presents an action research cycle consisting of planning and conducting training sessions, analysing evaluative feedback, reflecting on changing needs, re-designing the provision and re-iterating the sessions. The research focuses on three iterations of the learner training conducted over a 21-month period, drawing on almost 500 completed student feedback responses. The findings show that students considered the training sessions helpful in establishing how online language classes operate and gaining confidence to participate actively. Specifically they benefited from using their L1 to practice techniques for projecting their social presence in an online communicative situation, compensating for the lack of features such as body language, non-verbal communication, and spatial impressions. As for their teachers, the research demonstrated a need to reflect on the terminology used to explain CMC tools. The article concludes with good-practice recommendations for the provision of learner training in online language classrooms. (Contains 7 figures, 3 tables, and 1 note.)</t>
  </si>
  <si>
    <t>Synchronous Communication, Educational Technology, Computer Uses in Education, Student Attitudes, Feedback (Response), Instructional Effectiveness, Computer Literacy, Online Courses, Open Universities, Foreign Countries, Distance Education, Second Language Instruction, Computer Mediated Communication, Action Research</t>
  </si>
  <si>
    <t>EJ1027971</t>
  </si>
  <si>
    <t>Collaborative Language Learning in Co-Constructed Participatory Culture</t>
  </si>
  <si>
    <t>Kessler, Greg</t>
  </si>
  <si>
    <t>This article expands upon themes addressed in the 2012 CALICO opening plenary that I delivered at the University of Notre Dame. This extended interpretation allows me the opportunity to further explore the nature of participatory human communication and collaboration and offer some clarification of the proposed instructional model for promoting collaborative autonomous language learning abilities. In particular, this article focuses upon the hyper-collaborative participatory culture that has become ubiquitous across the Internet. This collaborative culture has transformed the frequency and manner of our communication with one another as well as the way we co-construct reality. The potential for incorporating the opportunities presented by this participatory culture into language teaching and learning is enormous, but we must recognize and avoid a variety of threats. This article addresses these realities while suggesting ways to promote collaborative autonomous language learning abilities. I discuss the potential for a pedagogical paradigm shift in response to this dramatically altered communication landscape and share some practical suggestions for classroom practice.</t>
  </si>
  <si>
    <t>Cooperative Learning, Second Language Learning, Personal Autonomy, Second Language Instruction, Internet, Computer Mediated Communication, Teaching Methods, Computer Assisted Instruction, Models, Social Change</t>
  </si>
  <si>
    <t>EJ1027974</t>
  </si>
  <si>
    <t>Dilemmas of Blended Language Learning: Learner and Teacher Experiences</t>
  </si>
  <si>
    <t>Gleason, Jesse</t>
  </si>
  <si>
    <t>Rapidly advancing technology continues to change the landscape of blended foreign language education. Pinpointing the differences between blended language (BL) learning environments and understanding how stakeholders experience such spaces is complex. However, learner experiences can provide a roadmap for the design and development of BL courses. Using a multiple case study approach, this paper reports on stakeholders&amp;apos; experiences and comparisons of two different types of blended Spanish courses, one that harnesses ample technology and another that uses it much less. Using ethnographic data triangulation and systemic functional discourse analysis, four conflicting themes were constructed with respect to two types of BL courses and online versus face-to-face (f2f) classes. The first type of dilemma pertained to (a) the time commitments and (b) relationships developed in each course. The second type of dilemma surrounded the capacity of online and f2f classes for fostering (c) speaking skills development and (d) student understanding. Implications of these four conflicts of opinion for BL course developers, teachers, and researchers are discussed.</t>
  </si>
  <si>
    <t>Teaching Experience, Student Experience, Blended Learning, Technology Uses in Education, Technology Integration, Spanish, Ethnography, Discourse Analysis, Intermode Differences, Second Language Learning, Time Perspective, Interpersonal Relationship, Speech Skills, Academic Achievement, Barriers, Performance Factors, Conflict</t>
  </si>
  <si>
    <t>EJ1027978</t>
  </si>
  <si>
    <t>Fostering Student Interaction and Engagement in a Virtual Learning Environment: An Investigation into Activity Design and Implementation</t>
  </si>
  <si>
    <t>Hampel, Regine, Pleines, Christine</t>
  </si>
  <si>
    <t>Online tools, such as forums, wikis, and blogs lend themselves to learners negotiating meaning and co-constructing knowledge through interaction. However, not enough is known about how tasks need to be designed to make best use of the possibilities of complex virtual learning environments (VLEs) to motivate and support learners, foster interaction, and contribute to knowledge construction. This article reports on a two-year study exploring the design and implementation cycle of online activities as an integral part of a distance language course. When the course was introduced in 2009, activities had been designed on the basis of second language acquisition principles as well as sociocultural theories, providing a basis for student interaction and taking into account the affordances of the environment, a Moodle-based VLE. After the end of the first year an evaluation was carried out that examined quantitative and qualitative data (Moodle user logs, learner surveys and learner interviews). It was found that students preferred forums to other tools and that assessment-related activities attracted higher participation rates than other tasks. It also highlighted a number of issues, including low participation in on-task discussions, a large gap between viewings and contributions, very large differences in individual engagement, low priority given to the online activities by some students, and varying levels of e-literacy amongst learners. Consequently, activities were re-designed and a number of changes were implemented in 2010 that included more teacher involvement, fewer tasks, a simpler structure, and a reduced number of tools. A comparison of learner participation across the two years shows that these changes had a positive impact on learner engagement.</t>
  </si>
  <si>
    <t>Learner Engagement, Interaction, Teaching Methods, Technology Uses in Education, Online Courses, Distance Education, Second Language Instruction, Virtual Classrooms, Student Surveys, Interviews, Diaries, Statistical Analysis, Student Attitudes, Educational Technology</t>
  </si>
  <si>
    <t>EJ1027980</t>
  </si>
  <si>
    <t>&amp;quot;My Major Is English, Believe It or Not:)&amp;quot; -- Participant Orientations in Nonnative/Native Text Chat</t>
  </si>
  <si>
    <t>Vandergriff, Ilona</t>
  </si>
  <si>
    <t>In their interactions with native speakers (NS), nonnative speakers (NNS) often position themselves as relative novices. For example, they may orient to the language expertise differential by apologizing for their linguistic ineptness or by making self-disparaging remarks about their second language (L2). This is true even for advanced learners in settings which foreground language learning (Hosoda, 2006). By and large, previous research on NNS/NS interaction has narrowly focused on instances where L2 ineptness interferes with mutual understanding. Widening the scope of analysis, this study considers such orientations more broadly, including those where perceived L2 shortcomings did &amp;quot;not&amp;quot; trigger miscommunication. Using extracts from a corpus of dyadic NNS/NS task-based interactions in quasi-synchronous CMC (SCMC), this study seeks to document ways in which advanced NNS participants position themselves and are positioned by NSs. The findings show that, as a group, these orientations to participants&amp;apos; differential language competence do not primarily occur in (other-)repair sequences but rather elsewhere in the interaction. The data suggest that they serve a range of social functions, including (re-)indexing an L2 social self, building and maintaining social solidarity and intersubjectivity with the coparticipant, and ratifying the power of the native speaker (see Kramsch, 1998).</t>
  </si>
  <si>
    <t>Synchronous Communication, Second Language Learning, Native Speakers, Computer Mediated Communication, Communicative Competence (Languages), Interpersonal Communication</t>
  </si>
  <si>
    <t>EJ1027985</t>
  </si>
  <si>
    <t>The Use of Linking Adverbials in Academic Essays by Non-Native Writers: How Data-Driven Learning Can Help</t>
  </si>
  <si>
    <t>Garner, James Robert</t>
  </si>
  <si>
    <t>Over the past several decades, the TESOL community has seen an increased interest in the use of data-driven learning (DDL) approaches. Most studies of DDL have focused on the acquisition of vocabulary items, including a wide range of information necessary for their correct usage. One type of vocabulary that has yet to be properly investigated has been linking adverbials. Linking adverbials serve to assist writers in giving cohesion to their texts. They are also difficult for second language writers to acquire, with many language learners misusing them semantically and stylistically. This study attempts to determine if DDL can assist students with this task. It investigates the correct semantic usage and proportion of academic linking adverbials in student writing both before and following treatment. Results indicate that DDL techniques do in fact help students acquire and better employ linking adverbials in their writing. Students receiving DDL instruction made greater improvements in their use of linking adverbials, both semantically and stylistically, compared to a group that received traditional linking adverbial instruction.</t>
  </si>
  <si>
    <t>English (Second Language), Vocabulary, Form Classes (Languages), Writing (Composition), Second Language Learning, Data, Teaching Methods, Second Language Instruction, Improvement, Semantics, Essays</t>
  </si>
  <si>
    <t>EJ1027990</t>
  </si>
  <si>
    <t>Private Turns: A Student&amp;apos;s Off-Screen Behaviors during Synchronous Online Japanese Instruction</t>
  </si>
  <si>
    <t>Suzuki, Satomi</t>
  </si>
  <si>
    <t>Although distance language education has been widely adopted in university learning, very few researchers to date have looked at off-screen behaviors of second/foreign language learners in their physical environments while they engage in synchronous (real-time) online courses. This study examined one focal student&amp;apos;s off-screen behaviors while she worked in front of the computer in her physical environment during a university-level synchronous Japanese class. The class was mediated by audio-based conferencing software (&amp;quot;Wimba&amp;quot;) where class participants&amp;apos; behaviors in their physical environments were not observable to others. The primary data consist of two types of video recordings that were synchronized in a picture-in-picture format: the focal student&amp;apos;s off-screen behaviors in her private environment and archived online classes with instructor and seven classmates (~20 hours). Drawing on conversation analysis, the study showed unique characteristics of interactional norms developed by the student in her physical environment in contrast to those observed in a controlled online environment. The focal student&amp;apos;s off-screen behavior suggested that she gained significant affordances from the course format; namely, opportunities to freely take her private turns by vocalizing the language &amp;quot;off-screen&amp;quot; without being heard. The study illustrates the potential of computer-based learning to promote increased learner agency and autonomy.</t>
  </si>
  <si>
    <t>Synchronous Communication, Distance Education, Second Language Instruction, Japanese, Online Catalogs, Student Behavior, Computer Uses in Education, College Students, Computer Software, Computer Mediated Communication, Educational Environment, Interaction</t>
  </si>
  <si>
    <t>EJ1028004</t>
  </si>
  <si>
    <t>Say What?! L2 Sociopragmatic Competence in CMC: Skill Transfer and Development</t>
  </si>
  <si>
    <t>Abrams, Zsuzsanna</t>
  </si>
  <si>
    <t>More so than any other type of learner error, pragmatic mistakes interfere with the ability to communicate (Bardovi-Harlig &amp;amp; Dörnyei, 1998), yet there is relatively little understanding of how pragmatic competence develops in the language classroom or how best to teach it, and whether relevant skills may transfer from the L1 (Eisenchlas, 2011; Kasper, 2001; Rose &amp;amp; Kasper, 2001). Pragmatics research has also primarily focused on learners&amp;apos; ability to produce native-like language forms, specifically speech acts, often elicited via discourse completion tasks (Jeon &amp;amp; Kaya, 2006). To supplement such research, the present study used ethnography of communication (Saville-Troike, 2002) to examine whether and how 17 second-semester learners of German developed &amp;quot;sociopragmatic&amp;quot; competence by participating in computer-mediated communication. Based on the findings, some pragmatic &amp;quot;targets&amp;quot; are identified for different levels of instruction.</t>
  </si>
  <si>
    <t>Second Language Learning, Pragmatics, German, Language Proficiency, Competence, Computer Mediated Communication, Ethnography, Second Language Instruction, Language Skills</t>
  </si>
  <si>
    <t>EJ1003869</t>
  </si>
  <si>
    <t>A Conceptual Overview of the History of the CALICO Journal: The Phases of CALL</t>
  </si>
  <si>
    <t>Fischer, Robert</t>
  </si>
  <si>
    <t>Over the 30-year history of the "CALICO Journal", various areas of research and development in CALL have come to the fore in articles published in the journal at different points in time. These areas, which reflect the general concerns of the profession, can be conveniently categorized under the general acronym of ICT: Information and Communication Technology. In this article, the former Executive Director of CALICO and Editor of the "CALICO Journal" traces the major lines of CALL research and development as reported in "CALICO Journal" articles. (Contains 6 notes.)</t>
  </si>
  <si>
    <t>Educational Technology, Research and Development, Information Technology, History, Periodicals, Editing, Journal Articles, Computer Assisted Instruction, Second Language Instruction, Second Language Learning, Educational Trends, Trend Analysis, Teaching Methods</t>
  </si>
  <si>
    <t>EJ1003870</t>
  </si>
  <si>
    <t>Who Needs Replication?</t>
  </si>
  <si>
    <t>Porte, Graeme</t>
  </si>
  <si>
    <t>In this paper, the editor of a recent Cambridge University Press book on research methods discusses replicating previous key studies to throw more light on their reliability and generalizability. Replication research is presented as an accepted method of validating previous research by providing comparability between the original and replicated study. The paper considers three scenarios to account for the relative lack of replication research in learned journals in our field and goes on to suggest a number of ways in which this situation might be remedied.</t>
  </si>
  <si>
    <t>Research Methodology, Academic Achievement, Research, Comparative Analysis, Experiments, Second Language Learning, Teaching Methods</t>
  </si>
  <si>
    <t>EJ1003871</t>
  </si>
  <si>
    <t>Designing Online Strategy Instruction for Integrated Vocabulary Depth of Knowledge and Web-Based Dictionary Skills</t>
  </si>
  <si>
    <t>Ranalli, Jim</t>
  </si>
  <si>
    <t>This paper describes the design and development of a CALL resource that teaches aspects of word combinability (i.e., grammatical collocation, transitivity, and complementation) to tertiary-level ESL learners by integrating conceptual understanding with related text-analysis and web-based dictionary skills. The resource delivers an automated, online form of strategy instruction outside of class time, facilitating self-paced learning with sufficient practice and feedback. In addition to the L2 lexicography, vocabulary, and strategy literatures, the project is informed by instructional design principles aimed at 1) managing demands on learners' cognitive processing capacities; 2) differentiating materials so as to appropriately target declarative or procedural forms of knowledge or the integration and coordination of the two; and 3) harnessing the computer's multimedia capabilities in principled ways. It seeks to address a number of related issues in second language studies including: the fact that pedagogical dictionaries go largely under-exploited and misused by their target audience; the apparent lack of understanding of collocational relationships among many L2 learners of English; the challenge of providing strategy instruction cost-effectively; and the need to facilitate more strategic and self-directed use of CALL resources. (Contains 14 figures, 2 tables and 2 notes.)</t>
  </si>
  <si>
    <t>Computer Assisted Instruction, Instructional Design, English (Second Language), Internet, Feedback (Response), Lexicography, Second Language Instruction, Second Language Learning, Grammar, Phrase Structure, Dictionaries, Teaching Methods, Learning Strategies, Cost Effectiveness, Vocabulary Development, Online Courses, Cognitive Ability, Learning Theories</t>
  </si>
  <si>
    <t>EJ1003872</t>
  </si>
  <si>
    <t>"I Am Proud that I Did It and It's a Piece of Me": Digital Storytelling in the Foreign Language Classroom</t>
  </si>
  <si>
    <t>Castaneda, Martha E.</t>
  </si>
  <si>
    <t>This case study examines students' experiences regarding the infusion of digital storytelling in their high school fourth-year Spanish class. The aim of this case study is to determine if digital storytelling can be an effective tool for language learners to communicate emotion and present information to an audience. Sources of information for this case study include pre- and post- open-ended questionnaires, pre- and post-focus groups, semi-structured subsequent interviews, as well as observation and reflection journals. The findings reveal an epistemological shift that frames students' perspectives. The data recount a shift in the understanding of the purpose of the digital storytelling task in the sense that the learners' focus changes from the elements of language and technology to a meaningful project as a whole. The findings also confirm that digital storytelling projects adhere to the presentational mode of communication, follow the writing process, and engage students in a meaningful, real world task in the foreign language classroom. (Contains 1 figure.)</t>
  </si>
  <si>
    <t>Teaching Methods, Writing Processes, Reflection, Second Language Learning, Second Language Instruction, Spanish, Case Studies, Focus Groups, Story Telling, Questionnaires, Diaries, Semi Structured Interviews, High School Students, Student Attitudes, Educational Technology, Multiple Literacies</t>
  </si>
  <si>
    <t>EJ1003873</t>
  </si>
  <si>
    <t>CALL versus Paper: In Which Context Are L1 Glosses More Effective?</t>
  </si>
  <si>
    <t>Taylor, Alan M.</t>
  </si>
  <si>
    <t>CALL glossing in first language (L1) or second language (L2) texts has been shown by previous studies to be more effective than traditional, paper-and-pen L1 glossing. Using a pool of studies with much more statistical power and more accurate results, this meta-analysis demonstrates more precisely the degree to which CALL L1 glossing can be more effective than traditional L1 glossing. Results indicate, as previous research has shown, that CALL L1 glossing is significantly more effective in L2 reading comprehension than traditional L1 glossing. That is, the mean effect size is significantly higher (p less than 0.001) for studies that use CALL L1 glosses (g = 1.44) when compared to studies that use paper-based L1 glosses (g = 0.50). This article explains how and under what circumstances CALL L1 glosses may be more or less effective than traditional L1 glosses. (Contains 5 tables and 3 notes.)</t>
  </si>
  <si>
    <t>Reading Comprehension, Native Language, Computer Assisted Instruction, Second Language Learning, Second Language Instruction, Meta Analysis, Effect Size, Instructional Effectiveness</t>
  </si>
  <si>
    <t>EJ1003874</t>
  </si>
  <si>
    <t>The Convergence of Content, Pedagogy, and Technology in Online Professional Development for Teachers of German: An Intrinsic Case Study</t>
  </si>
  <si>
    <t>Bustamante, Carolina, Moeller, Aleidine J.</t>
  </si>
  <si>
    <t>This qualitative case study describes a unique online professional development program utilizing Web 2.0 technologies for teachers of German using the Technological Pedagogical Content Knowledge (TPACK) model as a theoretical framework to promote technology literacy, expand German language proficiency and cultural knowledge, and integrate standards-based best practices in the teaching of second languages (Mishra &amp; Koehler, 2006). Data sources included interviews, open-ended questions, course documents, and audio-visual products. Upon triangulation of these data, the following themes emerged as effective strategies in designing professional development programs: hands-on experience; convergence of technology, pedagogy, and content; discussion and reflection on pedagogy; and technology implementation into the classroom. These themes and strategies can aid in designing future effective professional development programs for language teachers, teacher educators, and school districts. (Contains 1 figure, 2 tables and 1 note.)</t>
  </si>
  <si>
    <t>Faculty Development, Reflection, Best Practices, Language Proficiency, Web 2.0 Technologies, Teacher Educators, Mixed Methods Research, German, Pedagogical Content Knowledge, Educational Technology, Second Language Instruction, Second Language Learning, Teaching Methods, Cultural Awareness, Language Teachers, Interviews, Teacher Attitudes, Standards</t>
  </si>
  <si>
    <t>EJ1003884</t>
  </si>
  <si>
    <t>Wilsey, Biljana Belamaric</t>
  </si>
  <si>
    <t>While much is known about the characteristics of adult learners and even adult learners in online and distance education settings, very little CALL research is focused on online self-instructed learners, and even fewer studies focus on learners of less commonly taught languages (LCTLs), such as Macedonian, for whom traditional or even distance education instruction may not be an option. Among this scarce research, there have been no studies that have described the characteristics of learners who opt to study LCTLs through self-instruction online. The present research begins to fill this void by investigating self-instructed learners using online resources for studying Macedonian. This study reports findings regarding the age, educational background, experience and level of comfort with learning languages online, which distinguish Macedonian self-instructed online learners from other learner populations studying foreign languages online. The primarily integrative reasons for studying Macedonian and the lack of other resources that force learners into choosing the online medium are also outlined. Knowing the characteristics of learners in self-instructed informal contexts, such as the one in this study, is necessary in order to be able to provide appropriate support and to design effective materials and resources to meet the needs of these and other learners of LCTL's. (Contains 5 figures.)</t>
  </si>
  <si>
    <t>Adult Learning, Adult Students, Distance Education, Uncommonly Taught Languages, Slavic Languages, Computer Assisted Instruction, Second Language Instruction, Online Courses, Second Language Learning, Independent Study, Age, Educational Background, Student Needs, Instructional Materials, Student Characteristics</t>
  </si>
  <si>
    <t>EJ1042715</t>
  </si>
  <si>
    <t>Zhang, De</t>
  </si>
  <si>
    <t>Reporting on a descriptive study on the first semester Chinese language learners' openings and closings in online chats with age-peer native speakers of Chinese, this paper demonstrates the great promise that telecollaboration holds for foreign language education, and argues for an increasing role of pragmatics in Chinese language instruction, and at the same time points out the limitations of the textbooks in providing ample examples of openings and closings in the dialogues to the learners. This paper is an initial attempt to address interlanguage pragmatic in Chinese which has been virtually not studied in the literature.</t>
  </si>
  <si>
    <t>Mandarin Chinese, Computer Mediated Communication, Second Language Learning, Second Language Instruction, Interlanguage, Pragmatics, Native Speakers, Role, Textbooks, Introductory Courses, Student Attitudes, Undergraduate Students, Computer Software, Discourse Analysis</t>
  </si>
  <si>
    <t>EJ1042717</t>
  </si>
  <si>
    <t>Learner Perceptions of Reliance on Captions in EFL Multimedia Listening Comprehension</t>
  </si>
  <si>
    <t>Leveridge, Aubrey Neil, Yang, Jie Chi</t>
  </si>
  <si>
    <t>Instructional support has been widely discussed as a strategy to optimize student-learning experiences. This study examines instructional support within the context of a multimedia language-learning environment, with the predominant focus on learners' perceptions of captioning support for listening comprehension. The study seeks to answer two questions: (1) do learners' perceptions regarding dependence on captions match their actual reliance on captioning for listening comprehension? and (2) which learners' perceptions are most influenced by proficiency: low-intermediate, intermediate, or high-intermediate? A total of 139 students from a high school English course in northern Taiwan, all accustomed to multimedia instruction that includes full captions, completed an English language proficiency test as well as a caption reliance test (CRT), and also provided their perceived degree of reliance on captions for English listening comprehension. The results show that overall perceived reliance was significantly related to actual reliance as assessed by the CRT. However, proficiency was also found to be a mitigating factor in the relationship: while low-intermediate level learners accurately perceived their reliance, no relation was found for either intermediate or high-intermediate learners, indicating that, at these levels, some learners may not accurately judge their reliance on captioning. Accordingly, the study offers pedagogical implications that captioning support, added or removed, based on learner self-reports, may not be inherently beneficial, as perceptions on the reliance of captioning may be inaccurate.</t>
  </si>
  <si>
    <t>Listening Comprehension, Language Proficiency, Critical Theory, Race, Learning Experience, English (Second Language), Second Language Learning, Language Tests, Multimedia Instruction, High School Students, Foreign Countries, Student Attitudes, Teaching Methods, Self Concept, Computer Assisted Instruction, Semi Structured Interviews</t>
  </si>
  <si>
    <t>EJ1042720</t>
  </si>
  <si>
    <t>Evaluation of a Blended Learning Language Course: Students' Perceptions of Appropriateness for the Development of Skills and Language Areas</t>
  </si>
  <si>
    <t>Bueno-Alastuey, M. C., López Pérez, M. V.</t>
  </si>
  <si>
    <t>This study investigated students' perceptions of the usefulness of Information and Communication Technologies (ICT) in all the skills and areas of language in an English as a Foreign Language blended course, which integrated ICT fully, and compared these perceptions to those of pupils of a Spanish as a Second Language blended course with a lower level of ICT integration. Our results showed that both student populations had not used ICT much for language learning previously, that their ratings varied depending on use of ICT in their course and that students with an increased use of technology in their courses seemed to realize its true potential for productive skills, but also some of its disadvantages. The perceived usefulness of ICT for skills and different areas of language was also different. The students who had used ICT less in their course rated it as most useful for some areas of language (grammar and vocabulary) followed by receptive skills, and least useful for the development of pronunciation and productive skills. However, students who had used ICT more in their course rated it lower for its usefulness for areas of language and receptive skills, and rated it higher for the improvement of pronunciation and productive skills. This study encourages the use of ICT for language learning, showing that students had very positive perceptions of its usefulness, and recommends adding guides and training to blended learning experiences to diminish the number of students rejecting the use of ICT.</t>
  </si>
  <si>
    <t>Educational Technology, Teaching Methods, Blended Learning, Technology Uses in Education, Student Attitudes, Second Language Instruction, Technology Integration, English (Second Language), Foreign Countries, Skill Development, Spanish, Foreign Students, College Students, Student Surveys, Language Skills</t>
  </si>
  <si>
    <t>Spain</t>
  </si>
  <si>
    <t>EJ1042721</t>
  </si>
  <si>
    <t>Environmental Factors Affecting Computer Assisted Language Learning Success: A Complex Dynamic Systems Conceptual Model</t>
  </si>
  <si>
    <t>Marek, Michael W., Wu, Wen-Chi Vivian</t>
  </si>
  <si>
    <t>This conceptual, interdisciplinary inquiry explores Complex Dynamic Systems as the concept relates to the internal and external environmental factors affecting computer assisted language learning (CALL). Based on the results obtained by de Rosnay [&amp;quot;World Futures: The Journal of General Evolution&amp;quot;, 67(4/5), 304-315 (2011)], who observed that the systems approach is separate from, and complimentary to, the analytical/experimental model of analysis, the authors use a systems analysis approach to identify a typology of environmental factors that are internal and external to the CALL student, and internal and external to the school. The typology is presented in a CALL ecology model (CEM) along with implications for pedagogy. The authors believe that the systems orientation will become more and more important in the overall understanding of best practices in computer assisted language learning.</t>
  </si>
  <si>
    <t>Environmental Influences, Computer Assisted Instruction, Success, Models, Systems Analysis, Systems Approach, Best Practices, Educational Planning, English (Second Language), Second Language Instruction, Second Language Learning, Influences, Student Characteristics, Institutional Characteristics, Identification, Instructional Design, Influence of Technology, Teaching Methods, Educational Practices, Interdisciplinary Approach</t>
  </si>
  <si>
    <t>EJ1042723</t>
  </si>
  <si>
    <t>Wikis as Discussion Forums: Exploring Students' Contribution and Their Attention to Form</t>
  </si>
  <si>
    <t>Nami, Fatemeh, Marandi, S. Susan</t>
  </si>
  <si>
    <t>The potential of wikis for learning has recently begun to capture the attention of English as a second/foreign language (ESL/EFL) research. While students' collaboration, attention to form, and perceptions of wikis in document mode have been widely addressed in previous research, the educational value of wikis used in thread mode, as discussion forums, has been rarely explored. In an attempt to fill this gap in the literature, the present case study reports on 20 EFL learners' contribution to a classroom wiki during a 9-week writing course. The wiki is applied as a forum for out-of-classroom discussions regarding English writing. Focus is placed upon the type and degree of students' contribution to the wiki as well as their attention to form while publishing their messages on the space. A total of 50 wiki posts was analyzed adopting both quantitative and qualitative measures. The results indicated that students were most likely to use the wiki for posing their questions and disseminating solutions for peers. They also appeared highly attentive to the form of their posts in terms of grammar, spelling, and punctuation. This study makes a contribution to research on wiki-based learning.</t>
  </si>
  <si>
    <t>Web Sites, Editing, Collaborative Writing, Web 2.0 Technologies, English (Second Language), Discussion Groups, Writing Instruction, Writing (Composition), Use Studies, Users (Information), Electronic Learning, Essays, Asynchronous Communication, Teacher Role, Peer Evaluation, Content Area Writing, Form Classes (Languages), Language Skills, Case Studies, Qualitative Research, Foreign Countries, Females, Content Analysis</t>
  </si>
  <si>
    <t>Iran</t>
  </si>
  <si>
    <t>EJ1037261</t>
  </si>
  <si>
    <t>Improving English as a Foreign Language Writing in Elementary Schools Using Mobile Devices in Familiar Situational Contexts</t>
  </si>
  <si>
    <t>Hwang, Wu-Yuin, Chen, Holly S. L., Shadiev, Rustam, Huang, Ray Yueh-Min, Chen, Chia-Yu</t>
  </si>
  <si>
    <t>This research proposed a situational learning system to help elementary school students practice and improve their English as a foreign language (EFL) writing skills. Students carried out assigned writing tasks using the support of mobile devices in situations deemed to be familiar to the students, such as on the school playground, within classroom facilities, and at lunch. The study recruited 59 sixth-grade students from two separate EFL classes. A class of 28 students was identified as the experimental group, and another class of 31 students was assigned as the control group. The students of the experimental group carried mobile devices to carry out EFL writing assignments within specific and familiar subject environments, stimulating real-life situations or contexts. The results of the experiment indicated a significant difference in learning achievement between the two groups. Students in the experimental group perceived the designed activities to be fun; thus, they were more inclined to maintain interest in situated learning scenarios. Furthermore, based on interviews with participating students from both groups, we found that the activities presented within familiar contexts, and supported by our proposed EFL writing system, inspired students to not only write more sentences, but to describe the target objects clearly and thoroughly.</t>
  </si>
  <si>
    <t>English (Second Language), Second Language Learning, Second Language Instruction, Interviews, Teaching Methods, Writing Instruction, Experimental Groups, Elementary School Students, Writing Improvement, Quasiexperimental Design, Control Groups, Multiple Regression Analysis, Foreign Countries</t>
  </si>
  <si>
    <t>EJ1037264</t>
  </si>
  <si>
    <t>Tongue Control and Its Implication in Pronunciation Training</t>
  </si>
  <si>
    <t>Ouni, Slim</t>
  </si>
  <si>
    <t>Pronunciation training based on speech production techniques illustrating tongue movements is gaining popularity. However, there is not sufficient evidence that learners can imitate some tongue animation. In this paper, we argue that although controlling tongue movement related to speech is not such an easy task, training with visual feedback improves its control. We investigated human awareness of controlling their tongue body gestures. In a first experiment, participants were asked to perform some tongue movements composed of two sets of gestures. This task was evaluated by observing ultrasound imaging of the tongue recorded during the experiment. No feedback was provided. In a second experiment, a short session of training was added where participants can observe ultrasound imaging in real time of their own tongue movements. The goal was to increase their awareness of their tongue gestures. A pretest and posttest were carried out without any feedback. The results suggest that without a priori knowledge, it is not easy to finely control tongue body gestures. The second experiment showed that we gained in performance after a short training session and this suggests that providing visual feedback, even a short one, improves tongue gesture awareness.</t>
  </si>
  <si>
    <t>Pronunciation Instruction, Pretests Posttests, Feedback (Response), Psychomotor Skills, Metacognition, Visual Aids, Teaching Methods, Diagnostic Tests, Instructional Effectiveness, Speech, Tutors, Observation, Control Groups, Experimental Groups, Phonemes, Native Speakers, French, Statistical Analysis</t>
  </si>
  <si>
    <t>EJ1037268</t>
  </si>
  <si>
    <t>A Courseware to Script Animated Pedagogical Agents in Instructional Material for Elementary Students in English Education</t>
  </si>
  <si>
    <t>Hong, Zeng-Wei, Chen, Yen-Lin, Lan, Chien-Ho</t>
  </si>
  <si>
    <t>Animated agents are virtual characters who demonstrate facial expressions, gestures, movements, and speech to facilitate students' engagement in the learning environment. Our research developed a courseware that supports a XML-based markup language and an authoring tool for teachers to script animated pedagogical agents in teaching materials. The design of the markup language refers to Mayer's segmenting principle that is efficient for assisting a teacher to edit teaching contents into a set of segments and further organize the segments in a given lesson in class. This paper details a case study of applying the proposed courseware for elementary students in English education, and further investigates how the instructional materials scripted using the courseware affect the learning achievement of students. Two groups of participants from an elementary school in Taiwan enrolled in this experiment. The experimental group used animated agent-based instructional materials in their English classroom, whereas the control group participated in a traditional curriculum. Post-test results revealed that the experimental group outperformed the control group. Our experiment demonstrated that the developed courseware provides an opportunity for scripting animated pedagogical agents as appropriate instructional tools in a computer-assisted language learning environment to foster elementary students' English learning.</t>
  </si>
  <si>
    <t>Instructional Materials, Elementary School Students, Courseware, Animation, Control Groups, Foreign Countries, Case Studies, English (Second Language), Second Language Learning, Second Language Instruction, Computer Assisted Instruction, Teaching Methods, Experimental Groups, Academic Achievement, Pretests Posttests</t>
  </si>
  <si>
    <t>EJ1037269</t>
  </si>
  <si>
    <t>Building an Online Library for Interpretation Training: Explorations into an Effective Blended-Learning Mode</t>
  </si>
  <si>
    <t>Chan, Clara Ho-yan</t>
  </si>
  <si>
    <t>This paper reports on a blended-learning project that aims to develop a web-based library of interpreting practice resources built on the course management system Blackboard for Hong Kong interpretation students to practise outside the classroom. It also evaluates the library's effectiveness for learning, based on a case study that uses it to assist in-class instruction of a first-year undergraduate interpretation course. Future improvements and modification of the library design and contents, and the implications of this case study for course design in blended learning and computer assisted interpreter training are also discussed.</t>
  </si>
  <si>
    <t>Case Studies, Electronic Libraries, Instructional Design, Blended Learning, Undergraduate Students, Translation, Management Systems, Second Language Learning, Second Language Instruction, Introductory Courses, Foreign Countries, Computer Assisted Instruction, Program Descriptions, Teaching Methods, Qualitative Research, Instructional Effectiveness</t>
  </si>
  <si>
    <t>Hong Kong</t>
  </si>
  <si>
    <t>EJ1037270</t>
  </si>
  <si>
    <t>The Effect of a Course Management System (CMS)-Supported Strategy Instruction on EFL Reading Comprehension and Strategy Use</t>
  </si>
  <si>
    <t>Tsai, Yea-Ru, Talley, Paul C.</t>
  </si>
  <si>
    <t>This paper reports on the effect of a Moodle-supported strategy instruction on both reading comprehension and strategy use among EFL (English as a Foreign Language) students. Specific reading strategy training was first integrated into a Moodle system, which included reading exercises on problem identification, monitoring comprehension, inferencing, summarizing, transfer, resourcing, and questioning for clarification. The comparison between pre-test and post-test of the experimental group indicated that students had improved their reading comprehension performance after the experimental course was implemented. No significant difference in student reading comprehension performance was found in the control group. Moreover, the learning records were significantly correlated with the post-test of reading comprehension in the experimental group, indicating the positive effect on learning outcome. A questionnaire was also conducted to investigate the students' perceived learning progress and strategy use. Before the instruction took place, there was no difference in strategy use observed between the experimental and control groups. After the instruction, students in the experimental group employed significantly more reading strategies than the students in the control group, especially in the categories of metacognitive and cognitive strategies. The results demonstrate that Moodle-supported strategy instruction can and will facilitate the EFL students' overall reading comprehension and strategy use.</t>
  </si>
  <si>
    <t>Management Systems, English (Second Language), Second Language Learning, Second Language Instruction, Pretests Posttests, Reading Comprehension, Learning Processes, Transfer of Training, Control Groups, Comparative Analysis, Reading Strategies, Outcomes of Education, Reading Instruction, Experimental Groups, Questionnaires, Metacognition, Teaching Methods, Learning Strategies, Foreign Countries, Majors (Students), College Students, Correlation, Grammar, Statistical Analysis</t>
  </si>
  <si>
    <t>EJ1037272</t>
  </si>
  <si>
    <t>Website Analysis as a Tool for Task-Based Language Learning and Higher Order Thinking in an EFL Context</t>
  </si>
  <si>
    <t>Roy, Debopriyo</t>
  </si>
  <si>
    <t>Besides focusing on grammar, writing skills, and web-based language learning, researchers in &amp;quot;CALL&amp;quot; and second language acquisition have also argued for the importance of promoting higher-order thinking skills in ESL (English as Second Language) and EFL (English as Foreign Language) classrooms. There is solid evidence supporting the effectiveness of teaching analytical skills and critical thinking skills in a language classroom. This article argues that website analysis exercises and related design education might be a possible way to get students involved in constructive writing practices, and for promoting critical thinking. Research evidence supports website design process as a potentially valuable and energizing experience, and a rhetorical exercise in the technical communication classroom. Twenty-eight students participated in this in-class experiment as reported in this article. The six-week experiment involved analyzing websites with open-ended questions, indirectly based on established design guidelines of the web user experience model as developed by Garrett (2011). Accuracy scores suggest that readers did reasonably well with questions on audience analysis and product goals, and showed promise analyzing questions on navigation/information/interface design, with enough indication that with more feedback and structured assessment mechanism, analytical ability of these non-native readers will improve, resulting in superior English text production and improved analytical ability. However, variability in accuracy scores across weeks also indicate that more practice, feedback, and contextual exposure are required for performance improvement.</t>
  </si>
  <si>
    <t>Computer Assisted Instruction, Web Sites, English (Second Language), Second Language Learning, Second Language Instruction, Thinking Skills, Instructional Effectiveness, Critical Thinking, Teaching Methods, Writing Skills, Accuracy, Scores, Feedback (Response), Audiences, Guidelines, Task Analysis, Scoring Rubrics, Management Systems, Foreign Countries, Questionnaires</t>
  </si>
  <si>
    <t>EJ1030593</t>
  </si>
  <si>
    <t>Technology Integration in the Form of Digital Storytelling: Mapping the Concerns of Four Malaysian ESL Instructors</t>
  </si>
  <si>
    <t>Thang, Siew Ming, Lin, Luck Kee, Mahmud, Najihah, Ismail, Kemboja, Zabidi, Noraza Ahmad</t>
  </si>
  <si>
    <t>Digital storytelling, which combines the art of storytelling with a variety of digital audio, video, and multimedia images, has been increasingly used as a language learning tool as research studies have shown it to be effective in enhancing the development of language skills as well as related language learning skills, such as autonomy, collaboration, and problem-solving skills. However, before successful language learning can take place, teachers' concerns regarding technology adoption has to be explored, especially since there is very little research in this area in the Malaysian context. This study addresses this gap in knowledge by sharing the concerns of four English as Second Language (ESL) instructors in terms of their attitudes and acceptance of the use of technology in the form of digital storytelling in teaching ESL at a Malaysian public university. &amp;quot;Concern&amp;quot; in this study refers to the evoked feelings and perceptions towards an innovation and the change process. The data of the study are drawn from the Stages of Concern Questionnaire (SoCQ) and interviews of the instructors. The findings revealed that the teachers perceive the technology to be beneficial to their students to a certain extent; however, resistance to the technology was particularly strong in two of the instructors and this could lead to failure in technology integration.</t>
  </si>
  <si>
    <t>Foreign Countries, Technology Integration, English (Second Language), Second Language Learning, Teaching Methods, Story Telling, Questionnaires, Teacher Attitudes, Language Teachers, Problem Solving, Personal Autonomy, Educational Change, College Faculty, Educational Technology, Interviews, Instructional Effectiveness, Mixed Methods Research</t>
  </si>
  <si>
    <t>EJ1025544</t>
  </si>
  <si>
    <t>Effects of Interactive versus Simultaneous Display of Multimedia Glosses on L2 Reading Comprehension and Incidental Vocabulary Learning</t>
  </si>
  <si>
    <t>Türk, Emine, Erçetin, Gülcan</t>
  </si>
  <si>
    <t>This study examines the effects of interactive versus simultaneous display of visual and verbal multimedia information on incidental vocabulary learning and reading comprehension of learners of English with lower proficiency levels. In the interactive display condition, learners were allowed to select the type of multimedia information whereas the simultaneous display condition presented the verbal (definitions) and visual (associated pictures) information in a single gloss. Eighty-two students were randomly assigned to the treatment conditions and were asked to read an annotated expository text. Reading comprehension was measured through a recall protocol and a multiple-choice test. Incidental vocabulary learning was measured through unannounced vocabulary tests of form recognition, meaning production, definition match, and bilingual synonym match. T-tests and ANOVA analyses indicated that the participants utilized glosses less frequently when they were given the control over access to the type of multimedia information. In addition, simultaneous display of multimedia information led to better performance on reading and vocabulary tests. The results are in line with the contiguity principle of Generative Theory of Multimedia Learning, which posits that presenting verbal and visual information simultaneously reduces cognitive load and results in better learning. The findings have implications for both the development of multimedia materials for L2 learners and training of learners to interact with multimedia materials.</t>
  </si>
  <si>
    <t>Foreign Countries, English (Second Language), Second Language Instruction, Multimedia Instruction, Reading Comprehension, Incidental Learning, Vocabulary, Grade 9, High School Students, Reading Tests, Recall (Psychology), Recognition (Psychology), Statistical Analysis, Performance, Interaction</t>
  </si>
  <si>
    <t>Turkey</t>
  </si>
  <si>
    <t>EJ1025555</t>
  </si>
  <si>
    <t>Learning Opportunities in Synchronous Computer-Mediated Communication and Face-to-Face Interaction</t>
  </si>
  <si>
    <t>Kim, Hye Yeong</t>
  </si>
  <si>
    <t>This study investigated how synchronous computer-mediated communication (SCMC) and face-to-face (F2F) oral interaction influence the way in which learners collaborate in language learning and how they solve their communicative problems. The findings suggest that output modality may affect how learners produce language, attend to linguistic forms, and solve communicative problems. In particular, the use of collaborative processes to construct utterances was more prevalent in F2F interaction than in SCMC. Moreover, learners engaged in activities and produced language differently depending on output modalities, which differed in terms of the physical, social, and interactional contexts that they created and the way in which they influenced learners' communication strategies. The findings indicate that SCMC should be used selectively according to the pedagogical purpose.</t>
  </si>
  <si>
    <t>Computer Mediated Communication, Synchronous Communication, Second Language Learning, Cooperative Learning, Problem Solving, Communication Problems, English Language Learners, English (Second Language), College Students, Educational Opportunities, Learning Strategies, Interaction, Grounded Theory, Qualitative Research</t>
  </si>
  <si>
    <t>EJ1025556</t>
  </si>
  <si>
    <t>Building Course Cohesion: The Use of Online Forums in Distance Chinese Language Learning</t>
  </si>
  <si>
    <t>Qian, Kan, McCormick, Robert</t>
  </si>
  <si>
    <t>This paper examines a sample of online discussion data from the course forum for the large-scale beginners' Chinese course offered by the UK Open University. This forum is open to all registered students, their participation is completely voluntary and they (rather than tutors) initiate communications. The aim of this study is (i) to seek to establish the nature, patterns of use and functions of forums amongst distance language learners of beginners' Chinese; (ii) to provide a greater understanding of the role and the significance of learner participation in online forums, and how forums contribute towards Chinese language learning and (iii) to offer a fresh perspective on the understanding of distant Chinese language learning experience, involving a relatively under-reported group of learners. Quantitative data collected from questionnaires and qualitative data from interviews were analysed together with the routine forum data. The analysis indicates that most students had a very positive experience of the forum. The sense of belonging to a group with the same shared goal of learning Chinese helped them deal with the challenges of learning Chinese. They perceived the online discussion forum as a virtual meeting place where they could find support and help, and where they could share their learning experiences, resources, difficulties and frustrations as well as sense of achievement. The analysis also shows that the forum played a very important role in creating course cohesion, supporting the learning of Chinese and making the learning process enjoyable and fun.</t>
  </si>
  <si>
    <t>Chinese, Second Language Instruction, Second Language Learning, Statistical Analysis, Computer Mediated Communication, Foreign Countries, Distance Education, Introductory Courses, Role, Questionnaires, Interviews, Qualitative Research, Student Attitudes, Positive Attitudes, Learning Experience</t>
  </si>
  <si>
    <t>EJ1025557</t>
  </si>
  <si>
    <t>Technologies for Foreign Language Learning: A Review of Technology Types and Their Effectiveness</t>
  </si>
  <si>
    <t>Golonka, Ewa M., Bowles, Anita R., Frank, Victor M., Richardson, Dorna L., Freynik, Suzanne</t>
  </si>
  <si>
    <t>This review summarizes evidence for the effectiveness of technology use in foreign language (FL) learning and teaching, with a focus on empirical studies that compare the use of newer technologies with more traditional methods or materials. The review of over 350 studies (including classroom-based technologies, individual study tools, network-based social computing, and mobile and portable devices) revealed that, in spite of an abundance of publications available on the topic of technology use in FL learning and teaching, evidence of efficacy is limited. However, strong support for the claim that technology made a measurable impact in FL learning came from studies on computer-assisted pronunciation training, in particular, automatic speech recognition (ASR). These studies demonstrated that ASR can facilitate the improvement of pronunciation and can provide feedback effectively. Additional studies provided strong support for the use of chat in FL learning. These studies showed that, with chat, both the amount of learners&amp;apos; language production and its complexity significantly increased. The literature revealed moderate support for claims that technology enhanced learners&amp;apos; output and interaction, affect and motivation, feedback, and metalinguistic knowledge.</t>
  </si>
  <si>
    <t>Educational Technology, Teaching Methods, Second Language Instruction, Second Language Learning, Social Networks, Telecommunications, Handheld Devices, Pronunciation Instruction, Speech, Feedback (Response), Learning Motivation, Metalinguistics, Affective Behavior, Electronic Publishing, Management Systems, Dictionaries, Portfolios (Background Materials), Intelligent Tutoring Systems, Grammar, Computer Mediated Communication</t>
  </si>
  <si>
    <t>EJ1025559</t>
  </si>
  <si>
    <t>Re-Purposing an OER for the Online Language Course: A Case Study of &amp;quot;Deutsch Interaktiv&amp;quot; by the Deutsche Welle</t>
  </si>
  <si>
    <t>Dixon, Edward M., Hondo, Junko</t>
  </si>
  <si>
    <t>This paper will describe pedagogical approaches for re-purposing an open educational resource (OER) designed and produced by the Deutsche Welle. This free online program, &amp;quot;Deutsch Interaktiv,&amp;quot; consists of authentic digital videos, slideshows and audio texts and gives a contemporary overview of the culture and language in Germany, Austria and Switzerland. The program was designed for the public domain and primarily for self-study and focused on developing the students' listening and reading skills. However, we will describe how in this study, the OER program was integrated into college credit courses for elementary German at the University of Pennsylvania to provide the themes and grammar topics for live online class sessions and out-of-class asynchronous assignments, which included the use of blogs for essays, Facebook for shorter written assignments and Wimba Voiceboards for oral practice. In addition, this article will show how &amp;quot;Deutsch Interaktiv&amp;quot; ultimately influenced educational practice in the online classroom and within the context of interactionist learning theories.</t>
  </si>
  <si>
    <t>Open Education, Educational Resources, German, Second Language Instruction, Second Language Learning, Online Courses, Foreign Countries, Program Descriptions, Independent Study, Listening Skills, Reading Skills, Grammar, Course Content, Electronic Publishing, Social Networks, Essays, Oral Language, Teaching Methods, Educational Practices, Learning Theories</t>
  </si>
  <si>
    <t>Austria, Germany, Pennsylvania, Switzerland</t>
  </si>
  <si>
    <t>EJ1025560</t>
  </si>
  <si>
    <t>Open Educational Resources for Call Teacher Education: The iTILT Interactive Whiteboard Project</t>
  </si>
  <si>
    <t>Whyte, Shona, Schmid, Euline Cutrim, van Hazebrouck Thompson, Sanderin, Oberhofer, Margret</t>
  </si>
  <si>
    <t>This paper discusses challenges and opportunities arising during the development of open educational resources (OERs) to support communicative language teaching (CLT) with interactive whiteboards (IWBs). iTILT (interactive Technologies in Language Teaching), a European Lifelong Learning Project, has two main aims: (a) to promote &amp;quot;best practice&amp;quot; or effective CLT teaching with IWBs, and (b) to support continuing professional development among language teachers both in formal training contexts and through informal independent study. Some 40 teachers in seven European countries, working with learners of six foreign languages at various educational and proficiency levels, were trained and followed over one school year in order to collect over 200 video examples of classroom practice. These short (3-minute) class videos were selected collaboratively by teachers and researchers, and supported by learner and teacher commentaries. The main outcome of the project is an open-access website (http://itilt.eu), a searchable repository of training materials (manual, sample materials) and classroom illustrations (video clips, participant comments). This study explores the action research dimension of successive phases of the project from the development of appropriate training materials, data collection in language classrooms, selection of illustrative teaching episodes, and preparation for online presentation for future teacher education. It investigates the influence of research-based training on teacher development and the inclusion of participant perspectives, and explores how this kind of OER can support open practices. The paper also raises issues with respect to &amp;quot;best practice&amp;quot; and user requirements. The paper concludes with &amp;quot;lessons learned&amp;quot; throughout the project, showing both the advantages and drawbacks to this kind of collaboration between teachers and researchers, as well as furnishing suggestions for future OER development.</t>
  </si>
  <si>
    <t>Open Education, Educational Resources, Second Language Instruction, Second Language Learning, Language Proficiency, Communicative Competence (Languages), Teaching Methods, Lifelong Learning, Program Descriptions, Educational Technology, Foreign Countries, Best Practices, Instructional Effectiveness, Language Teachers, Professional Continuing Education, Informal Education, Video Technology, Web Sites, Cooperation, Researchers, Teacher Attitudes, Teacher Education, Computer Assisted Instruction</t>
  </si>
  <si>
    <t>EJ1025561</t>
  </si>
  <si>
    <t>Social Networking: A Collaborative Open Educational Resource</t>
  </si>
  <si>
    <t>Toetenel, Lisette</t>
  </si>
  <si>
    <t>Studies undertaken since the introduction of Web 2.0 have focussed mainly on open educational resources (OERs) such as email, blogging and virtual learning environments. No consistent efforts have been undertaken to study the use of social networking sites as a tool for learning in the second language classroom. This study examined the use of social networking sites as a means of establishing an asynchronous online environment for use in language learning in a classroom setting. The findings described are based on the use of a social networking site called Ning in a classroom during a summer school project, which was conducted at a further education college in the UK. The project focussed in particular on informal language practice when using social networking sites. The paper then examines the effect the use of the social networking tool had on group cohesion and learner-to-learner interaction, and how these, in turn, enhanced informal language learning due to an increase in learner collaboration. The study found that the use of Ning enhanced group cohesion and that learners started working in different groups once Ning was introduced. Finally, it highlights the potential technical and administrative barriers that can impede an institution in implementing its educational strategy in regards to OERs -- in this case, social networking sites in the classroom. The further education college in which this study took place had no policies in place in regards to the use of OERs in the classroom, thus the paper concludes with recommendations in regards to training and policies so that researchers and practitioners can learn from the project.</t>
  </si>
  <si>
    <t>Web 2.0 Technologies, Social Networks, Second Language Instruction, Second Language Learning, Foreign Countries, Continuing Education, Open Education, Educational Resources, Barriers, Educational Policy, Educational Strategies, English (Second Language), Student Attitudes, Computer Assisted Instruction, Questionnaires, Computer Mediated Communication</t>
  </si>
  <si>
    <t>EJ1025563</t>
  </si>
  <si>
    <t>Borthwick, Kate, Gallagher-Brett, Angela</t>
  </si>
  <si>
    <t>This paper describes a study undertaken with language tutors who were engaged in a project to publish and create open educational resources. We sought to investigate how far working with open content could offer language tutors opportunities to develop professionally and acquire new technical knowledge for language teaching. Language educators face particular motivational challenges, and often have a lack of training in the use of technology for teaching. We applied a self-efficacy theory of motivation to understand the extent to which tutors felt confident and capable about open practice, and whether they perceived development benefits. On the whole our findings suggest that open practice may be an effective vehicle for professional development, for enhancing knowledge of technology in teaching and for alleviating some specific motivational barriers faced by language educators. However, they also revealed significant issues which challenge tutors' likelihood of continuing with open practice, which would need to be addressed for the benefits of open working to be fully realised.</t>
  </si>
  <si>
    <t>Foreign Countries, Resource Units, Computer Uses in Education, Language Teachers, Self Efficacy, Teacher Motivation, Faculty Development, College Faculty, Questionnaires, Focus Groups, Teacher Attitudes, Qualitative Research</t>
  </si>
  <si>
    <t>EJ1025632</t>
  </si>
  <si>
    <t>Preparing Language Teachers for Blended Teaching of Summary Writing</t>
  </si>
  <si>
    <t>Research on preparing language teachers for blended teaching of summary writing, a mix of on-site and online instruction for college students to grasp the gist of the texts, is scarce in higher education. This study examined the problems encountered and solutions proposed by six language teachers, who altogether instructed 214 college students on summary writing. The findings of this study are based on content analyses of the teachers' interview transcripts, the teachers' observation of college students' progress in on-site and online instruction, and the interactions among the students recorded in the log files of the online system. The results show that the language teachers' problems in blended teaching of summary writing fell into three categories: instructional processes, community concerns, and technical issues. The four main themes that emerged from the three categories include the following: (1) the changing roles of the teachers and students, (2) little sense of community building, (3) lack of training in blended teaching of summary writing, and (4) an unfamiliarity with the new systems or technologies. The language teachers' perspectives on solving these problems were to (1) distinguish the significant differences between on-site and online language teaching contexts, (2) identify strategies and techniques to facilitate students' blended learning in summary writing, and (3) develop community building skills to encourage teachers and students to actively participate in collaborative learning. These solutions shed light on the preparation of language teachers in blended teaching of summary writing.</t>
  </si>
  <si>
    <t>Writing Skills, Language Teachers, Blended Learning, Teaching Methods, Teacher Education, Second Language Instruction, Second Language Learning, Computer Assisted Instruction, Online Courses, College Students, Interaction, Student Role, Teacher Role, Teacher Attitudes, Teacher Student Relationship, Communities of Practice, Foreign Countries, English (Second Language), College Faculty, Writing Instruction</t>
  </si>
  <si>
    <t>EJ1025633</t>
  </si>
  <si>
    <t>Effect of Acoustic Spectrographic Instruction on Production of English /i/ and /I/ by Spanish Pre-Service English Teachers</t>
  </si>
  <si>
    <t>Quintana-Lara, Marcela</t>
  </si>
  <si>
    <t>This study investigates the effects of Acoustic Spectrographic Instruction on the production of the English phonological contrast /i/ and / I /. Acoustic Spectrographic Instruction is based on the assumption that physical representations of speech sounds and spectrography allow learners to objectively see and modify those non-accurate features in their oral production which may impede effective communication in the target language. Twenty-six pre-service non-native English teachers, 16 in the experimental group and 10 in the control group, participated in the investigation. During a two-week period, the experimental group received Acoustic Spectrographic Instruction while the control group was exposed to a more traditional pronunciation approach. Production accuracy of the target segments was evaluated by two production tasks and a perceptual identification task. Acoustic measurements from the production tasks show that Acoustic Spectrographic Instruction significantly improved pronunciation of both vowels. Data from perceptual identification also indicate pronunciation improvement of both vowels, particularly for English / I /. Taken together, the results of these three experiments lend support to the use of acoustic features of speech and spectrography in English segmental acquisition.</t>
  </si>
  <si>
    <t>Acoustics, Experimental Groups, Pronunciation Instruction, Teaching Methods, Control Groups, Accuracy, Phonemes, English (Second Language), Second Language Instruction, Second Language Learning, Language Teachers, Preservice Teachers, Task Analysis, Foreign Countries, Teacher Education, Spanish, Native Language, Instructional Effectiveness, Computer Assisted Instruction, Audio Equipment, Statistical Analysis</t>
  </si>
  <si>
    <t>Chile</t>
  </si>
  <si>
    <t>EJ1025635</t>
  </si>
  <si>
    <t>Listeners' Interactions with Help Options in CALL</t>
  </si>
  <si>
    <t>Cárdenas-Claros, Mónica Stella, Gruba, Paul A.</t>
  </si>
  <si>
    <t>Help options, or in-built application resources designed to provide assistance, have long been an integral component of computer-based second language (L2) listening materials. Despite their potential to promote comprehension and efficiency, research on the role of help options has lagged. Previous research has found that learners do not often make use of help options. With a focus on the interventions listeners may deem relevant for comprehension and task completion, the aim of this qualitative study is to examine the interactions of language learners as they use, or do not use, these potentially assistive resources. Data were gathered from 15 adult learners of English who worked with a set of Longman English Interactive © (2008) listening exercises over three one-hour sessions. Within two studies, each participant was interviewed on three and six different occasions. Through our cyclical analysis of the data, five themes emerged: Relevance, Challenge, Familiarity, Recovery and Compatibility. We define and discuss each theme, and we conclude the article with suggestions for further research.</t>
  </si>
  <si>
    <t>Foreign Countries, Computer Assisted Instruction, Second Language Instruction, English (Second Language), Listening, Interaction, Help Seeking, Qualitative Research, Use Studies, Observation, Semi Structured Interviews, College Students, Adult Students, Latin Americans</t>
  </si>
  <si>
    <t>Australia, Colombia</t>
  </si>
  <si>
    <t>EJ1025636</t>
  </si>
  <si>
    <t>de la Fuente, María José</t>
  </si>
  <si>
    <t>This study explores the differential effects of medium of delivery of aural input during listening tasks on learners noticing and type of comprehension (top-down and bottom-up) of Spanish object pronouns during focus on form listening tasks. Twenty-two college students enrolled in second year Spanish in a technology-enhanced classroom participated in the study. Two types of medium of delivery of input were compared: mobile assisted language learning (MALL), which is learner manipulated, and instructor manipulated language learning (IMLL). A quasi-experimental design was used -- treatment and immediate tests -- in order to measure participants&amp;apos; reported noticing and type of comprehension. Noticing was operationalized using think-aloud protocols, and measured on the post-test exposure comprehension assessment tasks. The findings of the study, interpreted within the attentional SLA framework, indicate that learners in the MALL group demonstrated significantly higher levels of reported noticing, bottom-up comprehension, and top-down overall comprehension than learners in the IMLL group. Directions for future research as well as pedagogical implications of the use of mobile technology and task-based listening activities are offered.</t>
  </si>
  <si>
    <t>Linguistic Input, Second Language Learning, Second Language Instruction, Protocol Analysis, Spanish, Information Technology, Listening Comprehension, Teaching Methods, Form Classes (Languages), College Students, Quasiexperimental Design, Task Analysis, Guidelines, Telecommunications, Handheld Devices, Computer Assisted Instruction, Pretests Posttests, Scores, Role</t>
  </si>
  <si>
    <t>EJ1025637</t>
  </si>
  <si>
    <t>Grammatical Error Diagnosis in Fluid Construction Grammar: A Case Study in L2 Spanish Verb Morphology</t>
  </si>
  <si>
    <t>Beuls, Katrien</t>
  </si>
  <si>
    <t>Construction grammar (CG) has been proposed as an adequate grammatical formalism for building intelligent language tutoring systems because it is highly compatible with the learning strategies observed in second language learning. Unfortunately, the lack of computational CG implementations has made it impossible in the past to corroborate these proposals with actual language tutoring prototypes. However, recent advances in Fluid Construction Grammar (FCG) now offer exciting new ways of operationalizing robust and open-ended language processing within a CG approach. This paper demonstrates its adequacy for ICALL applications through a case study on error diagnosis in the domain of Spanish tense, aspect and modal morphology. The performance of the FCG tutor is tested on the Spanish Learner Language Oral Corpus (SPLOCC 2). This first FCG Spanish error diagnostic prototype achieves an accuracy of 70% on a total of 500 conjugation errors in four oral tasks carried out by 20 low intermediate and 20 advanced English learners of Spanish. Follow-up experiments will test this prototype on larger learner corpora of differing proficiency levels.</t>
  </si>
  <si>
    <t>Error Analysis (Language), Grammar, Second Language Learning, Spanish, Morphology (Languages), Computer Assisted Instruction, Second Language Instruction, Morphemes, Case Studies, Verbs, Oral Language, Language Processing, Computational Linguistics, Accuracy, Task Analysis, Advanced Students, Language Proficiency, English, Native Speakers, Foreign Countries</t>
  </si>
  <si>
    <t>EJ1030646</t>
  </si>
  <si>
    <t>Using Eye Tracking to Understand the Responses of Learners to Vocabulary Learning Strategy Instruction and Use</t>
  </si>
  <si>
    <t>Liu, Pei-Lin</t>
  </si>
  <si>
    <t>This study examined the influence of morphological instruction in an eye-tracking English vocabulary recognition task. Sixty-eight freshmen enrolled in an English course and received either traditional or morphological instruction for learning English vocabulary. The experimental part of the study was conducted over two-hour class periods for seven weeks. To investigate the effects of morphological instruction on English vocabulary learning, all participants completed an English vocabulary recognition task. Fixation time and path during recognition were recorded with an eye-tracking device. A comparison between the post-test performances of both groups showed that the experimental group obtained a considerably higher score on the target eye-tracking vocabulary test. The results of the eye-tracking record showed that participants who received morphological instruction had longer fixation times on the vocabulary and morpheme areas compared with the group that received traditional instruction. In addition, the experimental group had dense fixation paths on the morpheme areas of vocabulary. These results indicate that participants who received morphological instruction considered the morphemes as inferring references to read and inferred unknown words with greater success.</t>
  </si>
  <si>
    <t>Eye Movements, Second Language Instruction, Comparative Analysis, Morphology (Languages), Experimental Groups, Morphemes, Second Language Learning, Task Analysis, English (Second Language), Vocabulary Development, Language Tests, Word Recognition, Inferences, Undergraduate Students, Pretests Posttests, Foreign Countries</t>
  </si>
  <si>
    <t>EJ1030649</t>
  </si>
  <si>
    <t>Implementing a Year-Long Reading While Listening Program for Japanese University EFL Students</t>
  </si>
  <si>
    <t>Gobel, Peter, Kano, Makimi</t>
  </si>
  <si>
    <t>This paper describes the implementation and evaluation of a year-long reading while listening (RWL) program run for university first-year students at a private university in Japan. The program was developed to give students practice in listening to a large volume of spoken English--a practice that the majority of Japanese students lack. The students in the program (N = 230) practiced RWL and took progress tests using a Moodle module that also kept records of their progress (MoodleReader). The program was evaluated in two ways: by measuring student gains in reading rate, vocabulary recognition, and general English proficiency, as measured by the Test of English as a Foreign Language (TOEFL), and by investigating student attitudes toward the program itself and the MoodleReader through the use of a 24-item questionnaire. Results of the evaluation showed RWL had a significant effect on reading rate and vocabulary recognition, but not for general English proficiency. Questionnaire results uncovered negative attitudes toward the RWL program and the MoodleReader, and that these attitudes affected the amount of work students completed in the program. The findings suggest that user interface and ease of use are the key factors to consider when implementing such a program.</t>
  </si>
  <si>
    <t>English (Second Language), Program Implementation, Reading Programs, Listening Skills, Vocabulary Development, Language Tests, Language Proficiency, Student Attitudes, Questionnaires, Management Systems, Teaching Methods, Foreign Countries, College Students, Computer Assisted Instruction, Computer Assisted Testing, Achievement Gains, Reading Rate, Reading Tests</t>
  </si>
  <si>
    <t>EJ1030650</t>
  </si>
  <si>
    <t>Does the Medium Really Matter in L2 Development? The Validity of Call Research Designs</t>
  </si>
  <si>
    <t>Cerezo, Luis, Baralt, Melissa, Suh, Bo-Ram, Leow, Ronald P.</t>
  </si>
  <si>
    <t>Currently, an increasing number of educational institutions are redefining second/foreign language (L2) classrooms by enhancing--or even replacing--traditional face-to-face (FTF) instruction with computer-assisted language learning (CALL). However, are these curricular decisions supported by research? Overall, a cursory review of empirical studies appears to provide strong support for the use of CALL. Studies claim that technology can successfully promote learning in several areas of L2 acquisition, including grammar, and that it can even outperform FTF instruction in some cases. However, the methodological validity of this body of research has never been thoroughly assessed and, consequently, we ignore how much confidence we can place in its results. To address this, the present study analyzes the internal and external validity of 16 recent developmental studies. Based on this analysis, we conclude that at this point no strong argument can be made about whether or not the medium matters in L2 development, until further empirical studies with more robust research designs fully address the comparative effects of CALL vs. FTF instruction, including the role of some possibly intervening variables such as task type, time-on-task, or modality. To this end, we provide methodological recommendations that may raise the internal and external validity of future research designs as the empirical interest in CALL continues to blossom.</t>
  </si>
  <si>
    <t>Second Language Learning, Second Language Instruction, Computer Assisted Instruction, Teaching Methods, Validity, Time on Task, Futures (of Society), Research Design, Educational Change, Educational Research, Meta Analysis, Psycholinguistics, Computer Mediated Communication, Intelligent Tutoring Systems</t>
  </si>
  <si>
    <t>EJ1030653</t>
  </si>
  <si>
    <t>MALL: The Pedagogical Challenges</t>
  </si>
  <si>
    <t>Burston, Jack</t>
  </si>
  <si>
    <t>In this paper the development of mobile-assisted language learning (MALL) over the past 20 years is reviewed with a particular focus on the pedagogical challenges facing its exploitation. Following a consideration of the definition of mobile learning, the paper describes the dominant mobile technologies upon which MALL applications have been based: MP3 players, personal digital assistants, and mobile phones. It then identifies the prevalent methodological approach that has underlain the great majority of MALL implementations: a behaviorist, teacher-centered, transmission model of instruction. However, though rarely implemented, MALL is equally capable of supporting more innovative constructivist, collaborative, learner-centered instruction, examples of which are examined. Besides being restricted by a pedagogical approach very much out of step with methodologies that have guided foreign language teaching for nearly four decades, MALL has also been constrained by access to technology. In part, this problem has been due to the necessity of acquiring mobile devices for student usage and the costs associated with mobile network and Internet connections. Even more so, the exploitation of mobile devices for language learning has been hampered by a lack of hardware standardization and entrenched operating system incompatibilities. The paper concludes that MALL has yet to realize its full potential and that achieving this aim is more a matter of pedagogy than technology. The financial and technological factors that have impeded the effective exploitation of MALL are likely to be resolved as operating system incompatibilities are overcome by market forces and students as well as teachers acquire suitable mobile devices for their own personal use. The future of MALL lies in the exploitation of the communication and multimedia affordances of mobile devices in ways that support collaborative, task-based learning both within and outside of the classroom.</t>
  </si>
  <si>
    <t>Telecommunications, Educational Technology, Teaching Methods, Second Language Learning, Second Language Instruction, Student Centered Curriculum, Constructivism (Learning), Task Analysis, Cooperative Learning, Costs, Internet, Handheld Devices, Multimedia Instruction, Instructional Effectiveness, Learning Theories, Financial Support, Standards</t>
  </si>
  <si>
    <t>EJ1046526</t>
  </si>
  <si>
    <t>An Experimental Study of Corrective Feedback during Video-Conferencing</t>
  </si>
  <si>
    <t>Monteiro, Kátia</t>
  </si>
  <si>
    <t>This study investigated the effectiveness of oral metalinguistic feedback and recasts as well as the effect of focused tasks (FT) in the development of implicit and explicit knowledge during video-conference interactions. This was accomplished by partial replication of a study performed in a classroom setting. Three groups of Brazilian EFL learners (n = 42) participated in a pre-test, post-test, and delayed post-test targeting the regular simple past. The final results indicated that all the groups developed implicit and explicit knowledge of the target structure over time, with no differences across groups. This study also discusses the challenges of experimental research in video-conferencing, and suggests some strategies on how this particular area of research can be improved.</t>
  </si>
  <si>
    <t>Videoconferencing, Feedback (Response), Experimental Programs, Error Correction, Speech Communication, Metalinguistics, Investigations, Instructional Effectiveness, Replication (Evaluation), Pretests Posttests, Educational Research, Research Needs, Computer Mediated Communication, Interaction, Oral Language, Synchronous Communication, English (Second Language), Experimental Groups, Control Groups, Instructional Materials, Imitation, Time on Task, Foreign Countries, Achievement Gains</t>
  </si>
  <si>
    <t>Language Learning &amp; Technology</t>
  </si>
  <si>
    <t>Brazil</t>
  </si>
  <si>
    <t>EJ1046527</t>
  </si>
  <si>
    <t>An Exploratory Study of Pauses in Computer-Assisted EFL Writing</t>
  </si>
  <si>
    <t>Xu, Cuiqin, Ding, Yanren</t>
  </si>
  <si>
    <t>The advance of computer input log and screen-recording programs over the last two decades has greatly facilitated research into the writing process in real time. Using Inputlog 4.0 and Camtasia 6.0 to record the writing process of 24 Chinese EFL writers in an argumentative task, this study explored L2 writers' pausing patterns in computer-assisted writing settings and how their pausing patterns related to writing time allocation, writing fluency, and text quality. Results suggest that while the skilled writers allocated significantly less time to the prewriting stage, they paused significantly longer yet less frequently than the less-skilled group in this stage; however, the two groups displayed no significant difference in pause frequency or duration in the composing stage. Text quality was found to correlate positively with prewriting pause duration and writing fluency but negatively with the prewriting time. Web search and dictionary use were identified as important extra writing activities that gave rise to the observed time allocation and pausing patterns. These findings suggest that computer-assisted L2 writing has features distinct from pen-and-paper writing and that L2 writers need to be informed of how to coordinate and regulate writing resources in an electronic environment.</t>
  </si>
  <si>
    <t>Writing Processes, Computer Assisted Instruction, Writing Assignments, Persuasive Discourse, English (Second Language), Time Factors (Learning), Writing Skills, Correlation, Internet, Dictionaries, Online Searching, Second Language Instruction, Educational Technology, Foreign Countries, Time, College Students, Coding, Scores, Statistical Analysis</t>
  </si>
  <si>
    <t>China</t>
  </si>
  <si>
    <t>EJ1046528</t>
  </si>
  <si>
    <t>Benefits of Visual Feedback on Segmental Production in the L2 Classroom</t>
  </si>
  <si>
    <t>Olson, Daniel J.</t>
  </si>
  <si>
    <t>While a growing body of research has established the benefits of pronunciation training on second language (L2) production, these benefits have yet to be incorporated into the general skills language classroom in a systematic manner. Furthermore, although relatively new speech analysis software has been shown to be useful in providing visual feedback for L2 suprasegmental (i.e., intonation) production, there is a relative lack of research on its potential implementation for segmental instruction. The current paper presents a systematic analysis of the effectiveness of a visual feedback paradigm (VFP), in an L2 Spanish classroom, as a pedagogical method for pronunciation teaching at the segmental level (i.e., Spanish intervocalic stops). Results demonstrate a significant improvement of L2 stop production relative to a control group receiving traditional pronunciation feedback. Furthermore, findings demonstrate that VFP leads to small incremental gains. Discussion addresses the role of VFP on segmental production and the potential practical implementations of visual feedback in the lower-level, general skills language classroom.</t>
  </si>
  <si>
    <t>Pronunciation Instruction, Second Language Learning, Second Language Instruction, Feedback (Response), Intonation, Suprasegmentals, Instructional Effectiveness, Visual Stimuli, Teaching Methods, Control Groups, Spanish, Educational Technology, Computer Software, Phonetics, Computer Assisted Instruction, Measurement, Native Speakers, Pretests Posttests, College Students</t>
  </si>
  <si>
    <t>EJ1046538</t>
  </si>
  <si>
    <t>Establishing an Empirical Link between Computer-Mediated Communication (CMC) and SLA: A Meta-Analysis of the Research</t>
  </si>
  <si>
    <t>Lin, Huifen</t>
  </si>
  <si>
    <t>Drawing on interactionist and socio-cultural theories, tools provided in computer-mediated communication (CMC) environments have long been considered able to create an environment that shares many communicative features with face-to-face communication. Over the past two decades, researchers have employed a variety of strategies to examine the asserted advantages and possible limitations of learning a second language in such a computer mediated environment. Despite its seeming appeal to language educators, the literature on the effectiveness of CMC in SLA is unable to conclusively support its benefits. This meta-analysis aims to systematically synthesize findings from (quasi-) experimental studies conducted between 2000-2012 to examine whether there was a link between the use of CMC and second language acquisition (SLA). Results from 59 primary studies show a positive and medium effect from CMC interventions. Additionally, communication taking place either asynchronously or synchronously does not seem to have a differential effect on SLA. Furthermore, learners&amp;apos; proficiency level, interlocutor type, research context and task type were found to be variables that would significantly moderate the effectiveness of interaction in such an environment. The above results, however, were interpreted as tentative due to the small n-size of some categories of variables under comparison.</t>
  </si>
  <si>
    <t>Computer Mediated Communication, Second Language Learning, Language Acquisition, Program Effectiveness, Educational Benefits, Meta Analysis, Quasiexperimental Design, Correlation, Synchronous Communication, Asynchronous Communication, Effect Size, Literature Reviews</t>
  </si>
  <si>
    <t>EJ1046539</t>
  </si>
  <si>
    <t>University Level Second Language Readers' Online Reading and Comprehension Strategies</t>
  </si>
  <si>
    <t>Park, Jaehan, Yang, Jaeseok, Hsieh, Yi Chin</t>
  </si>
  <si>
    <t>With the growing prevalence of Web 2.0 technologies and use of online resources in their classrooms, language learners have increasing exposure to online texts. In this study we attempted to understand how university level second language (L2) readers construct meaning when reading online. We investigated L2 readers' information-seeking strategies and decision-making processes as they read online. Seven participants were asked to read two online texts and answer comprehension questions. Observation, think-aloud protocols, and interviews were our main sources of data. Through careful thematic coding analysis, we were able to characterize L2 readers' processes of constructing meaning while reading online using Internet resources. The findings indicate that L2 readers employ considerable prior knowledge of the structure of both offline and online resources to aid their online reading. Also, they follow a recursive pattern of self-regulated reading strategies when they construct meanings. Some themes highlighted by the study include L2 readers' online knowledge construction, their demonstration of cognitive flexibility, and the emergence of new literacy skills.</t>
  </si>
  <si>
    <t>Second Language Learning, Reading Comprehension, Reading Processes, Web 2.0 Technologies, Metacognition, Prior Learning, Literacy, Cognitive Processes, College Students, Information Seeking, Observation, Protocol Analysis, Reading Strategies, Internet, Asians, Graduate Students, Foreign Students, Student Characteristics</t>
  </si>
  <si>
    <t>EJ1046540</t>
  </si>
  <si>
    <t>ICALL for Improving Korean L2 Writers' Ability to Edit Grammatical Errors</t>
  </si>
  <si>
    <t>Cowan, Ron, Choo, Jinhee, Lee, Gabseon Sunny</t>
  </si>
  <si>
    <t>This study illustrates how a synergy of two technologies--Intelligent Computer-Assisted Language Learning (ICALL) and corpus linguistic analysis--can produce a lasting improvement in L2 learners' ability to edit persistent grammatical errors from their writing. A large written English corpus produced by Korean undergraduate and graduate students enrolled at an American university was analyzed to determine four persistent grammatical errors in their writing assignments. An ICALL program was then designed to improve these L2 learners' awareness of these errors in texts and provide practice in correcting them. A pre-test/post-test experiment revealed a significant improvement in recognizing and correcting the four errors by Korean L2 learners who had taken the ICALL program over a matched control group that had received standard L2 writing instruction. This improvement held up on a second post-test administered five months later. The implications of the results for L2 instruction and the design of iterative ICALL tutors are discussed.</t>
  </si>
  <si>
    <t>Computational Linguistics, Computer Assisted Instruction, Second Language Instruction, Second Language Learning, Pretests Posttests, Writing Instruction, Control Groups, Korean, Error Correction, Grammar, Graduate Students, Undergraduate Students, Writing Assignments, Error Analysis (Language), Teaching Methods, Instructional Effectiveness, Native Speakers, English (Second Language), Intelligent Tutoring Systems</t>
  </si>
  <si>
    <t>EJ1046541</t>
  </si>
  <si>
    <t>Effects of Interactive Chat versus Independent Writing on L2 Learning</t>
  </si>
  <si>
    <t>Tare, Medha, Golonka, Ewa M., Vatz, Karen, Bonilla, Carrie L., Crooks, Carolyn, Strong, Rachel</t>
  </si>
  <si>
    <t>This study examines the importance of interaction for second language (L2) acquisition by analyzing outcomes from two types of out-of-class activities. The study compared: (a) interactive homework, completed via text chat, and (b) individual homework, completed via independent writing. In a between-subjects design, participants in two intermediate-level Russian classes were assigned to the two conditions and completed study tasks three times a week for six weeks. In the interactive condition, student pairs engaged in synchronous text-chat sessions, completing tasks designed to encourage interaction through information-, reasoning-, or opinion-gaps. In the individual condition, students completed comparable writing activities on their own. Both conditions provided the same language input and required production, over an equivalent amount of time. Language gains were assessed through vocabulary, writing, and speaking pre-and post-tests. Students in the interactive condition showed greater gains in vocabulary knowledge and oral production than students in the individual condition; no differences were found in students&amp;apos; writing accuracy or complexity. Students in the interactive condition also produced more Russian types and tokens in their homework assignments than students in the individual condition, both at the beginning and later in the study. These results support the benefits of interactive homework for L2 learning and production.</t>
  </si>
  <si>
    <t>Computer Mediated Communication, Instructional Design, Second Language Learning, Russian, Vocabulary Development, Class Activities, Assignments, Homework, Teaching Methods, Writing Assignments, Achievement Gains, Oral Language, Accuracy, Difficulty Level, Interaction, Pretests Posttests</t>
  </si>
  <si>
    <t>EJ1046542</t>
  </si>
  <si>
    <t>The Value of SCMC in SLA: Comments on Lin, Huang &amp;amp; Liou (2013)</t>
  </si>
  <si>
    <t>Meta-analytic methods are often used to determine the effectiveness of certain treatments across studies. However, we are often unaware of how a meta-analysis can provide value to researchers and practitioners. This paper offers a brief commentary on a meta-analysis conducted by Lin, Huang and Liou (2013) in LLT, providing further statistical evidence of the importance of their results. [The article referenced in this commentary is available in ERIC at EJ1031231, &amp;quot;The Effects of Text-Based SCMC on SLA: A Meta Analysis,&amp;quot; &amp;quot;Language Learning &amp;amp; Technology,&amp;quot; v17 n2 p123-142 Jun 2013.]</t>
  </si>
  <si>
    <t>Meta Analysis, Outcomes of Treatment, Research Methodology, Computer Assisted Instruction, English (Second Language), Second Language Instruction, Second Language Learning, Learning Strategies, Evidence, Computer Mediated Communication, Synchronous Communication</t>
  </si>
  <si>
    <t>EJ1046543</t>
  </si>
  <si>
    <t>Global Reach and Local Practice: The Promise of MOOCs</t>
  </si>
  <si>
    <t>Godwin-Jones, Robert</t>
  </si>
  <si>
    <t>Robert Goodwin-Jones opens his discussion with the thought &amp;quot;If you want to attract attention to a new online course, the foolproof strategy today is to label it a MOOC, a massive open online course.&amp;quot; The hype surrounding MOOCs has resulted in substantial interest--from the general public to university presidents--in online learning, as long as it&amp;apos;s categorized as a MOOC. In reality, many &amp;quot;MOOCs&amp;quot; are neither open nor massive, but often simply regular online courses that have been re-branded. Second-language instruction, however, has not so far been a major player in the MOOC space. This column will examine why that may be and will discuss MOOC pedagogical models and how language learning fits into teaching and learning approaches typically used in such courses. The author discusses several existing and planned MOOC language courses, looks at language and culture issues, and explains how MOOC providers are dealing with internationalization and localization. Finally, the article profiles possible future developments.</t>
  </si>
  <si>
    <t>Electronic Learning, Second Language Instruction, Teaching Methods, Cultural Context, Cultural Enrichment, Online Courses, Large Group Instruction, Distance Education, Web Based Instruction, Global Education, Certification, Higher Education, College Students, Language Teachers, College Faculty</t>
  </si>
  <si>
    <t>EJ1046544</t>
  </si>
  <si>
    <t>Ubiquitous Learning: Determinants Impacting Learners' Satisfaction and Performance with Smartphones</t>
  </si>
  <si>
    <t>Jung, Hee-Jung</t>
  </si>
  <si>
    <t>Although the concept of ubiquitous technologies has been introduced to many parts of society, there have been limited applications, and little is known about learners' behavior toward ubiquitous technologies, particularly in the context of English learning. This study considers a sample of Korean students to identify the key factors that influence English-language learners' (ELLs') satisfaction with ubiquitous learning (u-learning). The proposed model incorporates ubiquitous characteristics (omnipresence, context customization, interactivity, self-directed learning, and perceived enjoyment) as well as learner characteristics (innovation, learning motivation, and computer self-efficacy) and their impact on ELLs' satisfaction. In addition, the study assesses the effects of satisfaction on expectation in the context of English learning and employs structural equation modelling (SEM) to test the hypotheses. The results were based on a sample of 376 students using u-learning to study English and indicate that all the variables for ubiquitous characteristics and two variables for learner characteristics (innovation and computer self-efficacy) had significant effects on satisfaction with u-learning and that this satisfaction had a positive effect on expectation.</t>
  </si>
  <si>
    <t>Electronic Learning, Educational Technology, Computer Assisted Instruction, English (Second Language), Foreign Countries, Student Attitudes, Satisfaction, Student Characteristics, Innovation, Learning Motivation, Self Efficacy, Structural Equation Models, Hypothesis Testing, Statistical Analysis, Elementary Secondary Education, College Students, Questionnaires, Path Analysis</t>
  </si>
  <si>
    <t>EJ1046677</t>
  </si>
  <si>
    <t>Facebook-Photovoice Interface: Empowering Non-Native Pre-Service English Language Teachers</t>
  </si>
  <si>
    <t>Rubrico, Jessie Grace U., Hashim, Fatimah</t>
  </si>
  <si>
    <t>Engaging non-native pre-service English teachers who are still learning the language themselves requires two tasks: facilitating their language teaching skills and scaffolding their language learning. This action research interfaced Facebook and Photovoice technologies in order to empower participants to be proactive in their language learning and teaching skills. Using pedagogy of empowerment and collaboration, the researchers tracked the participants' impressions regarding the interface's role in strategizing their language learning and teaching skills enhancement. Data for this study are the participants' mid- and post-semester feedback, reflection papers, and engagement matrix from the class Facebook page. Results suggest that the instructional design of blending technology (i.e., Facebook and Photovoice), pedagogy of empowerment, and collaboration was effective in empowering participants to take responsibility for their own learning, thereby improving their language learning and teaching skills.</t>
  </si>
  <si>
    <t>Preservice Teachers, English Teachers, English (Second Language), Teaching Skills, Scaffolding (Teaching Technique), Second Language Learning, Action Research, Social Networks, Educational Technology, Technology Uses in Education, Attitude Measures, Feedback (Response), Reflection, Teaching Methods, Student Empowerment, Cooperation, Foreign Countries, Student Journals, Questionnaires, Comparative Analysis, Language Teachers</t>
  </si>
  <si>
    <t>EJ1046702</t>
  </si>
  <si>
    <t>Chinese EFL Teachers' Social Interaction and Socio-Cognitive Presence in Synchronous Computer-Mediated Communication</t>
  </si>
  <si>
    <t>Wu, Heping, Gao, Junde, Zhang, Weimin</t>
  </si>
  <si>
    <t>The present study examines the professional growth of three Chinese English teachers by analyzing their interactional patterns and their social and cognitive presence in an online community. The data from social network analysis (SNA) and content analysis revealed that computer-mediated communication (CMC) created new opportunities for teachers to interact personally, socially and professionally with other fellow teachers with whom they would otherwise not have contact in their working milieu. At the initial stage of their online communication, newcomers to the forum were more likely to rely on vertical relationships, preferring to communicate with people with more expertise or power in the community. New horizontal, peer-to-peer relationships emerged with their increasing involvement in online discussion. Moreover, codes of social presence were frequently used by the participants, especially by the peripheral members in the community. &amp;quot;Elucidating&amp;quot; was the most frequent category of cognitive presence codes used by all the participants while the codes of the other three phases varied with individual teachers. No significant change was observed in the development of cognitive presence likely due to the effect of the time variable. The study has some practical implications for the professional development of language teachers in an online community.</t>
  </si>
  <si>
    <t>Foreign Countries, English (Second Language), Second Language Instruction, Synchronous Communication, Computer Mediated Communication, Educational Technology, Interaction, Social Influences, Interpersonal Relationship, Online Courses, Social Networks, Content Analysis, Teacher Collaboration, Discourse Analysis, Elementary School Teachers, Middle School Teachers, Web Sites, Electronic Publishing, Distance Education, Network Analysis, Coding</t>
  </si>
  <si>
    <t>EJ1032484</t>
  </si>
  <si>
    <t>Effects of Captioning on Video Comprehension and Incidental Vocabulary Learning</t>
  </si>
  <si>
    <t>Perez, Maribel Montero, Peters, Elke, Clarebout, Geraldine, Desmet, Piet</t>
  </si>
  <si>
    <t>This study examines how three captioning types (i.e., on-screen text in the same language as the video) can assist L2 learners in the incidental acquisition of target vocabulary words and in the comprehension of L2 video. A sample of 133 Flemish undergraduate students watched three French clips twice. The control group (n = 32) watched the clips without captioning; the second group (n = 30) watched fully captioned clips; the third group (n = 34) watched keyword captioned clips; and the fourth group (n = 37) watched fully captioned clips with highlighted keywords. Prior to the learning session, participants completed a vocabulary size test. During the learning session, they completed three comprehension tests; four vocabulary tests measuring (a) form recognition, (b) meaning recognition, (c) meaning recall, and (d) clip association, which assessed whether participants associated words with the corresponding clip; and a final questionnaire. Our findings reveal that the captioning groups scored equally well on form recognition and clip association and significantly outperformed the control group. Only the keyword captioning and full captioning with highlighted keywords groups outperformed the control group on meaning recognition. Captioning did not affect comprehension nor meaning recall. Participants' vocabulary size correlated significantly with their comprehension scores as well as with their vocabulary test scores.</t>
  </si>
  <si>
    <t>Video Technology, Technology Uses in Education, Layout (Publications), Second Language Instruction, Second Language Learning, Vocabulary Development, Language Tests, Reading Comprehension, Comprehension, Undergraduate Students, Foreign Countries, Scores, Control Groups</t>
  </si>
  <si>
    <t>Belgium</t>
  </si>
  <si>
    <t>EJ1032490</t>
  </si>
  <si>
    <t>Using Wikis to Promote Collaborative EFL Writing</t>
  </si>
  <si>
    <t>Aydin, Zelilha, Yildiz, Senem</t>
  </si>
  <si>
    <t>This study focuses on the use of wikis in collaborative writing projects in foreign language learning classrooms. A total of 34 intermediate level university students learning English as a foreign language (EFL) were asked to accomplish three different wiki-based collaborative writing tasks, (argumentative, informative and decision-making) working in groups of four. Student wiki pages were then analyzed to investigate the role of task type in the number of self and peer-corrections as well as form-related and meaning-related changes. In addition, focus-group interviews and questionnaires were conducted to find out how students would describe their overall experience with the integration of a wiki-based collaborative writing project in their foreign language learning process. The results revealed that the argumentative task promoted more peer-corrections than the informative and decision-making tasks. In addition, the informative task yielded more self-corrections than the argumentative and decision-making tasks. Furthermore, the use of wiki-based collaborative writing tasks led to the accurate use of grammatical structures 94% of the time. The results of the study also suggest that students paid more attention to meaning rather than form regardless of the task type. Finally, students had positive experiences using wikis in foreign language writing, and they believed that their writing performance had improved.</t>
  </si>
  <si>
    <t>Collaborative Writing, English (Second Language), Technology Uses in Education, Second Language Learning, College Students, English Language Learners, Web Sites, Web 2.0 Technologies, Electronic Publishing, Content Analysis, Focus Groups, Interviews, Questionnaires, Integrated Activities, Student Experience, Persuasive Discourse, Decision Making, Task Analysis, Evidence, Student Attitudes, Error Correction, Accuracy</t>
  </si>
  <si>
    <t>EJ1032492</t>
  </si>
  <si>
    <t>Ecological Affordance and Anxiety in an Oral Asynchronous Computer-Mediated Environment</t>
  </si>
  <si>
    <t>McNeil, Levi</t>
  </si>
  <si>
    <t>Previous research suggests that the affordances (van Lier, 2000) of asynchronous computer-mediated communication (ACMC) environments help reduce foreign language anxiety (FLA). However, FLA is rarely the focus of these studies and research has not adequately addressed the relationship between FLA and the affordances that students use. This study explored sources of FLA in an oral ACMC environment, and how the affordances perceived by students in this environment correlated with FLA. One class of Korean EFL university students (n = 15) completed voiceboard tasks for eight weeks. Affordance data were collected with a questionnaire, and FLA was measured qualitatively and by employing an adapted version of the foreign language classroom anxiety scale (Horwitz, Horwitz, &amp;amp; Cope, 1986). The results suggest that students experience FLA in particular ways using the voice board, and that some sources of anxiety are similar to those reported in face-to-face contexts and others are unique to ACMC contexts. Additionally, this study found a moderate correlation between the total use of affordances and FLA, with some affordances being associated with reduced anxiety and some associated with higher anxiety. The study discusses these findings and identifies avenues for future research examining the interplay between the ACMC environment and FLA.</t>
  </si>
  <si>
    <t>Asynchronous Communication, Computer Mediated Communication, Second Language Learning, English (Second Language), Foreign Countries, Undergraduate Students, Anxiety, Ecology, Educational Equipment, Visual Aids</t>
  </si>
  <si>
    <t>EJ1032499</t>
  </si>
  <si>
    <t>Using Peer Computer-Mediated Corrective Feedback to Support EFL Learners&amp;apos; Writing</t>
  </si>
  <si>
    <t>AbuSeileek, Ali, Abualsha'r, Awatif</t>
  </si>
  <si>
    <t>This study investigated the effect of using computer-mediated corrective feedback on EFL learners&amp;apos; performance in writing. Sixty-four intermediate-level learners were randomly assigned to either a no-feedback control condition or a corrective feedback, including three treatment conditions. The first is the &amp;quot;track changes&amp;quot; feature of &amp;quot;Microsoft Word 2010&amp;quot; which double strikes through deletions and marks insertions in a different color. The second is recast feedback while the third is metalinguistic feedback. Over the course of eight weeks, each student was required to provide corrective feedback on drafts written by another group member and to discuss it with the group members. The study yielded three major findings. First, students who received computer-mediated corrective feedback while writing achieved better results in their overall test scores than students in the control condition who did not receive feedback. Second, there was a significant effect for the track changes made in the corrective-feedback type when compared with that made in the recast and metalinguistic feedback types. Students in the recast treatment condition also obtained higher significant mean scores than those who received metalinguistic corrective feedback. The study concluded with suggestions for further research and pedagogical implications.</t>
  </si>
  <si>
    <t>Computer Mediated Communication, Peer Evaluation, Feedback (Response), Error Correction, English (Second Language), English Language Learners, Writing Skills, Revision (Written Composition), Control Groups, Experimental Groups, Pretests Posttests, Writing Achievement, Achievement Gains, Undergraduate Students, Statistical Analysis, Teaching Methods, Educational Practices, Intermode Differences</t>
  </si>
  <si>
    <t>EJ1032504</t>
  </si>
  <si>
    <t>Towards Transparent Computing: Content Authoring Using Open Standards</t>
  </si>
  <si>
    <t>With today&amp;apos;s rapid developments in digital technologies, technical obsolescence can occur much faster than in the past. Who would have predicted five years ago that Adobe&amp;apos;s Flash would have seen the rapid decline it has experienced as a development environment? Using open, internationally accepted standards for materials development is no absolute guarantee of longevity, but it does increase the likelihood that content will continue to be usable and that, if needed, conversion tools will be available. In this column I will be discussing approaches to the development of electronically delivered language learning materials that I believe are the least likely to face short-term obsolescence. I will be arguing in favor of multilaterally developed, open standards, supported by major industry players and educational standards bodies. Specifically, I will be looking at approaches for delivering learning materials through Web browsers or e-book readers (e-readers), so that created content works seamlessly across devices and platforms</t>
  </si>
  <si>
    <t>Electronic Learning, Web Based Instruction, Second Language Learning, Delivery Systems, Open Source Technology, Hypermedia, Standards, Web Browsers, Handheld Devices</t>
  </si>
  <si>
    <t>EJ1032505</t>
  </si>
  <si>
    <t>Fostering Foreign Language Learning through Technology-Enhanced Intercultural Projects</t>
  </si>
  <si>
    <t>Chen, Jen Jun, Yang, Shu Ching</t>
  </si>
  <si>
    <t>The main aim of learning English as an international language is to effectively communicate with people from other cultures. In Taiwan, learners have few opportunities to experience cross-cultural communication in English. To create an authentic EFL classroom, this one-year action research study carried out three collaborative intercultural projects using web-based tools (online forums, weblogs, Skype, and email) in a 7th grade EFL class. The projects were designed to improve students' language skills and intercultural communicative competence (ICC). To triangulate the findings, qualitative and quantitative methods were used to collect the data; specifically, questionnaires, interviews, and document analyses were used to investigate the learners' responses and learning processes. The results revealed that the participants had strong positive attitudes towards technology-enhanced intercultural language learning (TEILI), which enabled the learners to experience authentic language learning that fostered linguistic competence and ICC. The findings suggest that TEILI approximates real-life learning contexts by allowing students to use a language for the same purposes that they will use it outside school.</t>
  </si>
  <si>
    <t>English (Second Language), Foreign Countries, Intercultural Communication, Action Research, Cooperative Learning, Grade 7, Web Based Instruction, Language Skills, Interpersonal Competence, Questionnaires, Intervals, Documentation, Content Analysis, Learning Processes, Student Attitudes, Technology Uses in Education</t>
  </si>
  <si>
    <t>EJ1032510</t>
  </si>
  <si>
    <t>Exploring How Collaborative Dialogues Facilitate Synchronous Collaborative Writing</t>
  </si>
  <si>
    <t>Yeh, Hui-Chin</t>
  </si>
  <si>
    <t>Collaborative writing (CW) research has gained prevalence in recent years. However, the ways in which students interact socially to produce written texts through synchronous collaborative writing (SCW) is rarely studied. This study aims to investigate the effects of SCW on students' writing products and how collaborative dialogues facilitate SCW. Following an initial analysis, 54 students were divided into 18 groups; six groups with higher proportions of collaborative dialogue (HCD), six groups with median proportions of collaborative dialogue (MCD), and six groups with lower proportions of collaborative dialogue (LCD). The data collected includes the students' three reaction essays, their transcripts of text-based collaborative dialogues, and their writing process logs. The results showed that there were significant differences between the LCD, MCD, and HCD groups in terms of fluency and accuracy of their reaction essays. Through collaborative dialogues, students benefitted from text-based synchronous communications, such as clarifying their linguistic misconceptions, and receiving immediate feedback to help resolve their writing problems. The findings suggest that students could be provided with more opportunities for collaborative dialogues during the entire writing process, including the stages of generating ideas, writing reaction essays, and editing.</t>
  </si>
  <si>
    <t>Collaborative Writing, Synchronous Communication, Essays, Hypermedia, College Students, Foreign Countries, Scoring Rubrics, Multivariate Analysis, Educational Quality, Dialogs (Language)</t>
  </si>
  <si>
    <t>EJ1032520</t>
  </si>
  <si>
    <t>Can a Web-Based Course Improve Communicative Competence of Foreign-Born Nurses?</t>
  </si>
  <si>
    <t>Van Schaik, Eileen, Lynch, Emily M., Stoner, Susan A., Sikorski, Lorna D.</t>
  </si>
  <si>
    <t>In the years since World War II, the United States has grown increasingly dependent on foreign-born healthcare personnel at all levels of the healthcare system. Foreign-born nurses report that while they may feel clinically competent, they often feel unprepared for the use of English in the healthcare setting (Davis &amp;amp; Nichols, 2002; Guttman, 2004). Immigrant health professionals experience communication difficulties with patients and coworkers that are easily exacerbated in a healthcare setting where situations can quickly become emotionally charged and stressful. Their U.S.-born peers identify a number of difficulties in working with foreign-born nurses, including lack of communication skills and differences in decision making, behavioral norms, role expectations, and attitudes (Yi &amp;amp; Jezewski, 2000). Patients may express distress at being unable to understand physicians who are not native English speakers, and, whether their complaints reflect prejudices or not, they are undermining for the immigrant practitioner (McMahon, 2004). To address the need of foreign-born nurses for continued language and cultural support, the authors of this article developed and evaluated the first phase of a multimedia, Internet-based educational tool, the Intercultural Communication Workshop (ICW), designed to improve the overall communicative competence of foreign-born nurses. Participants in the ICW learn a three-fold set of rules for improving their speech intelligibility: consonant clarity, vowel accuracy, and appropriate intonation (Sikorski, 2005a). Instruction in the ICW is tailored to the healthcare workplace whenever possible and includes contextual information about communication, culture, and healthcare in the United States, thereby avoiding the &amp;quot;one size fits all&amp;quot; approach to second language instruction. The Intercultural Communication Workshop is designed as a supplement to formal in-person instruction and orientation programs. When such programs are lacking, this e-learning course can stand alone as self-paced instruction. While some may argue that the ICW cannot take the place of face-to-face interactions in a well-designed and executed ESL course, the e-learning environment offers several advantages: it is self-paced, private (thus less threatening), and provides continuous opportunities for practice and reinforcement.</t>
  </si>
  <si>
    <t>Online Courses, Web Based Instruction, Foreign Nationals, Nurses, Communicative Competence (Languages), Intercultural Communication, Workshops, Phonemes, Vowels, Intonation, Electronic Learning, Improvement Programs, Independent Study</t>
  </si>
  <si>
    <t>EJ1032527</t>
  </si>
  <si>
    <t>Direct and Indirect Access to Corpora: An Exploratory Case Study Comparing Students' Error Correction and Learning Strategy Use in L2 Writing</t>
  </si>
  <si>
    <t>Yoon, Hyunsook, Jo, Jung Won</t>
  </si>
  <si>
    <t>Studies on students' use of corpora in L2 writing have demonstrated the benefits of corpora not only as a linguistic resource to improve their writing abilities but also as a cognitive tool to develop their learning skills and strategies. Most of the corpus studies, however, adopted either direct use or indirect use of corpora by students, without comparing the effectiveness between the two applications. This case study seeks to develop new lines of inquiry by comparing the effectiveness and learning strategy use in corpus-based writing revision. Four Korean EFL students used introspective and retrospective research instruments in an investigation of the effects of corpus use on error correction, error correction patterns, and learning strategy use between the two approaches. While we caution about drawing a conclusion from this small case study, the needs-based approach to corpus use in L2 writing was found to be effective for restructuring the learners' errant knowledge about language use. The approach drove students to actively adopt cognitive learning strategies by performing as &amp;quot;language detectives.&amp;quot; Different effectiveness and learning strategy uses were also observed relative to the corpus use contexts as well as according to student proficiency levels. We also found pedagogical implications, which will be discussed, in relation to the two different corpus applications.</t>
  </si>
  <si>
    <t>Error Correction, English (Second Language), Foreign Countries, Case Studies, Error Patterns, Language Proficiency, Learning Strategies, Data, Discourse Modes, Computational Linguistics</t>
  </si>
  <si>
    <t>EJ1034864</t>
  </si>
  <si>
    <t>Does Second Life Improve Mandarin Learning by Overseas Chinese Students?</t>
  </si>
  <si>
    <t>Lan, Yu-Ju</t>
  </si>
  <si>
    <t>The aim of this study was to determine the effectiveness of Second Life (SL) for improving the oral output of overseas Chinese students learning Mandarin Chinese (hereafter referred to as Mandarin). More than 1000 overseas Chinese students attend a university in northern Taiwan every year to learn Mandarin as a heritage language after graduating from high school in their own countries. These students strive to learn academically, but rarely actively speak Mandarin either inside or outside the classroom. This two-stage study evaluated the use of SL in improving their oral output. The focus of stage 1 was to confirm the potential of SL for promoting the oral output of overseas Chinese students in Mandarin language classes. Twenty overseas Chinese students learning Mandarin participated in this stage. In stage 2, 24 overseas Chinese students were taught 3 learning units in Mandarin in SL. Analysis of the results showed that learning Mandarin in an SL environment significantly increased the in-class oral output of those students. They also made significant improvements in oral performance and learning attitudes toward Mandarin.</t>
  </si>
  <si>
    <t>Mandarin Chinese, Oral Language, Instructional Effectiveness, Foreign Countries, Heritage Education, Second Language Learning, Second Language Instruction, Foreign Students, Units of Study, Language Attitudes, Student Attitudes, Computer Simulation, Computer Assisted Instruction, Teaching Methods, Universities, Asians, Statistical Analysis, Questionnaires, College Students</t>
  </si>
  <si>
    <t>EJ1034876</t>
  </si>
  <si>
    <t>L2 Writing Practice: Game Enjoyment as a Key to Engagement</t>
  </si>
  <si>
    <t>Allen, Laura K., Crossley, Scott A., Snow, Erica L., McNamara, Danielle S.</t>
  </si>
  <si>
    <t>The Writing Pal (W-Pal) is an intelligent tutoring system (ITS) designed to provide students with explicit writing strategy instruction and practice. W-Pal includes a suite of educational games developed to increase writing engagement and provide opportunities to practice writing strategies. In this study, first (L1) (n = 26) and second (L2) language (n = 16) students interacted with W-Pal over eight sessions. We collected students' daily self-reports of engagement, motivation, and perceptions of performance, as well as their reported game attitudes (difficulty, helpfulness for learning, and enjoyment). Results indicated that, for all students, interactions with W-Pal led to increases in writing performance and more positive attitudes towards the system (engagement, motivation, and perceived performance). For L1 students, game difficulty was a significant predictor of boredom; however, for the L2 students, game enjoyment predicted both their motivation and perceived writing improvement. Notably, the L2 students' game ratings accounted for more variance in these daily reports than did the ratings of L1 students. This study suggests that L1 and L2 students experience similar benefits offered by game-based strategy practice in an ITS. Further, the link between game attitudes and overall daily perceptions of training may be stronger for L2 students than L1 students.</t>
  </si>
  <si>
    <t>Second Language Learning, Second Language Instruction, Writing Instruction, Educational Games, Learner Engagement, Intelligent Tutoring Systems, Drills (Practice), Learning Modules, Achievement Gains, Student Experience, Motivation, Student Attitudes, High School Students, Pretests Posttests, Student Surveys, Writing Ability, Statistical Analysis, Performance Based Assessment, Regression (Statistics), Learning Strategies, Training Methods, Writing Strategies</t>
  </si>
  <si>
    <t>Arizona</t>
  </si>
  <si>
    <t>EJ1034890</t>
  </si>
  <si>
    <t>Digital Gaming and Language Learning: Autonomy and Community</t>
  </si>
  <si>
    <t>Chik, Alice</t>
  </si>
  <si>
    <t>The relationship between digital game play and second language (L2) learning is a particularly tricky issue in East Asia. Though there is an emerging presence of Chinese online games, many more young people are playing the English- or Japanese-language versions of the most popular commercial off-the-shelf (COTS) video games. In other words, most Chinese gamers are playing L2 digital games in their leisure time. Informed by research on out-of-class L2 learning, this paper discusses findings from an exploratory study investigating L2 gaming and learning practices in young people's everyday lives. Drawing on rich data from gaming sessions, stimulated recall, focus group discussion, individual interviews and online discussion forums, this paper argues that gamers exercise autonomy by managing their gameplay both as leisure and learning practices in different dimensions (location, formality, locus of control, pedagogy and trajectory). At the same time, gameplay-as-learning practices are supported by wider communities of digital gamers who take on roles as language teachers and advisers. The paper suggests that activities in these dimensions mediated learning autonomously and from community, and discusses the research and pedagogical implications for L2 gaming and learning.</t>
  </si>
  <si>
    <t>Foreign Countries, Video Games, Second Language Learning, Educational Technology, Technology Uses in Education, Leisure Time, Focus Groups, Recall (Psychology), Interviews, Group Discussion, Personal Autonomy, Language Teachers, Second Language Instruction, Computer Games, Case Studies, Educational Environment, Computer Simulation, Learning Strategies, English (Second Language), Undergraduate Students</t>
  </si>
  <si>
    <t>Asia</t>
  </si>
  <si>
    <t>EJ1034892</t>
  </si>
  <si>
    <t>Games in Language Learning: Opportunities and Challenges</t>
  </si>
  <si>
    <t>There has been a substantial increase in recent years in the interest in using digital games for language learning. This coincides with the explosive growth in multiplayer online gaming and with the proliferation of mobile games for smart phones. It also reflects the growing recognition among educators of the importance of extramural, informal learning and the interest in finding ways to connect learning to students&amp;apos; real lives. Given the important role that gaming currently plays in the everyday lives of adolescents and young adults in developed countries, this spike in interest is not surprising. However, there are a number of practical and pedagogical obstacles in the way of incorporating gaming into instructed language learning. Among those issues are: what kind of games to choose or to create; how to find the opportunities for language learning within gameplay; and how to integrate gameplay and its associated activities into the curriculum. In order to address these issues, we need research-generated data, which is crucial not only for learning how to make gaming more effective in classroom practice, but also in informing future game development. Collecting, analyzing, and sharing data collected from digital games is a major challenge, but some recent technical developments may present new opportunities. This column will not provide answers to the complex set of issues raised in the integration of gaming into language learning, but will identify and discuss some recent developments and point to possible future directions.</t>
  </si>
  <si>
    <t>Educational Games, Second Language Learning, Technology Uses in Education, Barriers, Second Language Instruction, Educational Practices, Educational Opportunities, Handheld Devices, Courseware, Data Collection, Educational Technology, Educational Strategies</t>
  </si>
  <si>
    <t>EJ1034897</t>
  </si>
  <si>
    <t>Developing Autonomous Learning for Oral Proficiency Using Digital Storytelling</t>
  </si>
  <si>
    <t>Kim, SoHee</t>
  </si>
  <si>
    <t>Since online educational technology can support a ubiquitous language learning environment, there are many ways to develop English learners' autonomy through self-access learning. This study investigates whether English as a second language (ESL) learners can improve their oral proficiency through independent study by using online self-study resources, online recording program and speech-text-program (STP), and feedback in an autonomous learning environment. This experimental study is designed to provide opportunities for recording stories on weekly topics outside the classroom for five ESL learners who were in the advanced and high intermediated level at City College of San Francisco. In order to assess participants' autonomy for oral proficiency improvement, this research employed both qualitative and quantitative approaches. Four assessments were used to check participants' developing speaking improvement in storytelling about silent movie clips onto VoiceThread and three questionnaires to assess their attitudes toward this autonomous learning. Results revealed that using self-study resources enables learners to develop speaking skills and build considerable self-confidence. Participants also indicated that learning through storytelling can be learner-centered to increase autonomy in oral proficiency, Furthermore, this research shows that the instructor's feedback and tole are also important during the development learners' learning autonomy based on their engagement.</t>
  </si>
  <si>
    <t>Story Telling, Oral Language, Educational Technology, English (Second Language), Independent Study, Language Proficiency, Qualitative Research, Statistical Analysis, Multimedia Materials, Student Improvement, Teaching Methods, Computer Assisted Instruction, Student Motivation, Speech Improvement, Self Evaluation (Individuals), Learner Engagement, Speech Skills, Questionnaires, Student Attitudes, Outcome Measures, College Students</t>
  </si>
  <si>
    <t>EJ1034899</t>
  </si>
  <si>
    <t>Microblogging Activities: Language Play and Tool Transformation</t>
  </si>
  <si>
    <t>Hattem, David</t>
  </si>
  <si>
    <t>The following is a qualitative case study presenting three vignettes exploring the use of language play while microblogging during an academically sanctioned task. Ten students and one teacher used &amp;quot;Twitter&amp;quot; in an intensive, English as a second language advanced grammar course to practice writing sentences with complex grammatical constructions from the academic genre. In turn, the students received occasional corrective feedback from the instructor. Drawing on qualitative data consisting of a corpus of time- and date-stamped tweets, retrospective interviews and discourse analysis of the students' tweets, the author presents three &amp;quot;micro-vignettes&amp;quot; demonstrating how three students responded to contradictions within the original task by qualitatively transforming its context. As a result, they created new learning opportunities, 'spinning-off' (Wertsch, 1998) the microblogging tool, due to the tool's features, the students' previous cultures-of-use, (Thorne, 2003) and their pre-existing social networks (Stefanone &amp;amp; Gay, 2008). The students used Twitter as an instant messaging chat room, moving from the sentence to the utterance (Bakhtin, 1953/1986), embedding target grammar constructions in various forms of ludic language play (Cook, 2000). By dynamically reframing (Goffman, 1974) their own learning activities students took ownership of the task and went through a process of expansive learning (Engëstrom, 2007).</t>
  </si>
  <si>
    <t>Qualitative Research, Case Studies, Vignettes, Language Usage, Play, Computer Mediated Communication, Electronic Publishing, Social Networks, English (Second Language), Second Language Instruction, Grammar, Sentences, Writing Instruction, Feedback (Response), Interviews, Discourse Analysis, Responses, Learning Strategies, Educational Technology, Teaching Methods, Instructional Effectiveness, Adult Learning</t>
  </si>
  <si>
    <t>EJ1034903</t>
  </si>
  <si>
    <t>Can I Say Something? The Effects of Digital Game Play on Willingness to Communicate</t>
  </si>
  <si>
    <t>Reinders, Hayo, Wattana, Sorada</t>
  </si>
  <si>
    <t>This paper reports on a study into the effects of digital game play on learners' Willingness to Communicate (WTC), or individuals' &amp;quot;readiness to enter into discourse at a particular time with a specific person or persons, using a L2&amp;quot; (MacIntyre, Dörnyei, Clément, &amp;amp; Noels, 1998, p. 547). Thirty Thai learners of English as a foreign language enrolled in a University language course completed six 90-minute lessons playing Ragnarok Online, a popular online role-playing game. The game had been installed on a private server and was thus only available to participants in the study. We modified the game to include special instructions, or quests (missions that players are assigned to accomplish in order to get items and progress throughout the game), designed to encourage collaboration and communication. To gauge participants' WTC, a series of questionnaires was designed, adapted from MacIntyre et al's (2001) WTC scale and previous studies on language and communication anxiety (Horwitz, Horwitz, &amp;amp; Cope, 1986; McCroskey &amp;amp; Richmond, 1982) and perceived competence (Compton, 2004; MacIntyre &amp;amp; Charos, 1996). These asked respondents about their (own perceptions of their) willingness to use English, as well as their confidence, anxiety, and perceived communicative competence in communicating in English. The questionnaires were administered at the start of the course, and again after six gaming sessions. Results on the first set of questionnaires showed that students had low confidence, high anxiety, low perceived competence, and low WTC. The second set of results showed a marked and significant improvement, with participants feeling more confident, less anxious, more competent, and more willing to communicate. We argue that the careful construction of tasks that draw on the affordances of games can have a positive effect on the language learning process.</t>
  </si>
  <si>
    <t>Interpersonal Communication, Readiness, English (Second Language), Computer Games, Role Playing, Cooperation, Questionnaires, Communicative Competence (Languages), Self Esteem, Anxiety, Pretests Posttests, Attitude Change, Teaching Methods, Foreign Countries, Computer Assisted Instruction, Second Language Instruction, Statistical Analysis, Undergraduate Students</t>
  </si>
  <si>
    <t>Thailand</t>
  </si>
  <si>
    <t>EJ1020038</t>
  </si>
  <si>
    <t>Barriers to the Adoption of ICT in Teaching Chinese as a Foreign Language in US Universities</t>
  </si>
  <si>
    <t>Lin, Chun-Yu, Huang, Chung-Kai, Chen, Chang-Hua</t>
  </si>
  <si>
    <t>This study aims to investigate barriers to the adoption of information and communication technology (ICT) for teachers of Chinese as a foreign language (CFL) in US universities. Although the development of ICT for teaching is growing, few published studies address ICT specifically regarding CFL teaching. Therefore, this study has reviewed the existing ICT literature's treatment of important ICT-related matters, including barrier factors, and has examined them in the context of CFL teaching. The current study features a mixed method, consisting of a survey and semi-structured interviews. Of the 47 CFL teachers who participated in the study, five volunteered for in-depth interviews. According to our findings, the most critical barriers to these CFL teachers' adoption of ICT were insufficient support and insufficient time for developing technology-driven pedagogy and activities. These issues are reflected in CFL teachers' unique subject expertise and workloads in existing universities' curricula and approaches to instruction. In addition, age influences CFL teachers' confidence in their use of ICT for the preparation of subject material and for teaching, whereas gender influences their willingness to spend time working on ICT.</t>
  </si>
  <si>
    <t>Barriers, Chinese, Second Language Instruction, Technology Integration, Semi Structured Interviews, Teacher Surveys, Adoption (Ideas), College Faculty, Teacher Attitudes, Goodness of Fit, Performance Factors, Second Language Learning, Mixed Methods Research</t>
  </si>
  <si>
    <t>ReCALL</t>
  </si>
  <si>
    <t>Illinois, Michigan, New York, Pennsylvania, Texas</t>
  </si>
  <si>
    <t>EJ1020059</t>
  </si>
  <si>
    <t>The Effects of Audiovisual Support on EFL Learners&amp;apos; Productive Vocabulary</t>
  </si>
  <si>
    <t>Hsu, Wenhua</t>
  </si>
  <si>
    <t>This study concerned multiple exposures to English before writing and aimed to explore the possibility of an increase in free active vocabulary with a focus on latent productive vocabulary beyond the first 2,000 most frequent words. The researcher incorporated online video into her college freshman composition class and examined its effects on non-basic vocabulary use. To activate previously known vocabulary, a variety of audiovisual modes before writing were applied to four groups alternately: (1) video with captions, (2) video without captions, (3) silent video with captions, and (4) video with screen off (soundtrack only). The results show that the writing involving non-captioned videos contained a higher percentage of advanced vocabulary than that with the other three conditions (specifically, 12.45% versus 11.33% with captioned videos, 5.2% with silent but captioned videos and 8.63% with audio only). Drawing upon the dual-coding theory, this study also points out some pedagogical implications for a video-based writing course.</t>
  </si>
  <si>
    <t>Vocabulary, Audiovisual Aids, English Language Learners, College Freshmen, Freshman Composition, Receptive Language, Teaching Methods, Intermode Differences, English (Second Language), Electronic Learning</t>
  </si>
  <si>
    <t>EJ1020061</t>
  </si>
  <si>
    <t>Language-Related Computer Use: Focus on Young L2 English Learners in Sweden</t>
  </si>
  <si>
    <t>Sundqvist, Pia, Sylvén, Liss Kerstin</t>
  </si>
  <si>
    <t>This paper presents findings from a study investigating young English language learners (YELLs) in Sweden in 4th grade (N = 76, aged 10-11). Data were collected with the help of a questionnaire and a one-week language diary. The main purpose was to examine the learners' L2 English language-related activities outside of school in general, and their use of computers and engagement in playing digital games in particular. A comparison is made between language-related activities in English, Swedish, and other languages. Another purpose was to see whether there is a relationship between playing digital games and (a) gender, (b) L1, (c) motivation for learning English, (d) self-assessed English ability, and (e) self-reported strategies for speaking English. In order to do so, the sample was divided into three digital game groups, (1) non-gamers, (2) moderate, and (3) frequent gamers (greater than or equal to 4 hours/week), based on diary data (using self-reported times for &amp;quot;playing digital games&amp;quot; in English). Results showed that YELLs are extensively involved in extramural English (EE) activities (M = 7.2 hrs/w). There are statistically significant gender differences, boys (11.5 hrs/w) and girls (5.1 hrs/w; &amp;quot;p&amp;quot; &amp;lt; 0.01), the reason being boys' greater time investment in digital gaming and watching films. The girls, on the other hand, spent significantly more time on pastime language-related activities in Swedish (11.5 hrs/w) than the boys (8.0 hrs/w; &amp;quot;p&amp;quot; &amp;lt; 0.05), the reason being girls' greater time investment in facebooking. Investigation of the digital game groups revealed that group (1) was predominantly female, (2) a mix, and (3) predominantly male. YELLs with an L1 other than Swedish were overrepresented in group (3). Motivation and self-assessed English ability were high across all groups. Finally, regarding the self-reported strategies, code-switching to one's L1 was more commonly reported by non- and moderate gamers than frequent gamers.</t>
  </si>
  <si>
    <t>English (Second Language), Second Language Learning, Foreign Countries, Grade 4, Elementary School Students, Questionnaires, Computer Use, Computer Games, Diaries, Swedish, Second Languages, Gender Differences, Learning Motivation, Comparative Analysis, Social Networks, Native Language, Code Switching (Language), Student Attitudes</t>
  </si>
  <si>
    <t>EJ1020100</t>
  </si>
  <si>
    <t>Is Less More? Effectiveness and Perceived Usefulness of Keyword and Full Captioned Video for L2 Listening Comprehension</t>
  </si>
  <si>
    <t>Montero Perez, Maribel, Peters, Elke, Desmet, Piet</t>
  </si>
  <si>
    <t>The aim of this study was twofold: we investigated (a) the effect of two types of captioned video (i.e., on-screen text in the same language as the video) on listening comprehension; (b) L2 learners' perception of the usefulness of captions while watching L2 video. The participants, 226 university-level students from a Flemish university, watched three short French clips in one of three conditions: the control group watched the clips without captions (&amp;quot;N&amp;quot; = 70), the second group had fully captioned clips (&amp;quot;N&amp;quot; = 81), the third group had keyword captioned clips (&amp;quot;N&amp;quot; = 75). After each clip, all participants took a listening comprehension test, which consisted of global and detailed questions. To answer the detailed questions, participants had access to an audio passage of the corresponding clip. At the end of the experiment, participants completed a questionnaire and open-ended survey questions about their perception of captions. Our findings revealed that the full captioning group outperformed both the no captioning and the keyword captioning group on the global comprehension questions. However, no difference was found between the keyword captioning and the no captioning group. Results of the detailed comprehension questions (with audio) revealed no differences between the three conditions. A content-analysis approach to the questionnaire indicated that learners' perceived need for full captions is strong. Participants consider captions useful for speech decoding and meaning-making processes. Surprisingly, keyword captions were considered highly distracting. These findings suggest that full rather than keyword captioning should be considered when proposing video-based listening comprehension activities to L2 learners.</t>
  </si>
  <si>
    <t>Foreign Countries, Video Technology, Listening Comprehension, Visual Aids, College Students, French, Second Language Learning, Student Attitudes, Instructional Effectiveness, Speech, Content Analysis, Questionnaires</t>
  </si>
  <si>
    <t>EJ1020102</t>
  </si>
  <si>
    <t>Captions and Reduced Forms Instruction: The Impact on EFL Students&amp;apos; Listening Comprehension</t>
  </si>
  <si>
    <t>Yang, Jie Chi, Chang, Peichin</t>
  </si>
  <si>
    <t>For many EFL learners, listening poses a grave challenge. The difficulty in segmenting a stream of speech and limited capacity in short-term memory are common weaknesses for language learners. Specifically, reduced forms, which frequently appear in authentic informal conversations, compound the challenges in listening comprehension. Numerous interventions have been implemented to assist EFL language learners, and of these, the application of captions has been found highly effective in promoting learning. Few studies have examined how different modes of captions may enhance listening comprehension. This study proposes three modes of captions: full, keyword-only, and annotated keyword captions and investigates their contribution to the learning of reduced forms and overall listening comprehension. Forty-four EFL university students participated in the study and were randomly assigned to one of the three groups. The results revealed that all three groups exhibited improvement on the pre-test while the annotated keyword caption group exhibited the best performance with the highest mean score. Comparing performances between groups, the annotated keyword caption group also emulated both the full caption and the keyword-only caption groups, particularly in the ability to recognize reduced forms. The study sheds light on the potential of annotated keyword captions in enhancing reduced forms learning and overall listening comprehension.</t>
  </si>
  <si>
    <t>English (Second Language), Second Language Instruction, Second Language Learning, Listening Comprehension, Visual Aids, Pretests Posttests, Instructional Effectiveness, Speech, College Students</t>
  </si>
  <si>
    <t>EJ1020103</t>
  </si>
  <si>
    <t>The Effects of L1 and L2 e-Glosses on Incidental Vocabulary Learning of Junior High-School English Students</t>
  </si>
  <si>
    <t>Hu, Si-Min, Vongpumivitch, Viphavee, Chang, Jason S., Liou, Hsien-Chin</t>
  </si>
  <si>
    <t>While researchers have examined the effectiveness of various online gloss types on incidental L2 vocabulary learning, little research on online gloss languages has been conducted. Previous attempts which compared the effects of L1 and L2 glosses have reported mixed results. To fill the gaps, this study examined the effectiveness of Chinese and English e-glosses on incidental English vocabulary learning on a less-researched student group in CALL -- junior high-school English-as-a-foreign-language (EFL) students. Seventy-eight students with Chinese as their first language read two online passages with either Chinese (L1) or English (L2) glosses. They were divided into four treatment groups: (1) high-proficiency students receiving L1 gloss before L2 gloss (n = 19), (2) high-proficiency students receiving L2 gloss before L1 gloss (n = 19), (3) low-proficiency students receiving L1 gloss before L2 gloss (n = 20), and (4) low-proficiency students receiving L2 gloss before L1 gloss (n = 20). After reading, the students were assessed with a vocabulary test which contained a definition-supply part and a cloze part serving as both post-tests and delayed post-tests. Repeated-measures analyses of variance were utilized to analyze the score data. Significant differences were found not only among the four groups but also between the two post-tests. Overall the high proficiency groups performed better in the post-tests, but the high proficiency group who received English glosses remembered more words in the delayed post-test than the high proficiency group who received Chinese glosses. The results show that as learners&amp;apos; proficiency increases, they may be able to make better use of the L2 conceptual links for word retention and learning. The conclusions support the usefulness of both Chinese and English e-glosses which should be selected based on learners&amp;apos; proficiency level.</t>
  </si>
  <si>
    <t>Junior High School Students, English (Second Language), Second Language Learning, Incidental Learning, Vocabulary Development, Computer Assisted Instruction, Chinese, Instructional Effectiveness, Teaching Methods, Language Proficiency, Cloze Procedure, Language Tests, Scores, Reading Processes</t>
  </si>
  <si>
    <t>EJ1038147</t>
  </si>
  <si>
    <t>Iranian EFL Teachers' Perceptions of the Difficulties of Implementing CALL</t>
  </si>
  <si>
    <t>Hedayati, Hora, Marandi, S. Susan</t>
  </si>
  <si>
    <t>Despite the spread of reliable technological tools and the availability of computers in Iranian universities, as well as the mounting evidence of the effectiveness of blended learning, many Iranian language teachers are still reluctant to incorporate such tools in their English as a foreign language (EFL) classes. This study inspected the status quo of technology integration in Iranian EFL classes and investigated the obstacles, as perceived by the Iranian EFL teachers, toward implementing CALL in Iran. First, 100 EFL teachers completed the Teacher Technology Integration Survey developed by Vannatta and Banister (2009), to help estimate technology use in EFL classes. Then the researchers interviewed twelve teachers, comprising two EFL teacher educators with no CALL experience, four teachers with the experience of integrating technology in their EFL classes, four EFL teachers who had recently finished an online CALL teacher education program, and two EFL teachers with no CALL experience. The semi-structured interview questions were designed by the researchers, one of whom has extensive experience with CALL, and were revised based on the suggestions of a colleague with expertise in teacher education. One of the researchers conducted the interviews, each of which lasted for 30-50 minutes. The researchers used structural content analysis of the interview transcripts to find themes relevant to the research question. The results suggest that on the whole, Iranian EFL teachers do not usually integrate digital technology into their classes; and the obstacles in implementing CALL in language classrooms could be classified into three categories: teacher, facility, and learner constraints. Each of the categories is discussed in detail and suggestions are provided for promoting CALL in the Iranian context.</t>
  </si>
  <si>
    <t>Foreign Countries, Language Teachers, English (Second Language), Second Language Learning, Second Language Instruction, Teacher Attitudes, Computer Assisted Instruction, Teaching Methods, Difficulty Level, Technology Integration, Surveys, Teacher Education Programs, Online Courses, Semi Structured Interviews, Instructional Effectiveness, Blended Learning, Teacher Educators, Classification, Content Analysis</t>
  </si>
  <si>
    <t>EJ1038149</t>
  </si>
  <si>
    <t>Enhancing Writing Pedagogy with Learner Corpus Data</t>
  </si>
  <si>
    <t>Cotos, Elena</t>
  </si>
  <si>
    <t>Learner corpora have become prominent in language teaching and learning, enhancing data-driven learning (DDL) pedagogy by promoting &amp;quot;learning driven data&amp;quot; in the classroom. This study explores the potential of a local learner corpus by investigating the effects of two types of DDL activities, one relying on a native-speaker corpus (NSC) and the second combining native-speaker and learner corpora. Both types of activities aimed at improving second language writers&amp;apos; knowledge of linking adverbials and were based on a preliminary analysis of adverbial use in the local learner corpus produced by 31 study participants. Quantitative and qualitative data, obtained from writing samples, pre/post-tests, and questionnaires, were converged through concurrent triangulation. The results showed an increase in frequency, diversity and accuracy in all participants&amp;apos; use of adverbials, but more significant improvement was made by the students who were exposed to the corpus containing their own writing. The findings of this study are thus interpreted as suggestive that combining learner and native-speaker data is a feasible and effective practice, which can be readily integrated in DDL-based instruction with positive impact.</t>
  </si>
  <si>
    <t>Computational Linguistics, Accuracy, Native Speakers, Form Classes (Languages), Pretests Posttests, Questionnaires, Qualitative Research, Statistical Analysis, Second Language Learning, Second Language Instruction, Writing (Composition), Teaching Methods, Writing Instruction</t>
  </si>
  <si>
    <t>EJ1038150</t>
  </si>
  <si>
    <t>The Use of General and Specialized Corpora as Reference Sources for Academic English Writing: A Case Study</t>
  </si>
  <si>
    <t>Chang, Ji-Yeon</t>
  </si>
  <si>
    <t>Corpora have been suggested as valuable sources for teaching English for academic purposes (EAP). Since previous studies have mainly focused on corpus use in classroom settings, more research is needed to reveal how students react to using corpora on their own and what should be provided to help them become autonomous corpus users, considering that their ultimate goal is to be independent scholars and writers. In the present study, conducted in an engineering lab at a Korean university over 22 weeks, data on students' experiences and evaluations of consulting general and specialized corpora for academic writing were collected and analyzed. The findings show that, while both corpora served the participants well as reference sources, the specialized corpus was particularly valued for its direct help in academic writing because, as non-native English-speaking graduate engineering students, the participants wanted to follow the writing conventions of their discourse community. The participants also showed disparate attitudes toward the time taken for corpus consultation due to differences in factors such as academic experience, search purposes, and writing tasks. The article concludes with several suggestions for better corpus use with EAP students regarding the compilation of a corpus, corpus training, corpus competence, and academic writing.</t>
  </si>
  <si>
    <t>Case Studies, Computational Linguistics, English for Academic Purposes, Writing (Composition), English (Second Language), Second Language Learning, Graduate Students, Engineering Education, Foreign Countries, Academic Discourse, Language Styles, Second Language Instruction, Student Attitudes</t>
  </si>
  <si>
    <t>EJ1038152</t>
  </si>
  <si>
    <t>Engaging Student Interpreters in Vocabulary Building: Web Search with Computer Workbench</t>
  </si>
  <si>
    <t>Lim, Lily</t>
  </si>
  <si>
    <t>This paper investigates the usefulness of Web portals in a workbench for assisting student interpreters in the search for and collection of vocabulary. The experiment involved a class of fifteen English as a Foreign Language (EFL) student interpreters, who were required to equip themselves with the appropriate English vocabulary to handle an interpreting task they had been assigned. The subjects were given the same topic for vocabulary building in two stages--one stage without and the other stage with the use of the workbench. They were not allowed to repeat vocabulary items in the two stages. They documented their experience in vocabulary preparation in the first stage, and provided think-aloud protocols for the second stage. They also completed a questionnaire and submitted two portfolios. The vocabulary portfolios compiled during the two stages were then compared. The results indicate that, with the use of the workbench, the subjects were more efficient in performing the task of building vocabulary by searching for the required vocabulary, and were able to build a vocabulary portfolio that was larger in size and richer in variety. The data also reveal that most students make use of Web portals that have a specific focus, rather than general search engines. The findings provide important information to support the use of the workbench as a tool for training EFL student interpreters in vocabulary building, and also show that guided Web portals are essential for users who need to perform Web-based language learning activities to achieve efficient search results.</t>
  </si>
  <si>
    <t>Translation, Second Languages, English (Second Language), Second Language Learning, Second Language Instruction, Vocabulary Development, Protocol Analysis, Questionnaires, Student Attitudes, Portfolios (Background Materials), Task Analysis, Comparative Analysis, Web Sites, Users (Information)</t>
  </si>
  <si>
    <t>EJ1038154</t>
  </si>
  <si>
    <t>The Role of Guided Induction in Paper-Based Data-Driven Learning</t>
  </si>
  <si>
    <t>Smart, Jonathan</t>
  </si>
  <si>
    <t>This study examines the role of guided induction as an instructional approach in paper-based data-driven learning (DDL) in the context of an ESL grammar course during an intensive English program at an American public university. Specifically, it examines whether corpus-informed grammar instruction is more effective through inductive, data-driven learning or through traditional deductive instruction. In the study, 49 participants completed two weeks of ESL grammar instruction on the passive voice in English. The learners participated in one of three instructional treatments: a data-driven learning treatment, a deductive instructional treatment using corpus-informed teaching materials, and a deductive instructional treatment using traditional (i.e., non-corpus-informed) materials. Results from pre-test, post-test, and delayed post-test indicated that the DDL group significantly improved their grammar ability with the passive voice, while the other two treatment groups did not show significant gains. The findings from this study suggest that in this learning context there are measurable benefits to teaching ESL grammar inductively using paper-based DDL.</t>
  </si>
  <si>
    <t>English (Second Language), Second Language Learning, Second Language Instruction, Grammar, Teaching Methods, Computational Linguistics, Intensive Language Courses, Pretests Posttests, Role, State Universities, Logical Thinking, Instructional Effectiveness, College Students, Instructional Materials</t>
  </si>
  <si>
    <t>EJ1038163</t>
  </si>
  <si>
    <t>A Study of Learners' Perceptions of Online Intercultural Exchange through Web 2.0 Technologies</t>
  </si>
  <si>
    <t>Lee, Lina, Markey, Alfred</t>
  </si>
  <si>
    <t>This paper reports a Spanish-American telecollaborative project through which students used &amp;quot;Twitter,&amp;quot; blogs and podcasts for intercultural exchange over the course of one semester. The paper outlines the methodology for the project including pedagogical objectives, task design, selection of web tools and implementation. Using qualitative and quantitative data collection, the study explored how the application of Web 2.0 facilitated cross-cultural communication. How the use of digital technology affected the way in which the students viewed intercultural learning and peer feedback was examined. The findings showed that students viewed the online exchange as a superb venue for intercultural communication with native speakers. Through social engagements, students not only gained cultural knowledge but also became more aware of their own beliefs and attitudes toward their own culture. In addition, discussions on topics of tangible and intangible cultures afforded the opportunity to raise students' awareness of cultural norms and practices. Peer feedback helped learners increase lexical knowledge, prevent language fossilization, and acquire native-sounding discourse. The study suggests that allocating sufficient time to complete each task and making personal commitment to online contributions are essential to successful intercultural exchanges.</t>
  </si>
  <si>
    <t>Student Attitudes, Feedback (Response), Cultural Awareness, Teaching Methods, Intercultural Communication, Computer Mediated Communication, Electronic Publishing, Educational Objectives, Web 2.0 Technologies, Vocabulary Development, Task Analysis, Foreign Countries, International Educational Exchange, Spanish, English (Second Language), Second Language Learning, Peer Relationship, Qualitative Research, Statistical Analysis</t>
  </si>
  <si>
    <t>Spain, United States</t>
  </si>
  <si>
    <t>EJ1038165</t>
  </si>
  <si>
    <t>Collaborative Research Projects in the Technology-Enhanced Language Classroom: Preservice and In-Service Teachers Exchange Knowledge about Technology</t>
  </si>
  <si>
    <t>Schmid, Euline Cutrim, Hegelheimer, Volker</t>
  </si>
  <si>
    <t>This paper presents research findings of a longitudinal empirical case study that investigated an innovative Computer Assisted Language Learning (CALL) professional development program for pre-service English as Foreign Language (EFL) teachers. The conceptualization of the program was based on the assumption that pre-service language teachers learn better in situated contexts (Egbert, 2006). Therefore, a key component of the program was the development of school-based research projects, in which the student teachers needed to design, implement, and evaluate technology-enhanced EFL lessons in collaboration with in-service teachers. Data were collected via field notes, video recordings of lessons, academic research reports produced by the pre-service teachers, and in-depth interviews with the pre-service and in-service teachers. Our findings indicate that the field experiences provided professional learning opportunities that supported the student teachers&amp;apos; development as CALL practitioners. The participating pre-service teachers especially emphasized the important role played by school-based experiences in allowing them to use technology in authentic language teaching scenarios and to evaluate the impact of technology on language teaching and learning. The paper concludes with a discussion of important principles and guidelines that should underlie and inform such collaborative efforts and a summary of the implications of the findings for the design of CALL pre-service teacher education programs.</t>
  </si>
  <si>
    <t>Educational Technology, English (Second Language), Second Language Learning, Second Language Instruction, Computer Assisted Instruction, Longitudinal Studies, Case Studies, Language Teachers, Teacher Collaboration, Preservice Teachers, Faculty Development, Video Technology, Role, Interviews, Student Attitudes, Teacher Attitudes, Guidelines, Teacher Education Programs, Instructional Design, Lesson Plans, Learning Experience, Action Research</t>
  </si>
  <si>
    <t>EJ1038166</t>
  </si>
  <si>
    <t>The Effects of Communication Mode on Negotiation of Meaning and Its Noticing</t>
  </si>
  <si>
    <t>Yuksel, Dogan, Inan, Banu</t>
  </si>
  <si>
    <t>This study examined the effects of communication mode (&amp;quot;i.e.&amp;quot;, face to face versus computer mediated communication) on the instances of negotiation of meaning (NofM) and its level of noticing by learners. Sixty-four participants (32 dyads) completed two jigsaw tasks in two different mediums (one in each) and four days after the tasks they were asked to identify the instances where they had communication breakdowns in a stimulated recall protocol. The findings of the study revealed that the average number of the NofM exchanges and durations of the tasks were higher in face to face mode (F2F) but the participants of the synchronous computer mediated communication (SCMC) group noticed a higher average of NofM instances (M = 10.72) compared to the F2F group (M = 9.13) and the difference was significant. Based on these results, we can argue that F2F promotes a better context for the production of NofM, but the SCMC environment leads to more instances of noticing.</t>
  </si>
  <si>
    <t>Communication (Thought Transfer), Computer Mediated Communication, Task Analysis, Recall (Psychology), Cooperative Learning, Language Processing, Cognitive Processes</t>
  </si>
  <si>
    <t>EJ1038169</t>
  </si>
  <si>
    <t>The Use of Corpus Examples for Language Comprehension and Production</t>
  </si>
  <si>
    <t>Frankenberg-Garcia, Ana</t>
  </si>
  <si>
    <t>One of the many new features of English language learners&amp;apos; dictionaries derived from the technological developments that have taken place over recent decades is the presence of corpus-based examples to illustrate the use of words in context. However, empirical studies have generally not been able to produce conclusive evidence about their actual worth. In Frankenberg-Garcia (2012a), I argued that these studies--and indeed learners&amp;apos; dictionaries themselves--do not distinguish sufficiently between examples meant to aid language comprehension and examples that focus on enhancing language production. The present study reports on an experiment with secondary school students carried out to test the usefulness of separate corpus examples for comprehension and production. The results support the need for different types of examples for comprehension and production, and provide evidence in support of data-driven learning, particularly if learners have access to more than one example.</t>
  </si>
  <si>
    <t>English (Second Language), Second Language Learning, Computational Linguistics, Dictionaries, Language Processing, Secondary School Students, Second Language Instruction, Language Usage, Teaching Methods</t>
  </si>
  <si>
    <t>EJ1038170</t>
  </si>
  <si>
    <t>The Effects of Using Corpora on Revision Tasks in L2 Writing with Coded Error Feedback</t>
  </si>
  <si>
    <t>Tono, Yukio, Satake, Yoshiho, Miura, Aika</t>
  </si>
  <si>
    <t>This study reports on the results of classroom research investigating the effects of corpus use in the process of revising compositions in English as a foreign language. Our primary aim was to investigate the relationship between the information extracted from corpus data and how that information actually helped in revising different types of errors in the essays. In &amp;quot;data-driven learning,&amp;quot; previous research has often failed to provide rigorous criteria for choosing the words or phrases suitable for correction with corpus data. By investigating the above relationship, this study aims to clarify what should be corrected by looking at corpus data. 93 undergraduate students from two universities in Tokyo wrote a short essay in 20 minutes without a dictionary, and the instructors gave coded error feedback for two lexical or grammatical errors. They deliberately selected one error which should be appropriate for checking against corpus data and one that was more likely to be corrected without using any reference resource. Three weeks later, a short hands-on instruction of the corpus query tool was given, followed by revision activities in which the participants were instructed to revise their first drafts, with or without the tool depending on the codes given to each error. 188 errors were automatically classified into three different categories (omission, addition and misformation) using natural language processing techniques. All words and phrases tagged for errors were further annotated for part-of-speech (POS) information. The results show that there was a significant difference in the accuracy rate among the three error types when the students consulted the corpus: omission and addition errors were easily identified and corrected, whereas misformation errors were low in correction accuracy. This reveals that certain errors are more suitable for checking against corpus data than others.</t>
  </si>
  <si>
    <t>Computational Linguistics, Feedback (Response), Revision (Written Composition), English (Second Language), Second Language Learning, Grammar, Second Language Instruction, Teaching Methods, Undergraduate Students, Foreign Countries, Correlation, Error Correction, Essays, Classification, Natural Language Processing, Accuracy</t>
  </si>
  <si>
    <t>Japan (Tokyo)</t>
  </si>
  <si>
    <t>EJ1038171</t>
  </si>
  <si>
    <t>The Effects of Paper-Based DDL on the Acquisition of Lexico-Grammatical Patterns in L2 Writing</t>
  </si>
  <si>
    <t>Huang, Zeping</t>
  </si>
  <si>
    <t>This paper examines whether and to what extent data-driven learning (DDL) activities can improve the lexico-grammatical use of abstract nouns in L2 writing. A topic-based corpus was compiled to develop concordance learning activities, and 40 Chinese students majoring in English were randomly assigned to a control group or an experimental group. At the prewriting stage, both groups were given a list of five abstract nouns: the experimental group was provided with paper-based concordance lines to study the collocations of the words, while the control group was allowed to consult dictionaries for the usage of the words. The written texts of the pre-test, immediate post-test, and delayed post-test were analysed and compared between and within groups. The results showed that the written output by the experimental group, as compared with the control group, contained a higher variety of collocational and colligational patterns and had fewer linguistic errors in using the target abstract nouns. The post-experiment learning journals and questionnaires administered to the experimental group further confirmed that concordance activities encouraged usage-based learning, helped students notice the lexical collocations and prepositional colligations of the target words, and thus improved accuracy and complexity in their productive language. Despite these positive findings, potential problems of using concordance activities for independent learning were also reflected in the students' written output and reported in the learning journals.</t>
  </si>
  <si>
    <t>Grammar, Second Language Learning, Language Patterns, Writing (Composition), Language Usage, Nouns, Questionnaires, Experimental Groups, Computational Linguistics, Control Groups, Pretests Posttests, Comparative Analysis, Phrase Structure, Error Analysis (Language), Learning Activities, Chinese, Native Language, Majors (Students), English (Second Language), Diaries, Accuracy, Writing Instruction, Teaching Methods, Instructional Effectiveness, Foreign Countries</t>
  </si>
  <si>
    <t>EJ1038172</t>
  </si>
  <si>
    <t>Discovering Formulaic Language through Data-Driven Learning: Student Attitudes and Efficacy</t>
  </si>
  <si>
    <t>Geluso, Joe, Yamaguchi, Atsumi</t>
  </si>
  <si>
    <t>Corpus linguistics has established that language is highly patterned. The use of patterned language has been linked to processing advantages with respect to listening and reading, which has implications for perceptions of fluency. The last twenty years has seen an increase in the integration of corpus-based language learning, or data-driven learning (DDL), as a supporting feature in teaching English as a foreign/second language (EFL/ESL). Most research has investigated student attitudes towards DDL as a tool to facilitate writing. Other studies, though notably fewer, have taken a quantitative perspective of the efficacy of DDL as a tool to facilitate the inductive learning of grammar rules. The purpose of this study is three-fold: (1) to present an EFL curriculum designed around DDL with the aim of improving spoken fluency; (2) to gauge how effective students were in employing newly discovered phrases in an appropriate manner; and (3) to investigate student attitudes toward such an approach to language learning. Student attitudes were investigated via a questionnaire and then triangulated through interviews and student logs. The findings indicate that students believe DDL to be a useful and effective tool in the classroom. However, students do note some difficulties related to DDL, such as encountering unfamiliar vocabulary and cut-off concordance lines. Finally, questions are raised as to the students&amp;apos; ability to embed learned phrases in a pragmatically appropriate way.</t>
  </si>
  <si>
    <t>Second Language Learning, Second Language Instruction, Computational Linguistics, Language Processing, Language Patterns, Language Fluency, Questionnaires, Interviews, Student Attitudes, Diaries, English (Second Language), Writing (Composition), Curriculum, Teaching Methods, Phrase Structure, Pragmatics, Grammar, Instructional Effectiveness, Statistical Analysis</t>
  </si>
  <si>
    <t>EJ1038174</t>
  </si>
  <si>
    <t>Is This Enough? A Qualitative Evaluation of the Effectiveness of a Teacher-Training Course on the Use of Corpora in Language Education</t>
  </si>
  <si>
    <t>Lenko-Szymanska, Agnieszka</t>
  </si>
  <si>
    <t>The paper describes a teacher-training course on the use of corpora in language education offered to graduate students at the Institute of Applied Linguistics, University of Warsaw. It also presents the results of two questionnaires distributed to the students prior to and after the second edition of the course. The main aims of the course are: to introduce students to the concept of a corpus and its analysis; to familiarize them with a range of available corpora, corpus-based resources and tools; and to demonstrate to them various applications of corpora in language education, with special emphasis placed on the in-house preparation of courses, teaching materials and class activities. In the first part of the paper, the design, the syllabus, the progression and the outcomes of the course are outlined. In the second part, the responses of thirteen students who participated in the second edition of the course are analysed. The analysis indicates that on the whole the students reacted positively to the course and they saw the benefits of corpus-based materials and tools in language teaching. Yet the students also reported that they needed more time to gain full command of the resources and software presented and more guidance on the pedagogical issues related to corpus use. The paper concludes that fourteen sessions, designed as an overview of the whole range of corpus-based resources and applications, is not sufficient to encourage teacher trainees to use corpora in their future work if they have no contact with these resources and tools in other classes. Only extensive exposure to corpora by future teachers coupled with suitable teacher training in the applications of corpora in language education may bring a substantial change in the scope of corpus use in language classrooms in the wide educational context.</t>
  </si>
  <si>
    <t>Teacher Education Programs, Computational Linguistics, Applied Linguistics, Second Language Learning, Second Language Instruction, Outcomes of Education, Student Attitudes, Computer Software, Teaching Methods, Course Evaluation, Qualitative Research, Course Descriptions, Questionnaires, Graduate Students, Foreign Countries</t>
  </si>
  <si>
    <t>Poland</t>
  </si>
  <si>
    <t>EJ1042043</t>
  </si>
  <si>
    <t>Negotiating Pragmatic Competence in Computer Mediated Communication: The Case of Korean Address Terms</t>
  </si>
  <si>
    <t>Kim, Eun Young, Brown, Lucien</t>
  </si>
  <si>
    <t>This paper examines how L2 learners of Korean manifest pragmatic competence in their use of address terms in computer mediated communication (CMC) and how they use these terms to negotiate their identities. Four UK-based learners of Korean with competence levels ranging from Novice High through Intermediate High participated in the study, contributing transcripts of CMC interactions and participating in retrospective interviews over a three-month period. Qualitative analysis of the data shows that CMC provided a fertile context for these learners to manifest pragmatic competence in the use of address terms and to progress beyond classroom learning. Address terms also worked as powerful tools for these learners to establish intimate relationships with Korean acquaintances and negotiate identities as legitimate speakers of the language. However, this process of identity negotiation was complicated by gaps in their pragmatic competence, their preexisting identities and differing expectations on the part of Korean interlocutors. Ultimately, the analysis shows that the question of what constitutes &amp;quot;appropriate&amp;quot; use of address terms in CMC interactions involving L2 learners of Korean is unstable and open to negotiation. The implications of this finding for future research and for KSL (Korean as a Second Language) teaching methodologies are addressed in the conclusion.</t>
  </si>
  <si>
    <t>Computer Mediated Communication, Second Language Learning, Korean, Foreign Countries, Competence, Outcomes of Education, Language Usage</t>
  </si>
  <si>
    <t>EJ1042045</t>
  </si>
  <si>
    <t>A Study of Learners&amp;apos; Usage of a Mobile Learning Application for Learning Idioms and Collocations</t>
  </si>
  <si>
    <t>Amer, Mahmoud</t>
  </si>
  <si>
    <t>This study explored how four groups of language learners used a mobile software application developed by the researcher for learning idiomatic expressions and collocations. A total of 45 participants in the study used the application for a period of one week. Data for this study was collected from the application, a questionnaire, and follow-up interviews. Findings show that participants usage of the application correlated with their average scores on the quizzes in the application. The more participants used the application, the higher they scored on the quizzes which was the most used feature of the application. Findings show that usage of the application can be predicted by a variety of factors, such as language proficiency, users' average daily usage of their mobile devices, and motivation and learning goals. Findings also underscore the importance of providing language learners with resources to help them learn idiomatic expressions and collocation. Participants strongly indicated that even within a short period of time, they felt they know more idioms and collocations since they started using the application. Findings also show that participants' have strong positive attitudes toward the use of mobile technology in language learning.</t>
  </si>
  <si>
    <t>Electronic Learning, Educational Technology, Computer Oriented Programs, Learning Processes, Language Patterns, Use Studies, Predictor Variables, Language Proficiency, Handheld Devices, Student Motivation, Educational Objectives, Outcomes of Education, Student Attitudes, Positive Attitudes, Questionnaires, Interviews</t>
  </si>
  <si>
    <t>EJ1042052</t>
  </si>
  <si>
    <t>A Survey of MALL Curriculum Integration: What the Published Research Doesn&amp;apos;t Tell</t>
  </si>
  <si>
    <t>Despite the large number of published articles dealing with Mobile-Assisted Language Learning (MALL) applications over the past two decades, very few relate to the curricular integration of mobile technologies beyond initial projects. This situation raises a primary research question as to whether or not MALL implementation publications reflect the actual extent to which MALL has been incorporated into the curriculum. In order to determine the actual state of curricular integration, an online survey of published MALL practitioners was conducted . The survey established that nearly 60% of initial MALL projects had subsequently led to curricular integration. The factors that most facilitated the integration of MALL into the curriculum are all directly related to the success of the initial project. Institutional factors likewise played an important part in the subsequent incorporation of MALL into the curriculum, with the encouragement of the administration, financial support and technological infrastructure being the most positive in this regard. On the other hand, the lack of financial and technological support was deemed to constitute a substantial negative factor. Likewise, when it existed, curricular flexibility played a major positive role in making MALL integration possible, whereas the absence of curricular flexibility was considered a significant negative impediment. So, too, overall the willingness of colleagues to engage with MALL, their pedagogical training and technological expertise were all viewed as contributing positively to MALL integration, though not without a notable level of negative influence.</t>
  </si>
  <si>
    <t>Electronic Learning, Handheld Devices, Language Acquisition, Computer Assisted Instruction, Integrated Curriculum, Technology Integration, Online Surveys</t>
  </si>
  <si>
    <t>EJ1042053</t>
  </si>
  <si>
    <t>Towards Better ESL Practices for Implementing Automated Writing Evaluation</t>
  </si>
  <si>
    <t>Link, Stephanie, Dursun, Ahmet, Karakaya, Kadir, Hegelheimer, Volker</t>
  </si>
  <si>
    <t>In the past decade, a new wave of writing assessment has evolved as a result of advances in computer technology, highlighting the potential of automated writing evaluation (AWE) in the L2 writing curriculum (Warschauer &amp;amp; Ware, 2006). Today's innovative AWE programs offer ESL instructors promising solutions for providing immediate feedback and meeting the demands for better practices in the digital age. However, the outcomes of using AWE programs are not free of challenges and necessitate comprehensive insights about effectively integrating AWE and improving students' writing (Chen &amp;amp; Cheng, 2008). This longitudinal qualitative study investigates the practices and perspectives of five university-level writing instructors as they meet challenges and possibilities of integrating AWE into seven semester-long university ESL writing courses. Data collection included observations, individual interviews, and delayed focus group interviews. In this paper, we highlight ESL instructors' teaching strategies, perception of the effectiveness, satisfaction, and concerns with the software during and after one semester of teaching. Results conclude with final suggestions from current instructors. Our research intends to expand the current knowledge of AWE programs by defining appropriate and effective implementation of AWE technologies.</t>
  </si>
  <si>
    <t>English (Second Language), Writing Evaluation, Technology Integration, College Faculty, Educational Technology, Computer Software, Observation, Interviews, Focus Groups, Data Collection, Educational Strategies, Satisfaction, Longitudinal Studies, Qualitative Research</t>
  </si>
  <si>
    <t>EJ1042054</t>
  </si>
  <si>
    <t>The Effects of Advance Organizers and Subtitles on EFL Learners&amp;apos; Listening Comprehension Skills</t>
  </si>
  <si>
    <t>Yang, Hui-Yu</t>
  </si>
  <si>
    <t>The present research reports the findings of three experiments which explore how subtitles and advance organizers affect EFL learners' listening comprehension of authentic videos. EFL learners are randomly assigned to one of two groups. The control group receives no treatment and the experimental group receives the experimental conditions of one type of scaffolds--subtitles, unaided advance organizers and teacher-guided advance organizers. Results show that the presence of subtitles and advance organizers help EFL learners' listening comprehension of CNN news. However, there is no relationship between English proficiency and the experimental conditions. All students benefit from the scaffolding regardless of proficiency levels. Students' attitude towards certain type of scaffold is also probed and the reason why Taiwan's EFL learners prefer certain type of scaffold is also explained.</t>
  </si>
  <si>
    <t>English (Second Language), Listening Comprehension, Transcripts (Written Records), Video Technology, Scaffolding (Teaching Technique), Language Proficiency, Student Attitudes, Experiments, News Media, Foreign Countries, Control Groups, Experimental Groups</t>
  </si>
  <si>
    <t>EJ1042055</t>
  </si>
  <si>
    <t>Glossing Frequency and L2 Reading Comprehension: The Influence of CALL Glossing</t>
  </si>
  <si>
    <t>Taylor, Alan</t>
  </si>
  <si>
    <t>This study challenges the assertion that an increase in L1 glossing results in more L2 reading comprehension. The results of this study, a quantitative meta-analysis, indicate that there is a significant difference (p = 0.04) in L2 reading comprehension between groups based on how much L1 glossing is provided. It was found that the group with the highest average effect size--which had all computer-assisted language learning (CALL) studies--included studies with 50% or more L1 glossing. However, the second largest mean effect size came from a group that contained 5% or less L1 glossing. In looking across groups in this meta-analysis, it was found that of the six studies with the largest effect sizes, five of them were CALL studies. In light of this finding, this paper will discuss the interaction of the variables of CALL glossing and percentage of text glossed in order to determine their possible influence on L2 reading comprehension.</t>
  </si>
  <si>
    <t>Second Language Learning, Native Language, Reading Comprehension, Statistical Analysis, Meta Analysis, Comparative Analysis, Effect Size, Computer Assisted Instruction, Second Language Instruction, Learning Strategies, Educational Technology, Correlation, Notetaking, Teaching Methods, Instructional Effectiveness</t>
  </si>
  <si>
    <t>EJ1029671</t>
  </si>
  <si>
    <t>Corrective Feedback in Asynchronous Online Interaction: Developing Novice Online Language Instructors</t>
  </si>
  <si>
    <t>Samburskiy, Denis, Quah, Joy</t>
  </si>
  <si>
    <t>This design-based research study investigates the instructional moves employed by novice online tutors to provide form-focused feedback to Belorussian college-level English language learners during written interactions in an online asynchronous language course. The investigation focused on the amount and effectiveness of implicit and explicit corrective feedback provided by instructors during online interactions. The findings of the study suggest that tutors mostly saw themselves as conversational partners and rarely provided form-focused feedback. By prioritizing communicative meaning-centered interaction, the novice online tutors missed plenty of opportunities to improve the quality of their students' L2. Implications for more targeted forms of teacher preparation which expose novice online teachers to theory and practice of providing form-focused feedback are discussed.</t>
  </si>
  <si>
    <t>Feedback (Response), Asynchronous Communication, Online Courses, Language Teachers, English (Second Language), Teaching Methods, Beginning Teachers, Foreign Countries, Computer Mediated Communication, Written Language, Teacher Role, Teacher Attitudes</t>
  </si>
  <si>
    <t>Belarus</t>
  </si>
  <si>
    <t>EJ1029675</t>
  </si>
  <si>
    <t>Understanding Tensions: Activity Systems Analysis of Cross-Continental Collaboration</t>
  </si>
  <si>
    <t>Ryder, LanHui Zhang, Yamagata-Lynch, Lisa</t>
  </si>
  <si>
    <t>Using the lens of Vygotsky's sociocultural theory, activity theory, and Engeström's activity systems analysis, this qualitative study explores students' experiences in the context of a sixteen-week transpacific collaboration between seven students at Northern Illinois University (NIU) and seven students from Shandong Normal University (SDNU), China. Methods of inquiry for this qualitative study include discourse analysis of interviews, journals, and audio-visual material. In addition to the qualitative analysis, we engaged in supplementary activity systems analysis that resulted in three activity systems that we will present to demonstrate how they each contributed to participants' experiences. Using activity systems analysis to compare low functionality student pairs with high functionality student pairs, the study demonstrates how activity systems analysis can be used to identify and explain tensions that arose in the students' intercultural learning exchanges. And finally, we offer pedagogical implications for future implementations.</t>
  </si>
  <si>
    <t>Foreign Countries, Student Experience, College Students, Qualitative Research, Inquiry, Discourse Analysis, Interviews, Journal Writing, Audiovisual Aids, Systems Analysis, Intercultural Programs, Group Dynamics, Educational Cooperation</t>
  </si>
  <si>
    <t>China, Illinois</t>
  </si>
  <si>
    <t>EJ1029677</t>
  </si>
  <si>
    <t>Microteaching Writing on YouTube for Pre-Service Teacher Training: Lessons Learned</t>
  </si>
  <si>
    <t>Sun, Yu-Chih</t>
  </si>
  <si>
    <t>The purpose of the study is to investigate how pre-service teachers adopt YouTube technology into their microteaching as part of their assignments. The participants were twelve Taiwanese pre-service teachers in a Teaching English to Speakers of Other Languages graduate program. They enrolled in a Second Language Writing course and worked in groups to develop and upload microteaching videos on YouTube. In addition, the pre-service teachers had to recruit students to learn from their YouTube lessons in order to make observations on their learning. The results were fourfold: (1) the pre-service teachers employed a variety of styles and approaches in their YouTube lessons; (2) the pre-service teachers held mildly positive attitudes toward the YouTube microteaching project and revealed their gains in the perceptual shift about teaching, connecting theory and practice, and gaining hands-on experience in computer-assisted language learning; (3) the pre-service teachers encountered varying degrees of technical difficulty in producing the YouTube microteaching videos; and (4) a number of factors affecting the delivery and quality of the microteaching lessons were found (e.g. sources of anxiety, shifts in motivation, a strong focus on visuals and personal appearance, lack of student feedback and interaction).</t>
  </si>
  <si>
    <t>Microteaching, Writing Instruction, Preservice Teacher Education, English (Second Language), English Language Learners, Multimedia Materials, Technology Integration, Preservice Teachers, Teaching Styles, Positive Attitudes, Barriers, Technological Literacy, Video Technology, Teaching Methods, Foreign Countries</t>
  </si>
  <si>
    <t>EJ1029680</t>
  </si>
  <si>
    <t>Strategies for Reading Chinese Texts with and without Pop-Up Dictionary for Beginning Learners of Chinese</t>
  </si>
  <si>
    <t>This study is aimed at identifying reading strategies of beginning learners of Chinese as a foreign language (CFL) with and without a pop-up dictionary and at determining if learners retain the reading comprehension gained from using the dictionary. Beginning CFL learners at a Midwestern university answered questions about their reading strategies after reading passages in Chinese with and without a pop-up dictionary, did think-aloud protocols, and wrote recalls. Qualitative analyses of answers and think-aloud protocols identified generally-used strategies both with and without the pop-up dictionary: engaging in bottom-up strategies, monitoring comprehension, using the first language, and focusing on lexical cues. Qualitative analyses also revealed different reading strategies in obtaining character and word meanings and in constructing sentence meanings. Statistical results indicated that much of the improvement gained from using the pop-up dictionary during the first reading was not retained over a short period of time. It may be concluded that the use of the pop-up dictionary may not alter CFL learners' general reading strategies, yet the dictionary does provide additional resources to facilitate meaning construction. Hence, it is relevant to guide students to effectively use the pop-up dictionary.</t>
  </si>
  <si>
    <t>Computer Assisted Instruction, Dictionaries, Educational Technology, Second Language Learning, Second Language Instruction, Chinese, Reading Comprehension, Protocol Analysis, Recall (Psychology), Teaching Methods, Instructional Effectiveness, College Students, Qualitative Research, Statistical Analysis</t>
  </si>
  <si>
    <t>EJ1029682</t>
  </si>
  <si>
    <t>Synchronous Computer-Mediated Dynamic Assessment: A Case Study of L2 Spanish Past Narration</t>
  </si>
  <si>
    <t>Darhower, Mark Anthony</t>
  </si>
  <si>
    <t>In this study, dynamic assessment is employed to help understand the developmental processes of two university Spanish learners as they produce a series of past narrations in a synchronous computer mediated environment. The assessments were conducted in six weekly one-hour chat sessions about various scenes of a Spanish language film. The analysis illuminates the zone of proximal development of the participants, characterizing not only their current level of independent functioning, but also their potential when provided with mediation. The utility of synchronous computer mediated communication as a medium for dynamic assessment is also discussed.</t>
  </si>
  <si>
    <t>Computer Assisted Instruction, Second Language Instruction, Spanish, Synchronous Communication, Educational Technology, College Students, Computer Mediated Communication, Evaluation Methods, Student Evaluation</t>
  </si>
  <si>
    <t>EJ1028005</t>
  </si>
  <si>
    <t>Integration of Web 2.0 Tools in a VLE to Improve the EFL Spanish University Entrance Examination Results: A Quasiexperimental Study</t>
  </si>
  <si>
    <t>Martin-Monje, Elena</t>
  </si>
  <si>
    <t>The article shows the results of a research project designed to improve the results in the English section of the Spanish University Admission Examination, or PAU, Prueba de Acceso a la Universidad (EFL-PAU henceforth). Using a quasi-experimental methodology relevant data was collected from both groups during a whole academic year just before their EFL-PAU. The hypothesis that students who used Web 2.0 based materials (forums, collaborative glossaries, social repositories with annotated past papers, podcasts, social bookmarking, a wiki and a blog) instead of traditional EFL (English as a foreign language) resources achieved better results was quantitatively confirmed. Furthermore, it was qualitatively proved that Web 2.0 tools in EFL increase motivation in students, a crucial aspect for the achievement of good scores in the English section of the EFL-PAU. All these Web 2.0 tools were located in a Moodle course, one of the most widely used virtual learning environments. Although not strictly speaking a Web 2.0 tool, Moodle facilitates interactive information sharing, online collaboration and is user/learner-centered, all of which are key features in a Web 2.0 digital education context.</t>
  </si>
  <si>
    <t>Web 2.0 Technologies, English (Second Language), Electronic Learning, Web Based Instruction, Interaction, Educational Resources, Academic Achievement, Student Motivation, Shared Resources and Services, Admission (School), College Entrance Examinations, Hypothesis Testing, Quasiexperimental Design, Comparative Analysis, Universities</t>
  </si>
  <si>
    <t>EJ1028006</t>
  </si>
  <si>
    <t>Second Language Teachers&amp;apos; Identity Development through Online Collaboration with L2 Learners</t>
  </si>
  <si>
    <t>The sociocultural perspective of second language teacher education (L2TE) (e.g., Johnson, 2009), unlike the traditional one, values the importance of teacher development through actual teaching practice. Student teachers&amp;apos; (STs) initial beliefs should be challenged and reconstructed by taking into account particular teaching contexts. This study investigated the advantages of conducting online activities with L2 learners in L2TE. Using the genetic (Vygotsky, 1981) and activity theory (Leontiev, 1981) frameworks, this study addressed the following questions: (1) What contradictions emerge during online activities? and (2) How do the contradictions relate to STs&amp;apos; identity development? STs in a Japanese language education program engaged in three wiki activities with learners from Japanese language classes abroad. Data were collected in the domains of the genetic framework and included the STs&amp;apos; autobiographical statements, journals, final reflections, on-site peer dialogue, and observation notes. Contradictions between and within elements (Engeström, 1987) were identified and triangulated across the data sets. The data illustrated that the STs who initially relied on their native speaker authority gradually realized the socially and culturally complex roles required for L2 teachers. These findings suggest that online activities in L2TE provide opportunities for not only media literacy but also professional identity development.</t>
  </si>
  <si>
    <t>Second Language Instruction, Second Language Learning, Japanese, Language Teachers, Self Concept, Computer Mediated Communication, Web Sites, Teacher Student Relationship, Cooperation, Teaching Methods, Student Teacher Attitudes, Student Teachers, Diaries, Reflection, Sociocultural Patterns, Learning Activities, Professional Identity, Teacher Attitudes, Cultural Awareness, Native Speakers, Teacher Education, College Faculty</t>
  </si>
  <si>
    <t>EJ1028007</t>
  </si>
  <si>
    <t>Digital Game-Based Learning (DGBL) in the L2 Classroom: The Impact of the UN&amp;apos;s Off-the-Shelf Videogame, Food Force, on Learner Affect and Vocabulary Retention</t>
  </si>
  <si>
    <t>Hitosugi, Claire Ikumi, Schmidt, Matthew, Hayashi, Kentaro</t>
  </si>
  <si>
    <t>This mixed-method study explored the impact of &amp;quot;Food Force (FF)&amp;quot;, a UN-sponsored off-the-shelf videogame, on learner affect and vocabulary learning and retention in a Japanese as a second/foreign language classroom. The videogame was integrated into an existing curriculum and two studies were performed. In Study 1 (n = 9), new vocabulary was embedded in task sheets. Study 2 (n = 11) introduced &amp;quot;FF&amp;quot; vocabulary explicitly and included a graded unit test. In both studies, participants took three &amp;quot;FF&amp;quot; vocabulary tests (pre-, post-, delayed) and an end-of-unit affect survey. Study 2 also included textbook vocabulary tests and interviews. Results indicated positive impact on learner affect and a preference for game-mediated activities over conventional exercises. Within-subject repeated-measure analysis revealed that participants in both groups recalled new &amp;quot;FF&amp;quot; vocabulary five weeks later at the same rate as immediately after the unit, while they significantly forgot words from the textbook. Study 2 resulted in better learning of &amp;quot;FF&amp;quot; words than Study 1. No gender difference was found in vocabulary test results. Positive &amp;quot;FF&amp;quot; effects may be evidence that digital game-based learning facilitates deep learning. Though there was significant positive effect on average, individual differences were found in students&amp;apos; attitudes and vocabulary retention.</t>
  </si>
  <si>
    <t>Mixed Methods Research, Video Games, Technology Uses in Education, Japanese, Second Language Instruction, Vocabulary Development, Affective Behavior, Teaching Methods, Pretests Posttests, Surveys, Program Effectiveness, Student Motivation, Memory, Recall (Psychology), Gender Differences</t>
  </si>
  <si>
    <t>EJ1028009</t>
  </si>
  <si>
    <t>Affordances of Web 2.0 Technologies for Collaborative Advanced Writing in a Foreign Language</t>
  </si>
  <si>
    <t>Strobl. Carola</t>
  </si>
  <si>
    <t>Can online collaboration yield a positive effect on academic writing in a foreign language? If so, what exactly is the added value, compared to individual writing, and (how) does it translate to better output? These are the central questions addressed in this paper. L2 writing research has long highlighted the benefits of collaboration in terms of both L2 learning and text quality. Most recently, the positive effect of co-ownership and peer feedback on process and product has been emphasized in studies on Computer-Supported Collaborative Writing. What has remained underexplored is the impact of web 2.0 technologies on &amp;quot;advanced&amp;quot; L2 writing. The present paper bridges this gap through an empirical study combining Web 2.0 technologies with an academic writing task. Collaborative and individual writing processes and products are compared by applying a mixed-methods approach. The results shed new light on claims made in previous studies that collaboration leads to higher text accuracy. No statistically relevant difference was found between the individual and collaborative syntheses in terms of complexity, accuracy, and fluency. However, collaborative texts score significantly higher on appropriate content selection and organization. Analysis of the process data shows that this is due to in-depth discussions during the planning phase.</t>
  </si>
  <si>
    <t>Collaborative Writing, Web 2.0 Technologies, Second Language Instruction, Second Language Learning, Writing Research, Feedback (Response), Computer Mediated Communication, Peer Evaluation, Teaching Methods, Writing Processes, Accuracy, Academic Discourse, Comparative Analysis, Advanced Students</t>
  </si>
  <si>
    <t>EJ1028029</t>
  </si>
  <si>
    <t>The Effect of Target Language Use in Social Media on Intermediate-Level Chinese Language Learners' Writing Performance</t>
  </si>
  <si>
    <t>Wang, Shenggao, Vásquez, Camilla</t>
  </si>
  <si>
    <t>This quasi-experimental study examined whether there was any difference in the quantity and quality of the written texts produced by two groups (N = 18) of intermediate Chinese language learners. Over one semester, students in the experimental (E) group wrote weekly updates and comments in Chinese on a designated Facebook group page, while students in the control (C) group did not post on the Facebook page. Three writing tasks were administered at the beginning, middle, and end of the semester. Results of a non-parametric statistical test revealed that there was a significant difference in writing quantity between the two groups. Specifically, while there was no significant difference between the two groups in the first writing task, the E group produced significantly more Chinese characters than the C group in the later writing tasks. However, in terms of the writing quality, results of a Mann-Whitney Test showed no significant differences between the two groups in all three writing tasks. As the small sample size may have had some impact on the study's outcome with respect to the quality of students' writing, the results are more promising in the area of quantity. These results indicate that Facebook could be used as an alternative pedagogical space for L2 literacy practice outside of class, with the potential for helping L2 learners improve at least some aspects of their writing performance.</t>
  </si>
  <si>
    <t>Control Groups, Quasiexperimental Design, Chinese, Second Language Learning, Second Language Instruction, Social Networks, Computer Mediated Communication, Writing Assignments, Writing Tests, Writing Improvement, Comparative Analysis, Teaching Methods, Instructional Effectiveness, Writing Instruction, Orthographic Symbols, Experimental Groups</t>
  </si>
  <si>
    <t>EJ1028032</t>
  </si>
  <si>
    <t>The Reality of MALL: Still on the Fringes</t>
  </si>
  <si>
    <t>Mobile-Assisted Language Learning (MALL) has existed now for nearly two decades with its application to foreign language instruction chronicled in some 340 implementation studies. For several years already, proponents have claimed that MALL is commonplace in foreign language instruction. In reality, with few exceptions, published studies of MALL implementations have not progressed much beyond pilot testing, i.e., design proposals, proof of concepts, limited experiments, class trials. Above all, what is most striking about published MALL implementation studies is the virtual lack of follow-up reports of curricular integration. In order to put MALL applications into perspective, this paper is organized into three sections. The first gives an overview of published MALL implementation studies, the second provides a comparative analysis of MALL applications, and the last addresses the issue of MALL curricular integration. On the basis of this review, the paper concludes that MALL remains marginal in terms of the number of students and courses involved, the duration of implementations, the language skills targeted, the kinds of learning activities undertaken and the methodological approach used. Nonetheless, it also maintains that the necessary technological base and pedagogical expertise are in place to bring MALL in from the fringes to the core of foreign language teaching.</t>
  </si>
  <si>
    <t>Computer Assisted Instruction, Second Language Learning, Language Skills, Integrated Curriculum, Literature Reviews</t>
  </si>
  <si>
    <t>EJ1080778</t>
  </si>
  <si>
    <t>Facilitating Metacognitive Processes of Academic Genre-Based Writing Using an Online Writing System</t>
  </si>
  <si>
    <t>Few studies have investigated how metacognitive processes foster the application of genre knowledge to students' academic writing. This is largely due to its internal and unobservable characteristics. To bridge this gap, an online writing system based on metacognition, involving the stages of planning, monitoring, evaluating, and revising, was developed to investigate how such a system contributed to the understanding and application of genre knowledge to students' academic writing. The data included three different versions of each student's written research proposal, action logs, discussion transcripts in discussion forums, and an open-ended questionnaire. Descriptive statistics, a typical case sampling, and the constant comparison method were used to analyze the data. The results suggested that the students made greater improvements in academic writing performance after experiencing metacognitive processes. Particularly, collaborative efforts throughout the metacognitive processes were important in supporting students to understand the academic genre, recognize the problems of unstructured academic papers, and apply genre knowledge to academic writing. The online writing system features, designed to nurture students' metacognitive processes, served as useful cognitive stimuli to raise students' metacognitive awareness. The system's functions overcame the limitations of observing students' metacognitive processes described in previous studies, and enabled teachers to provide follow-up instruction. Implications and recommendations are also addressed.</t>
  </si>
  <si>
    <t>Metacognition, Statistical Analysis, Academic Discourse, Sampling, Questionnaires, Writing Instruction, Computer Assisted Instruction, Writing Processes, Writing Improvement, Teaching Methods, Cooperative Learning, Graduate Students, Foreign Countries, Computer Software, Second Language Learning, Second Language Instruction, English for Academic Purposes</t>
  </si>
  <si>
    <t>EJ1080781</t>
  </si>
  <si>
    <t>Type of Instructional Delivery and Second Language Teacher Candidate Performance: Online versus Face-to-Face</t>
  </si>
  <si>
    <t>Research conducted over the past decade has consistently reported no significant differences in learning outcomes for students of fully online or face-to-face (F2F) instruction. Only a small number of these studies, however, have focused on courses in second language (L2) teacher preparation programs. Even fewer studies have compared the impact of online and F2F instruction on classroom practice. To fill this void in the research, an investigation was conducted of the impact of method of instructional delivery on the performance of teacher candidates in a Teaching English as a Second Language (TESL) program during their culminating student teaching internship. Focusing on a group of TESL interns who completed either online or F2F methodology training, a mixed methodology was used to compare student teacher outcomes on two key performance assessments and to compare university supervisor perceptions of student teacher performance. While the type of instructional setting was not found to significantly impact the teaching performance of the interns, interview data suggested that support from a cooperating teacher and prior experience working with students of diverse language and cultural backgrounds strongly influenced the teacher candidates' instructional practices.</t>
  </si>
  <si>
    <t>English (Second Language), Second Language Learning, Second Language Instruction, Cooperating Teachers, Student Teachers, Mixed Methods Research, Internship Programs, Comparative Analysis, Supervisors, Online Courses, Prior Learning, Teacher Attitudes, Conventional Instruction, Cultural Differences, Cultural Background, Teaching Methods, College Faculty, Language Teachers, Meta Analysis, Teacher Education, Graduate Students, Semi Structured Interviews, Pretests Posttests</t>
  </si>
  <si>
    <t>EJ1080783</t>
  </si>
  <si>
    <t>Symmetrical and Asymmetrical Scaffolding of L2 Collocations in the Context of Concordancing</t>
  </si>
  <si>
    <t>Rezaee, Abbas Ali, Marefat, Hamideh, Saeedakhtar, Afsaneh</t>
  </si>
  <si>
    <t>Collocational competence is recognized to be integral to native-like L2 performance, and concordancing can be of assistance in gaining this competence. This study reports on an investigation into the effect of symmetrical and asymmetrical scaffolding on the collocational competence of Iranian intermediate learners of English in the context of concordancing. It also surveys the learners' attitudes towards the role of concordancing and scaffolding in learning L2 collocations. Immediate and delayed posttests were administered to examine the effects of the treatments given over 10 sessions on L2 collocations in the receptive and productive tasks. Results demonstrated that the three groups of participants who received the treatment tasks in the context of concordancing under symmetrical, asymmetrical, and no-scaffolding conditions, improved their knowledge of collocations significantly both in the receptive and productive tasks compared to the control group which had no access to concordancing and did not receive scaffolding. However, there was no significant difference among the performances of the concordancing groups either in the receptive or in the productive tasks. Moreover, learners expressed positive attitudes towards both concordancing and scaffolding.</t>
  </si>
  <si>
    <t>Computational Linguistics, Phrase Structure, Scaffolding (Teaching Technique), Foreign Countries, Control Groups, English (Second Language), Second Language Learning, Task Analysis, Student Attitudes, Receptive Language, Pretests Posttests, Role, Expressive Language, Positive Attitudes, Second Language Instruction, Teaching Methods, Qualitative Research, Questionnaires, Likert Scales, College Students, Statistical Analysis</t>
  </si>
  <si>
    <t>EJ1080885</t>
  </si>
  <si>
    <t>Spoken Grammar Practice and Feedback in an ASR-Based CALL System</t>
  </si>
  <si>
    <t>de Vries, Bart Penning, Cucchiarini, Catia, Bodnar, Stephen, Strik, Helmer, van Hout, Roeland</t>
  </si>
  <si>
    <t>Speaking practice is important for learners of a second language. Computer assisted language learning (CALL) systems can provide attractive opportunities for speaking practice when combined with automatic speech recognition (ASR) technology. In this paper, we present a CALL system that offers spoken practice of word order, an important aspect of Dutch grammar. The system uses ASR technology to process the learner's responses and to detect errors so that immediate corrective feedback (CF) can be provided on learner errors. We evaluate the system as a learning environment by analyzing proficiency gains in pre- and post-tests, the logs of the practice sessions, and the learners' appreciation of the system. In this paper, we present two learning conditions: (1) the learners received oral practice and immediate CF on spoken performance and (2) learners received oral practice and NO CF on spoken performance. We found that our system was successful in providing L2 speaking practice. Results show that both groups improve their proficiency on the target feature as a result of treatment. Between the groups there is no significant difference in learning, but the groups proceeded differently through the sessions, and the learners in the group that received automatic CF evaluated the system more positively than the NO CF group. We discuss the performance of the system as an environment for language learning and the obtained proficiency test results, and relate them to current views on second language acquisition.</t>
  </si>
  <si>
    <t>Grammar, Computer Assisted Instruction, Feedback (Response), Error Correction, Language Proficiency, Pretests Posttests, Oral Language, Second Language Learning, Indo European Languages, Second Language Instruction, Language Tests, Task Analysis, Adult Students, Video Technology, Foreign Countries, Likert Scales, Questionnaires</t>
  </si>
  <si>
    <t>Netherlands</t>
  </si>
  <si>
    <t>EJ1077717</t>
  </si>
  <si>
    <t>Applying Role-Playing Strategy to Enhance Learners' Writing and Speaking Skills in EFL Courses Using Facebook and Skype as Learning Tools: A Case Study in Taiwan</t>
  </si>
  <si>
    <t>Yen, Yen-Chen, Hou, Huei-Tse, Chang, Kuo En</t>
  </si>
  <si>
    <t>English as a foreign language (EFL) instruction faces many challenges in Asia because of many cultural and environmental factors, such as the lack of interactive speaking environments, emphasis placed on test scores, and foreign language anxiety. The purpose of this research is to conduct an EFL instructional course by integrating Facebook (asynchronous online discussion) and Skype (synchronous online discussion) as platforms through which students perform role-playing based learning activities and to observe the effects of the course on the challenges mentioned above. The study consists of 42 participants who are enrolled in an English conversation course in a business college in Taiwan. This study conducted a learning performance analysis, correlation analysis, and qualitative content analysis of the learning process. The results indicate that the learners improved their speaking and writing skills through the learning tools and role-playing activities. The content analysis also demonstrated that learners could improve their speaking and writing skills via peer-to-peer and self-correction behaviors. We also provide several recommendations for EFL educators and researchers.</t>
  </si>
  <si>
    <t>Role Playing, English (Second Language), Second Language Learning, Content Analysis, Conversational Language Courses, Correlation, Business Schools, Foreign Countries, Asians, Second Language Instruction, Cultural Influences, Environmental Influences, Computer Mediated Communication, Synchronous Communication, Qualitative Research, Learning Processes, Writing Skills, Oral Language, Peer Relationship, Error Correction, Case Studies, College Students, Social Media, Language Tests, Pretests Posttests</t>
  </si>
  <si>
    <t>EJ1077721</t>
  </si>
  <si>
    <t>A Virtual Walk through London: Culture Learning through a Cultural Immersion Experience</t>
  </si>
  <si>
    <t>Shih, Ya-Chun</t>
  </si>
  <si>
    <t>Integrating Google Street View into a three-dimensional virtual environment in which users control personal avatars provides these said users with access to an innovative, interactive, and real-world context for communication and culture learning. We have selected London, a city famous for its rich historical, architectural, and artistic heritage, as the location of choice for culture learning. Using avatars, learners walk the virtual streets of London under the guidance of a native English-speaking instructor, and interact with each other using text and voice chat functions. The study examines the effects of this virtual environment on culture learning. Specifically, a qualitative case study combined with a time-series design is used to investigate the virtual context's impact on culture learning in terms of learner knowledge and attitudes, and to track associated change processes across the three research phases (baseline, treatment, and maintenance). The results show that all four English learners involved in the study benefitted from their cultural immersion, to varying extents, in the virtual environment. Four contributing learner factors, namely linguistic proficiency, motivation, character traits, and attitudes were found to correspond to the learners' levels of acquaintance with the target culture.</t>
  </si>
  <si>
    <t>Geographic Information Systems, Case Studies, Qualitative Research, Language Proficiency, Computer Simulation, English (Second Language), Second Language Learning, Learning Motivation, Personality Traits, Student Attitudes, Second Language Instruction, Foreign Countries, Native Speakers, Computer Mediated Communication, Cultural Education, Teaching Methods, Graduate Students, Multiple Choice Tests, Identification, Pictorial Stimuli, Student Evaluation, Statistical Analysis, Test Validity, Observation</t>
  </si>
  <si>
    <t>Taiwan, United Kingdom (London)</t>
  </si>
  <si>
    <t>EJ1077787</t>
  </si>
  <si>
    <t>Design Considerations of Help Options in Computer-Based L2 Listening Materials Informed by Participatory Design</t>
  </si>
  <si>
    <t>Cárdenas-Claros, Mónica Stella</t>
  </si>
  <si>
    <t>This paper reports on the findings of two qualitative exploratory studies that sought to investigate design features of help options in computer-based L2 listening materials. Informed by principles of participatory design, language learners, software designers, language teachers, and a computer programmer worked collaboratively in a series of design sessions. The participants first evaluated researcher-generated prototypes, designed prototypes for two language proficiencies (beginner and upper intermediate) and iterated designs on both paper and screen. Analysis of the reworked prototypes resulted in five features of help option design: type, location, sequence, click-through, and display. Analyses of the interaction data showed that consensually the participants favored help options that are easy to use, promote learner control, support guidance, and stimulate learning.</t>
  </si>
  <si>
    <t>Second Language Learning, Qualitative Research, Listening Skills, Computer Assisted Instruction, Second Language Instruction, Instructional Materials, Language Teachers, Programming, Language Proficiency, Material Development, Usability, Interaction, Foreign Countries</t>
  </si>
  <si>
    <t>Australia</t>
  </si>
  <si>
    <t>EJ1077835</t>
  </si>
  <si>
    <t>Technology Use and Self-Perceptions of English Language Skills among Urban Adolescents</t>
  </si>
  <si>
    <t>Li, Jia, Snow, Catherine, Jiang, Jingjing, Edwards, Nicholas</t>
  </si>
  <si>
    <t>Technology including social media and other technology applications enabled by different technology devices offer many possibilities for second language learners to improve their learning, if they are interested in doing so. We investigated purposes for using technology among urban adolescents, including both English language learners (ELLs) and native English speakers (NESs). Data were collected through a survey of 531 students in an urban public middle school in the USA. The results showed that students used technology for diverse purposes regardless of their first language background. Although overall technology students' access was comparable to national averages, the use of technology for many specific purposes was markedly lower, lending support to the notion of a new digital divide between students from high- and low-income families based on technology knowledge and meaningful application of such knowledge rather than mere access. Student reports of their own English skills were related to various specific uses of technology, e.g., blogging and email. These relationships were stronger for ELLs, particularly those in grade 6, than for NESs. The results suggest that younger ELL adolescents may be more aware of their language constraints and prone to use technology in certain ways than their NES peers. These findings provide some preliminary insights into the complex relationships between language skills and student preferences for technology use and can ultimately provide guidance for the integration of technology into language and literacy instruction for linguistically diverse urban adolescents.</t>
  </si>
  <si>
    <t>Self Concept, English (Second Language), Second Language Learning, Low Income, Social Differences, Urban Areas, Adolescents, Technological Literacy, English Language Learners, Surveys, Middle School Students, Correlation, Literacy Education, Language Skills, Student Attitudes, Social Networks, Socioeconomic Status, Statistical Analysis</t>
  </si>
  <si>
    <t>Massachusetts</t>
  </si>
  <si>
    <t>EJ1051421</t>
  </si>
  <si>
    <t>Implementing Courseware as the Primary Mode of Task-Based ESP Instruction: A Case Study of EFL Students</t>
  </si>
  <si>
    <t>Tsai, Shu-Chiao</t>
  </si>
  <si>
    <t>The study reports on implementing self-developed English for specific purposes (ESP) courseware for technology industries in an elective course, &amp;quot;English reading for technology,&amp;quot; offered to junior students of English as a foreign language in a technical university in southern Taiwan. Courseware implementation was combined with a sustained-content language teaching (SCLT) approach and a task-based learning (TBL) approach was adopted. The course mainly focused on vocabulary, listening, and reading comprehension. Evaluation of implementing these information and communication technologies (ICTs) in ESP instruction was based upon data from a variety of pre-tests and post-tests including cloze, dictation, essay writing, and Q&amp;amp;A tests. The courseware not only provided learning materials for the target ESP, but also offered content-based and linguistic learning activities with corresponding instant self-evaluation. These features offered by the courseware both corresponded to the duel focus of the SCLT approach, and provided a model for developing an ESP courseware. Also, a teacher-centered instruction of the same subject matter was conducted with a control group. Students self-studying with the ESP courseware made as much progress as those that elected teacher-centered instruction. Most students were satisfied with the courseware-implemented ESP instruction combined with the SCLT and TBL approaches.</t>
  </si>
  <si>
    <t>Courseware, English for Special Purposes, Second Language Learning, Second Language Instruction, Task Analysis, Teaching Methods, Models, Computer Assisted Instruction, Elective Courses, Reading Comprehension, Pretests Posttests, Cloze Procedure, Course Descriptions, Foreign Countries, Technical Education, Universities, Essays, Self Evaluation (Individuals), Student Attitudes, Undergraduate Students, Questionnaires, Control Groups</t>
  </si>
  <si>
    <t>EJ1051436</t>
  </si>
  <si>
    <t>Computer-Assisted Language Learning (CALL) in Support of (Re)-Learning Native Languages: The Case of Runyakitara</t>
  </si>
  <si>
    <t>Katushemererwe, Fridah, Nerbonne, John</t>
  </si>
  <si>
    <t>This study presents the results from a computer-assisted language learning (CALL) system of Runyakitara (RU_CALL). The major objective was to provide an electronic language learning environment that can enable learners with mother tongue deficiencies to enhance their knowledge of grammar and acquire writing skills in Runyakitara. The system currently focuses on nouns and employs natural language processing in order to generate a large base of exercise material without extensive tuning by teachers. Language learners used the system over 10 sessions and their improvements were charted. Besides this empirical evaluation, we also sought the opinions of Runyakitara experts about the system (as a judgmental evaluation). Results from the evaluation study indicate that RU_CALL has the ability to assess users' knowledge of Runyakitara and to enhance grammar and writing skills in the language. This computational resource can be utilized by other interested learners of Runyakitara, and the idea can be extended to other indigenous languages with emigrant populations who wish to maintain their language skills.</t>
  </si>
  <si>
    <t>Computer Assisted Instruction, Native Language Instruction, Grammar, Language Maintenance, Nouns, Natural Language Processing, Online Courses, Writing Skills, Skill Development, Computational Linguistics, African Languages, Foreign Countries, Morphology (Languages), Language Research, Questionnaires, Pretesting, Statistical Significance</t>
  </si>
  <si>
    <t>Uganda</t>
  </si>
  <si>
    <t>EJ1051437</t>
  </si>
  <si>
    <t>From Web-Based Readers to Voice Bloggers: EFL Learners' Perspectives</t>
  </si>
  <si>
    <t>Huang, Hsin-chou</t>
  </si>
  <si>
    <t>With the advancement of such Web 2.0 applications as weblogs, language learners have more opportunities to use a target language for communication purposes and to experience peer collaboration and interaction. In the search for ways to augment an EFL curriculum in which speaking practice is limited but the demand for improving oral proficiencies is high, this study explored the use of voice blogging to develop communication skills, analyzed the stages of students' blogging efforts, and investigated students' perceptions of this authentic language experience. Seventy-four intermediate EFL learners from two Freshman English classes at a national university in Taiwan participated in this study. During the semester-long experiment, students read online materials and used an instructional blogging site constructed by the teacher-researcher to post voice blog entries and comment on peers' blog posts. The recursive four stages of their blogging efforts were: reading to learn, planning and organizing, speaking, and sharing. In a post-task survey and in semi-structured interviews, students said they felt that the process of producing voice blog entries facilitated language learning, enhanced knowledge construction, and promoted social networking. Students also offered suggestions for ways to improve the project, such as teaching more online search skills, providing better online recording mechanisms, and setting up a combination of face-to-face and online interactions. This study's findings and suggestions for future voice blogging projects can serve as a template for integrating voice blogging into the EFL curriculum.</t>
  </si>
  <si>
    <t>Web 2.0 Technologies, Semi Structured Interviews, Electronic Publishing, English (Second Language), Second Language Learning, Surveys, Foreign Countries, College Freshmen, Language Proficiency, Oral Language, Computer Mediated Communication, Language Processing, Student Attitudes, Social Networks, Search Strategies, Second Language Instruction, Teaching Methods, Computer Assisted Instruction, Web Sites, Feedback (Response)</t>
  </si>
  <si>
    <t>EJ1051460</t>
  </si>
  <si>
    <t>Corpus-Based versus Traditional Learning of Collocations</t>
  </si>
  <si>
    <t>Daskalovska, Nina</t>
  </si>
  <si>
    <t>One of the aspects of knowing a word is the knowledge of which words it is usually used with. Since knowledge of collocations is essential for appropriate and fluent use of language, learning collocations should have a central place in the study of vocabulary. There are different opinions about the best ways of learning collocations. This study investigates the effectiveness of corpus-based activities for learning verb-adverb collocations compared to traditional activities usually found in course books. The test results show that the participants who learned the collocations with the help of the online concordancer gained more knowledge and had better results in all parts of the test.</t>
  </si>
  <si>
    <t>Computational Linguistics, Phrase Structure, Verbs, Form Classes (Languages), Teaching Methods, Indexes, Language Tests, Language Fluency, Instructional Effectiveness, Foreign Countries, Undergraduate Students, Second Language Instruction, Second Language Learning, Experimental Groups, Pretests Posttests, Control Groups</t>
  </si>
  <si>
    <t>Macedonia</t>
  </si>
  <si>
    <t>EJ1051461</t>
  </si>
  <si>
    <t>Developing a Multimedia Instrument for Technical Vocabulary Learning: A Case of EFL Undergraduate Physics Education</t>
  </si>
  <si>
    <t>Rusanganwa, Joseph Appolinary</t>
  </si>
  <si>
    <t>The aim of the present study is to investigate the process of constructing a Multimedia Assisted Vocabulary Learning (MAVL) instrument at a university in Rwanda in 2009. The instrument is used in a one-computer classroom where students were taught in a foreign language and had little access to books. It consists of video clips featuring images, sound and text intended to facilitate learning and retention of technical vocabulary in a first-year electricity course. The construction takes theories of social constructivism and learning with multimedia as its point of departure. In response to the need for knowledge of scientific vocabulary, the researcher collaborated with a group of 82 students and their two teachers to select and encode 81 video clips of technical terminology. The gains from the process of constructing the instrument enabled collaborative and interdisciplinary learning and showed the potential to facilitate technical vocabulary acquisition.</t>
  </si>
  <si>
    <t>Vocabulary Development, Second Language Learning, Multimedia Materials, Video Technology, Interdisciplinary Approach, Foreign Countries, Physics, English (Second Language), Energy, Introductory Courses, Cooperative Learning, Constructivism (Learning), Learning Theories, Undergraduate Students, Computer Assisted Instruction</t>
  </si>
  <si>
    <t>Rwanda</t>
  </si>
  <si>
    <t>EJ1047664</t>
  </si>
  <si>
    <t>EFL Writing Revision with Blind Expert and Peer Review Using a CMC Open Forum</t>
  </si>
  <si>
    <t>Wu, Wen-Chi Vivian, Petit, Emily, Chen, Ching-Huei</t>
  </si>
  <si>
    <t>This exploratory computer assisted-language learning (CALL) study used a computer-mediated communication (CMC) interface to allow English as a foreign language (EFL) writing students in classes at two universities to give each other anonymous peer feedback about essay-writing assignments reacting to selected news stories. Experts also provided feedback review. Follow-up questions were facilitated by the interface. The students felt that they benefitted from the instructional design, but found that the peer review focused most on things like grammar whereas the experts focused on organization and structure, making the expert feedback more valuable. Researchers found that more complex issues discussed in the source news articles resulted in lower outcome scores, based on a rubric, than did source material simpler issues. The study also compared performance of students with higher and lower ability and evaluated the quality of the review comments. Conclusions and recommendations for practice are provided. This study is significant because it used CALL/CMC technology to provide online interactivity between students and reviewers in an open forum that allowed students to seek follow-up clarification to the comments of reviewers. The review process, therefore, was not a one-way anonymous communication from reviewer to student but rather allowed interactive discussion of the points and suggestions made by the reviewers.</t>
  </si>
  <si>
    <t>Computer Mediated Communication, Grammar, Scores, English (Second Language), Second Language Learning, Feedback (Response), Essays, Writing Assignments, Second Language Instruction, Instructional Design, Scoring Rubrics, College Students, Statistical Analysis, Qualitative Research, Focus Groups, Interviews, Foreign Countries</t>
  </si>
  <si>
    <t>EJ1047667</t>
  </si>
  <si>
    <t>Flipping the Classroom for English Language Learners to Foster Active Learning</t>
  </si>
  <si>
    <t>Hung, Hsiu-Ting</t>
  </si>
  <si>
    <t>This paper describes a structured attempt to integrate flip teaching into language classrooms using a WebQuest active learning strategy. The purpose of this study is to examine the possible impacts of flipping the classroom on English language learners' academic performance, learning attitudes, and participation levels. Adopting a quasi-experimental design, three different formats for flip teaching were developed in this study. The results indicate that the structured and semi-structured flip lessons were more effective instructional designs than the non-flip lessons. With a varying extent, both the structured and semi-structured flip lessons helped the students attain better learning outcomes, develop better attitudes toward their learning experiences, and devote more effort in the learning process. Given the positive results, this paper concludes with a call for more research into this promising pedagogy to contribute to its knowledge base across disciplines.</t>
  </si>
  <si>
    <t>Active Learning, Second Language Learning, Learning Experience, Teaching Methods, Learning Processes, Computer Assisted Instruction, Academic Achievement, Student Attitudes, Quasiexperimental Design, English (Second Language), Second Language Instruction, Foreign Countries, Communicative Competence (Languages), Instructional Effectiveness, Questionnaires, Semi Structured Interviews, Statistical Analysis, Student Participation, College Students, Blended Learning</t>
  </si>
  <si>
    <t>EJ1047670</t>
  </si>
  <si>
    <t>Promoting Different Reading Comprehension Levels through Online Annotations</t>
  </si>
  <si>
    <t>Tseng, Sheng-Shiang, Yeh, Hui-Chin, Yang, Shih-hsien</t>
  </si>
  <si>
    <t>Previous studies have evaluated reading comprehension as the general understanding of reading texts. However, this broad and generic assessment of reading comprehension overlooks the specific aspects and processes that students need to develop. This study adopted Kintsch's Construction-Integration model to tap into reading comprehension at different levels and investigated how English as a foreign language (EFL) students benefit from online annotations to scaffold reading comprehension. Fifty EFL students participated in this study and the data collected included (1) the pre- and post-test assessments in reading comprehension levels, (2) the students' online annotations on reading texts, and (3) the discussion transcripts from an online discussion forum. The results from the first two data sources (1 and 2) were the data-sets used to investigate the influence of the annotation types on reading comprehension levels. The third data source was the data-set used to probe into the process of how students benefited from annotation types to reach different levels of reading comprehension. Four types of online annotations were frequently used by the students while reading online, including (1) marking vocabulary, (2) adding Chinese explanatory notes to unknown vocabulary, (3) marking text information, and (4) adding summary notes to each paragraph. Different frequencies of using the four types of online annotations resulted in three different comprehension levels: surface-based, text-based, and situation-based levels. Marking vocabulary and adding Chinese explanatory notes helped scaffold the students' learning to achieve surface comprehension levels to facilitate recognition and meaning of unknown vocabulary. Marking text information and in particular, the adding of summary notes to each paragraph were the core annotations that helped students comprehend the online text in text-based and situation-based levels. EFL teachers can guide students to use online annotations to different extents in order to deepen their reading comprehension.</t>
  </si>
  <si>
    <t>Reading Comprehension, Reading Instruction, Scaffolding (Teaching Technique), Documentation, English (Second Language), Second Language Instruction, College Freshmen, Pretests Posttests, Discussion, Vocabulary, Notetaking, Computer Uses in Education, Reading Improvement, Foreign Countries</t>
  </si>
  <si>
    <t>EJ1047675</t>
  </si>
  <si>
    <t>Developing a Corpus-Based Paraphrase Tool to Improve EFL Learners' Writing Skills</t>
  </si>
  <si>
    <t>Chen, M.-H., Huang, S.-T., Chang, J. S., Liou, H.-C.</t>
  </si>
  <si>
    <t>Paraphrasing, or restating information using different words, is critical to successful writing. However, EFL learners have difficulty in making paraphrases to meet their writing demands, and there has been little research on developing automatic reference tools to assist these learners' paraphrasing skills for better writing quality. In this study, we developed PREFER, an online corpus-based paraphrasing assistance system. Allowing multi-word input and returning promptly with a list of paraphrases in English and Chinese, along with usage patterns and example sentences, &amp;quot;PREFER&amp;quot; provides substantial support for EFL learners to vary their expressions during writing. An assessment study of the effectiveness of &amp;quot;PREFER&amp;quot; was conducted with 55 Chinese-speaking EFL college freshmen in an Asian country. The results indicated that &amp;quot;PREFER&amp;quot; offered the most benefits to students' writing performance (with an after-use improvement of 38.2%), compared with an online dictionary and an online thesaurus (-31.6% and -6.2%, respectively). Further investigation revealed that the less proficient, more motivated, and more conservative students showed more significant progress in the paraphrasing task with the help of &amp;quot;PREFER.&amp;quot; In the meantime, nearly 90% of the students expressed satisfaction with the paraphrases generated by &amp;quot;PREFER,&amp;quot; and its functions, and another 75% of them acknowledged that &amp;quot;PREFER&amp;quot; benefits their writing task.</t>
  </si>
  <si>
    <t>English (Second Language), Second Language Learning, Computational Linguistics, Dictionaries, Internet, Writing (Composition), Language Usage, Chinese, Writing Improvement, Asians, College Freshmen, Student Attitudes, Writing Instruction, Second Language Instruction, Scoring Rubrics, Writing Evaluation, Pretests Posttests, Foreign Countries</t>
  </si>
  <si>
    <t>EJ1047685</t>
  </si>
  <si>
    <t>University Teachers' Perceptions of Online Informal Learning of English (OILE)</t>
  </si>
  <si>
    <t>Toffoli, Denyze, Sockett, Geoff</t>
  </si>
  <si>
    <t>Online Informal Learning of English (OILE) involves the many different types of language practices that non-specialist EFL students of English are involved in on the Internet. This article reviews previous studies in the area and summarises the specific outcomes that OILE is thought to produce. It then presents an analysis of a survey of teachers' cognitions concerning OILE from a sample of 30 professors of English working in French universities. It analyses survey data in various manners, offering insight into teachers' awareness of the OILE phenomenon amongst students, the perceived or imagined effects of these practices on their students' English and the ways they do or do not integrate these cognitions into their own teaching. Results indicate that many professors are aware of the types of input that their learners may be exposed to, but that they know little of the specifics and few make use of this knowledge in their English courses. In the discussion some questions are raised as to future forms for English language teaching to specialists of other disciplines.</t>
  </si>
  <si>
    <t>Online Courses, Teacher Attitudes, Informal Education, English (Second Language), Second Language Learning, Surveys, Schemata (Cognition), College Faculty, Foreign Countries, Second Language Instruction, Futures (of Society), Teaching Methods</t>
  </si>
  <si>
    <t>EJ1063476</t>
  </si>
  <si>
    <t>Investigating an Innovative Computer Application to Improve L2 Word Recognition from Speech</t>
  </si>
  <si>
    <t>Matthews, Joshua, O'Toole, John Mitchell</t>
  </si>
  <si>
    <t>The ability to recognise words from the aural modality is a critical aspect of successful second language (L2) listening comprehension. However, little research has been reported on computer-mediated development of L2 word recognition from speech in L2 learning contexts. This report describes the development of an innovative computer application to improve L2 word recognition from speech, and goes on to describe an exploratory study of its use by 33 English as a second language (ESL) students. The study detected significant differences between word recognition scores measured before and after participants used the application. The manner with which students engaged with the computer application in terms of word recognition, self-determined exposure to speech input (repetitions) and modified output productivity (revisions) are also described and analysed. Differences in engagement by learners with different word recognition capabilities are noted. The paper concludes with a discussion of some recommendations for the use of computer-assisted development of L2 word recognition from speech and also provides concrete suggestions for much needed further empirical research in this area.</t>
  </si>
  <si>
    <t>Second Language Learning, Second Language Instruction, Word Recognition, Linguistic Input, Computer Assisted Instruction, Teaching Methods, Speech, Listening Comprehension, English (Second Language), Learner Engagement, Psycholinguistics, Asians, College Students, Foreign Countries, Word Lists, Pretests Posttests, Language Tests, Student Attitudes, Attitude Measures, Scores, Accuracy, Verbal Communication</t>
  </si>
  <si>
    <t>EJ1063481</t>
  </si>
  <si>
    <t>Dictionaries vs Concordancers: Actual Practice of the Two Different Tools in EFL Writing</t>
  </si>
  <si>
    <t>Lai, Shu-Li, Chen, Hao-Jan Howard</t>
  </si>
  <si>
    <t>A number of studies have suggested the possible benefits of using concordancers in English as a Foreign Language (EFL) writing. To date, however, there is still limited understanding of how EFL writers may make use of such tools along with dictionaries when engaging in a writing task. To better understand the question, this study investigated a class of non-English-major college students (N = 14) over a semester. Four online corpus tools, including monolingual and bilingual concordancers and collocation retrieval systems, were provided, along with two online dictionaries. After two tool-training sessions, students performed three timed-writing tasks online during three consecutive months and received individual stimulus recall interviews after each writing task. The recall interviews served as the main source of data; other data included the video clips of the writing process, student writing samples, and the researchers' notes. The result showed that students used corpus tools and the bilingual dictionary for different purposes. They tended to use a bilingual dictionary when information on word form and word meaning was needed. When searching for information related to word usage, collocation information, and grammar patterns, they chose corpus tools more often than a bilingual dictionary. However, they also turned to corpus tools for meaning and form when the bilingual dictionary failed to provide clear word meanings, when they needed to search for word strings, and when they needed to just confirm an intuition regarding either word form or word meaning. This study provides empirical data that help to better understand how corpus tools contribute to EFL writing.</t>
  </si>
  <si>
    <t>Dictionaries, Indexes, English (Second Language), Second Language Learning, Second Language Instruction, Computational Linguistics, Nonmajors, Writing (Composition), Phrase Structure, Recall (Psychology), Bilingualism, Monolingualism, Video Technology, Grammar, Definitions, Intuition, Writing Processes, College Students, Writing Instruction, Teaching Methods, Qualitative Research, Statistical Analysis, Semi Structured Interviews, Observation, Foreign Countries, Questionnaires</t>
  </si>
  <si>
    <t>EJ1063503</t>
  </si>
  <si>
    <t>Task Design and Its Induced Learning Effects in a Cross-Institutional Blog-Mediated Telecollaboration</t>
  </si>
  <si>
    <t>Chen, Wen-Chun, Shih, Yu-Chih Doris, Liu, Gi-Zen</t>
  </si>
  <si>
    <t>This research investigated if and how the instructional design affected the learning outcome in a blog-mediated project, namely students' communicative writing in the social media. Thirty-four college-level English learners from two universities in Taiwan participated in the telecollaboration. The current research continues to highlight the social networking nature of Web 2.0 by locating idea units (IUs) in students' semi-formal weekly discussions, instead of focusing on syntactic complexity of conventional written modality. In this study, the language learners' output performance (the quantity of IUs was operationalized as the dependent variable) was hypothesized to be affected by task type and duration time. The findings indicate that both were significant in eliciting the amount of IUs. As a result, the contributions of this study include (a) shedding some light on the academic and educational capacity of blog-mediated telecollaboration, (b) revealing multiple factors that might affect the telecollaborative mechanism with the use of weblogs for language learning purposes, and finally (c) evaluating interactive blogging activities' educational value for complementing formal-writing training.</t>
  </si>
  <si>
    <t>Second Language Learning, English (Second Language), Social Networks, Electronic Publishing, Foreign Countries, Instructional Design, Outcomes of Education, Writing (Composition), College Students, Task Analysis, Second Language Instruction, Writing Instruction, Web 2.0 Technologies, Videoconferencing, Majors (Students), Qualitative Research, Statistical Analysis</t>
  </si>
  <si>
    <t>EJ1063555</t>
  </si>
  <si>
    <t>The Influence of Chinese Character Handwriting Diagnosis and Remedial Instruction System on Learners of Chinese as a Foreign Language</t>
  </si>
  <si>
    <t>Hsiao, Hsien-Sheng, Chang, Cheng-Sian, Chen, Chiao-Jia, Wu, Chia-Hou, Lin, Chien-Yu</t>
  </si>
  <si>
    <t>This study designed and developed a Chinese character handwriting diagnosis and remedial instruction (CHDRI) system to improve Chinese as a foreign language (CFL) learners' ability to write Chinese characters. The CFL learners were given two tests based on the CHDRI system. One test focused on Chinese character handwriting to diagnose the CFL learners' errors in the stroke order and their knowledge of Chinese characters, while the other test focused on the spatial structure of Chinese characters. Sixty-five participants, who had a strong desire to learn Chinese characters, voluntarily participated in this study. The results revealed that the CHDRI system enhanced the CFL learners' ability to write Chinese characters and to understand the spatial structure of Chinese characters, especially Sinosphere CFL learners. Moreover, it was found that remedial instruction materials not only reduced the amount of time the teacher spent coaching CFL learners in Chinese language learning but also facilitated the teacher's ability to provide feedback to individual learners.</t>
  </si>
  <si>
    <t>Remedial Instruction, Chinese, Handwriting, Orthographic Symbols, Second Language Learning, Writing Improvement, Second Language Instruction, Language Tests, Error Patterns, Feedback (Response), Teaching Methods, Computer Assisted Instruction, Reliability, Validity, Foreign Countries, Statistical Analysis, Student Characteristics, College Students, Quasiexperimental Design, Pretests Posttests</t>
  </si>
  <si>
    <t>EJ1063571</t>
  </si>
  <si>
    <t>Computer-Based Grammar Instruction in an EFL Context: Improving the Effectiveness of Teaching Adverbial Clauses</t>
  </si>
  <si>
    <t>Kiliçkaya, Ferit</t>
  </si>
  <si>
    <t>This study aims to find out whether there are any statistically significant differences in participants' achievements on three different types of instruction: computer-based instruction, teacher-driven instruction, and teacher-driven grammar supported by computer-based instruction. Each type of instruction follows the deductive approach. The sample of the study consists of 50 learners of English enrolled in a preparatory course for a high-stake language exam conducted in Turkey. The effectiveness is compared based on the results obtained from the post-test and the delayed post-test, which is conducted five weeks later. The participants instructed by using both computer-based and teacher-driven grammar instruction supported by computer-based materials score higher than those who receive traditional instruction. Moreover, supporting teacher-driven instruction with computer-based materials in learning adverbial clauses can lead to higher achievement through taking practice beyond the classroom.</t>
  </si>
  <si>
    <t>Computer Assisted Instruction, Second Language Learning, Second Language Instruction, Grammar, English (Second Language), Teaching Methods, High Stakes Tests, Foreign Countries, Scores, Conventional Instruction, Form Classes (Languages), Phrase Structure, Academic Achievement, Instructional Effectiveness, Language Tests, Experimental Groups, Courseware, Instructional Materials, Pretests Posttests, Language Proficiency, Employment Qualifications</t>
  </si>
  <si>
    <t>EJ1059236</t>
  </si>
  <si>
    <t>Factors Affecting the Normalization of CALL in Chinese Senior High Schools</t>
  </si>
  <si>
    <t>He, Bi, Puakpong, Nattaya, Lian, Andrew</t>
  </si>
  <si>
    <t>With the development of Information Technology, increasing attention has been paid to Computer Assisted Language Learning (CALL). Meanwhile, increasing enthusiasm is seen for English learning and teaching in China. Yet, few research studies have focused on the normalization of CALL in ethnically diverse areas. In response to this research gap, this study aims to identify major factors affecting the normalization of CALL in Chinese senior high schools in the Qian Xi'nan Buyi and Miao Autonomous Prefecture (QBMP). A questionnaire was administered to 340 English teachers and a semi-structured oral interview was conducted as a follow-up. The study produced the following four findings: (a) most teachers were in favor of using computers in English teaching although they had to be cautious in guiding students; (b) institutional support was seen as instrumental; (c) teachers' computer competency and relevant training were considered to be important; and (d) teaching methodology and learner factors were identified as crucial.</t>
  </si>
  <si>
    <t>Foreign Countries, Computer Assisted Instruction, Second Language Instruction, English (Second Language), High Schools, English Teachers, Secondary School Teachers, Questionnaires, Semi Structured Interviews, Teacher Attitudes, Computer Attitudes, Computer Literacy, Teaching Methods</t>
  </si>
  <si>
    <t>EJ1059266</t>
  </si>
  <si>
    <t>I Help, Therefore, I Learn: Service Learning on Web 2.0 in an EFL Speaking Class</t>
  </si>
  <si>
    <t>Sun, Yu-Chih, Yang, Fang-Ying</t>
  </si>
  <si>
    <t>The present study integrates service learning into English as a Foreign Language (EFL) speaking class using Web 2.0 tools--YouTube and Facebook--as platforms. Fourteen undergraduate students participated in the study. The purpose of the service-learning project was to link service learning with oral communication training in an EFL speaking class by having each student create two YouTube videos in which they made informative presentations about the university (e.g., transportation system) and the city (e.g., sightseeing spots) in English to international students on campus. A Facebook community was established as a forum for students to share their videos with the international students and peers. The results suggest that the project enhanced EFL students' public speaking-related skills (e.g., idea and content development, and pronunciation), built their confidence in speaking English, and allowed them to develop their own learning process and strategies. Moreover, Web 2.0 tools endow service learning with new possibilities of reaching a greater number of the target audience and provide the members of the community with alternative means of communication.</t>
  </si>
  <si>
    <t>Service Learning, Web 2.0 Technologies, English (Second Language), Second Language Learning, Oral Language, Learning Processes, Learning Strategies, Video Technology, Pronunciation, Foreign Students, Peer Relationship, Teaching Methods, Self Efficacy, Computer Assisted Instruction, Case Studies, Undergraduate Students, Foreign Countries, Surveys, Likert Scales, Student Attitudes, Reflection, Essays, Interviews, Outcomes of Education, Learning Theories, Qualitative Research, Dialogs (Language), Privacy, Computer Mediated Communication, Learning Experience</t>
  </si>
  <si>
    <t>EJ1059267</t>
  </si>
  <si>
    <t>Blogs and the Development of Plurilingual and Intercultural Competence: Report of a Co-Actional Approach in Portuguese Foreign Language Classroom</t>
  </si>
  <si>
    <t>Melo-Pfeifer, Sílvia</t>
  </si>
  <si>
    <t>Focusing on the topic of the development of the plurilingual and intercultural competence through the integration of electronic communicative practices both in foreign language classrooms and non-formal contexts, this work aims at defining and characterizing, in view of a co-actional perspective, a &amp;quot;pedagogical blog&amp;quot;, by considering it from three different axes: a personal and social dimension, a collaborative and co-actional dimension and the management of linguistic and cultural repertoires dimension. In order to do so, this contribution presents and describes a case study which will highlight how blogs can be used in order to develop plurilingual and intercultural competences: we will present the classroom dynamics developed by the blog &amp;quot;Falar pelos cotovelos&amp;quot;, a year-long project created within the scope of the teaching and learning of Portuguese as a foreign language, in a non-formal setting (non-scholar public). Throughout the discussion of this purposeful sampling, our analysis will allow us to consider pedagogical blogs as means of socialization, as instruments at the service of exolingual interaction and as time-spaces for languages and cultures.</t>
  </si>
  <si>
    <t>Multilingualism, Computer Mediated Communication, Second Language Instruction, Technology Uses in Education, Electronic Publishing, Portuguese, Cultural Awareness, Competence, Web 2.0 Technologies, Teaching Methods, Web Sites, Foreign Countries, Content Analysis, Qualitative Research, Spanish, German, English</t>
  </si>
  <si>
    <t>Germany</t>
  </si>
  <si>
    <t>EJ1059285</t>
  </si>
  <si>
    <t>Interactions between Text Chat and Audio Modalities for L2 Communication and Feedback in the Synthetic World &amp;quot;Second Life&amp;quot;</t>
  </si>
  <si>
    <t>Wigham, Ciara R., Chanier, Thierry</t>
  </si>
  <si>
    <t>This paper reports on a study of the interactions between text chat and audio modalities in L2 communication in a synthetic (virtual) world and observes whether the text chat modality was used for corrective feedback and the characteristics of the latter. This is examined within the context of a hybrid content and language integrated learning design workshop. This course involved 17 students of architecture whose L2 was either French or English and for which the synthetic world environment Second Life was employed for distance language sessions. Using multimodal transcriptions of the interaction data from these sessions, it was found that text chat was employed for content-based interaction concerning the task as well as for feedback concerning non-target-like errors in the audio modality. Feedback predominantly concerned lexical errors and was offered in the form of recasts. The multimodality of the environment did not appear to cognitively overload students who frequently responded in the audio modality to corrective feedback offered in the text chat. The study highlights the need to train language tutors who wish to exploit synthetic worlds to use the text chat in parallel with the audio to support learners' verbal production with respect to verbal participation and proficiency.</t>
  </si>
  <si>
    <t>Computer Simulation, Social Systems, Internet, Computer Mediated Communication, Handheld Devices, Written Language, Telecommunications, Second Language Instruction, Auditory Stimuli, English, French, Nonverbal Communication, Feedback (Response), Discourse Analysis, Interaction, Interaction Process Analysis, Electronic Learning, Undergraduate Students, Architectural Education</t>
  </si>
  <si>
    <t>EJ1059286</t>
  </si>
  <si>
    <t>Effect of Training Japanese L1 Speakers in the Production of American English /r/ Using Spectrographic Visual Feedback</t>
  </si>
  <si>
    <t>Patten, Iomi, Edmonds, Lisa A.</t>
  </si>
  <si>
    <t>The present study examines the effects of training native Japanese speakers in the production of American /r/ using spectrographic visual feedback. Within a modified single-subject design, two native Japanese participants produced single words containing /r/ in a variety of positions while viewing live spectrographic feedback with the aim of producing /r/ with a third formant (F3) frequency of less than 2300 Hz (upper threshold for identifiable /r/). Feedback was gradually reduced to promote independent production and monitoring. Both participants showed improvement in /r/ production in trained and untrained single words as indicated by percentage increases and effect sizes. Blind ratings by independent experts indicated significant /r/ production improvements during the reading of the Rainbow Passage. Perceptual distinction of /r/ and /l/ in minimal pairs also showed an upward trend. These findings suggest that spectrographic visual feedback is a promising method for training /r/ to Japanese-speaking English language learners.</t>
  </si>
  <si>
    <t>Japanese, English (Second Language), Second Language Instruction, Visual Stimuli, Feedback (Response), Teaching Methods, Phonology, Phonemes, Articulation (Speech), Cues, Adults, Training, Pronunciation, Audio Equipment, Pretests Posttests, Oral Reading, Repetition, Prompting, Listening, Instructional Effectiveness, Scores, Comparative Analysis, Accuracy</t>
  </si>
  <si>
    <t>EJ1075808</t>
  </si>
  <si>
    <t>Commenting to Learn: Evidence of Language and Intercultural Learning in Comments on YouTube Videos</t>
  </si>
  <si>
    <t>Benson, Phil</t>
  </si>
  <si>
    <t>It is often observed that the globalization of social media has opened up new opportunities for informal intercultural communication and foreign language learning. This study aims to go beyond this general observation through a case study that explores how discourse analysis tools might be used to uncover evidence of language and intercultural learning in comments on YouTube videos involving Chinese-English translanguaging. Analysis of exchange structure--interactional acts involving information exchange and stance marking--suggests that translanguaging triggers interactionally-rich comments that are oriented towards information exchange and negotiation for meaning on topics of language and culture. It is argued that the methodologies used have good potential for use in studies that aim to investigate learning in online settings, both at the environmental level, in macroanalysis of large data sets, and at the individual/situational level, in microanalysis of shorter interactional sequences.</t>
  </si>
  <si>
    <t>Social Networks, Internet, Video Technology, Electronic Publishing, Web Sites, Intercultural Communication, Discourse Analysis, Second Language Learning, Chinese, English, Bilingualism, Code Switching (Language), Translation, Computer Mediated Communication, Language Usage, Interaction Process Analysis, Persuasive Discourse, Cognitive Processes</t>
  </si>
  <si>
    <t>EJ1075815</t>
  </si>
  <si>
    <t>Schreiber, Brooke Ricker</t>
  </si>
  <si>
    <t>This paper presents a case study of the multilingual writing practices of a Serbian university student on Facebook, examining how he uses multiple varieties of English and Serbian images and video to shape his online identity and establish membership in local and global communities. Drawing on data from stimulated-recall interviews, online participant observation, and rhetorical analysis, this study shows how Aleksandar, a hip-hop artist, appropriates hip-hop codes and employs the &amp;quot;gate-keeping&amp;quot; function of posting links (Baek, Holton, Harp, &amp;amp; Yaschur, 2011) by embedding links to music videos in his own highly personal code-mixed text in order to establish himself as a distinctly Serbian member of the global hip-hop community. The findings suggest that Aleksandar's language practices and attitudes might be better understood as translingual (Canagarajah, 2011), as the student integrates diverse linguistic and semiotic resources into a unified expression of identity, relying on the multimodal affordances of digital writing to accomplish his communicative goals. However, these sophisticated textual practices go undervalued in his EFL writing courses, where formal, monolingual, non-digital literacy remains primary (Saxena, 2011). These findings suggest a need to re-evaluate what it means to have a second language-mediated identity, and to expand the focus of EFL writing pedagogy.</t>
  </si>
  <si>
    <t>Multilingualism, Code Switching (Language), Music, Language Usage, Language Attitudes, Video Technology, Case Studies, Participant Observation, Writing (Composition), Recall (Psychology), Semiotics, English (Second Language), Writing Instruction, Technological Literacy, Second Language Learning, Self Concept, Teaching Methods, Social Networks, Foreign Countries, Serbocroatian, College Students, Semi Structured Interviews, Qualitative Research</t>
  </si>
  <si>
    <t>Serbia</t>
  </si>
  <si>
    <t>EJ1075822</t>
  </si>
  <si>
    <t>Contributing, Creating, Curating: Digital Literacies for Language Learners</t>
  </si>
  <si>
    <t>In today's globalized, connected world, fixed and stable identities are increasingly uncommon. The means and modes of online communication and engagement, themselves powerful contributors to identity formation, are likewise in a constant state of flux. Participating in emerging online communities may require users to develop new skills, acquire specific software or hardware, and/or learn particular conventions and behavior norms. In this column we will be looking at what that dynamic entails and what impact the ongoing need for new literacies and competencies has on language learning, both in formal instruction and in out-of-school environments. We will be looking at ways in which learners achieve language and literacy gains through participation in online communal spaces and how such activities relate to formal language instruction. Engaging with Internet-based communities is likely to involve the ability to interact with and to create or remix materials and resources in a variety of media and from a variety of sources. In addition to focused or incidental language learning through roles played in participatory Internet communities we will also look at the need for language learners to develop competence in searching out, evaluating, and collecting online materials, tools, and services. This includes the guiding role language teachers can play in the process. As language teachers, our ultimate goal is to enable and encourage our students to gain the knowledge, skills, and motivation to become autonomous language learners and culturally responsible participants in local and online communities. Capability in a full range of digital literacies is key to that process and vital today in education, personal life, and work environments: The growing importance of online technologies for the ways in which we work and learn in global networks has meant that today, instead of using technology simply to learn FLs [foreign languages], learners need to learn how to combine both FL skills and &amp;quot;e-skills&amp;quot; or &amp;quot;new literacies&amp;quot; to be able to work and collaborate in new contexts where the borders between the visual and the real and between the distant and the proximate are increasingly blurred (Dooly &amp;amp; O'Dowd, 2012, p. 15). That blurring of boundaries among literacies, genres, and modes of representation is what makes this topic intriguing and challenging.</t>
  </si>
  <si>
    <t>Technological Literacy, Second Language Learning, Incidental Learning, Skill Development, Communities of Practice, Literacy, Second Language Instruction, Computer Mediated Communication, Teacher Role, Language Teachers, Learning Motivation, Personal Autonomy, Cultural Awareness, Work Environment, Information Literacy</t>
  </si>
  <si>
    <t>EJ1075828</t>
  </si>
  <si>
    <t>Using Facebook to Promote Korean EFL Learners' Intercultural Competence</t>
  </si>
  <si>
    <t>Jin, Seunghee</t>
  </si>
  <si>
    <t>Foreign language learners often have limited opportunity to interact with people from the target culture and develop their intercultural competence (IC) through those interactions both inside and outside of the classroom. To identify a new opportunity to engage Korean EFL learners in innovative ways to maximize target language interactions and develop their IC, this study adopts Facebook as a new computer-mediated communication (CMC) tool in a university classroom-based telecollaborative project between the U.S. and South Korea. The results revealed that Facebook offers Korean EFL learners an effective platform for intercultural interactions with people from the target culture, and Korean EFL learners demonstrate the abilities of the overall components of IC by showing many instances that fall well within Byram's (2000) assessment criteria, although some conflicting results exist. This study suggests that the adoption of Facebook is a new, innovative, and practical way to facilitate effective intercultural interactions as well as promote IC in the EFL classroom.</t>
  </si>
  <si>
    <t>Social Networks, Technology Uses in Education, Intercultural Communication, Cultural Awareness, English (Second Language), Second Language Learning, Foreign Countries, College Students, Telecommunications, Intercultural Programs, Teaching Methods, Instructional Effectiveness, Participant Observation, Ethnography, Qualitative Research, Interviews, Content Analysis</t>
  </si>
  <si>
    <t>South Korea, United States</t>
  </si>
  <si>
    <t>EJ1075830</t>
  </si>
  <si>
    <t>Digital Mindsets: Teachers' Technology Use in Personal Life and Teaching</t>
  </si>
  <si>
    <t>Tour, Ekaterina</t>
  </si>
  <si>
    <t>Over the last few years there have been important calls for new literacies to become an integral part of language education. Yet traditional approaches to technology continue to persist in many contexts. Although the role of teachers in this problem has been acknowledged, little is known about how teachers' everyday digital literacy practices influence teaching with technologies. Informed by Literacy Studies, the paper reports the findings from a larger qualitative study and explores the relationship between technology use in personal and professional domains of three language teachers. The study found that the participants' digital mindsets, comprising assumptions about affordances of digital technologies, shaped the ways in which the participants used digital technologies within and beyond classrooms. New literacies required creative and elaborated assumptions about affordances; however, these understandings had different significance for the participants. The article explains why teaching new literacies continues to be challenging and suggests implications for teachers' professional learning and education and language pedagogy.</t>
  </si>
  <si>
    <t>Media Literacy, Technology Uses in Education, Beliefs, Language Teachers, Teaching Styles, Educational Practices, Individual Characteristics, Teacher Characteristics, Case Studies, Elementary Secondary Education, Interviews, Mass Media Use, Use Studies, Teacher Attitudes, Foreign Countries, Photography</t>
  </si>
  <si>
    <t>EJ1075831</t>
  </si>
  <si>
    <t>The Intersection of Multimodality and Critical Perspective: Multimodality as Subversion</t>
  </si>
  <si>
    <t>Huang, Shin-ying</t>
  </si>
  <si>
    <t>This study explores the relevance of multimodality to critical media literacy. It is based on the understanding that communication is intrinsically multimodal and multimodal communication is inherently social and ideological. By analysing two English-language learners' multimodal ensembles, the study reports on how multimodality contributes to a critical perspective when engaging with media texts, and on the ways in which learners orchestrate multiple semiotic resources to demonstrate their analysis of the politics of representation and the resulting consequences. The findings reveal that, on the one hand, the students were able to identify the power relations between characters as well as how particular characters are marginalized in the media texts they viewed by paying attention to the multiple modes that make up the text's representation. On the other hand, the students were able to articulate the ideological subtexts they identified through the orchestration of various modes rather than relying on the linguistic mode, making their message as persuasive and effective as those in the media texts viewed.</t>
  </si>
  <si>
    <t>Media Literacy, English (Second Language), Second Language Learning, Power Structure, Semiotics, Films, Teaching Methods, Racial Relations, Gender Differences, Interpersonal Relationship, College Students, Second Language Instruction, Critical Literacy, Foreign Countries, Qualitative Research, Focus Groups, Interviews</t>
  </si>
  <si>
    <t>EJ1075832</t>
  </si>
  <si>
    <t>Wikipedia Writing as Praxis: Computer-Mediated Socialization of Second-Language Writers</t>
  </si>
  <si>
    <t>King, Brian W.</t>
  </si>
  <si>
    <t>This study explores the writing of Wikipedia articles as a form of authentic writing for learners of English in Hong Kong. Adopting &amp;quot;Second Language Socialization and Language Learning &amp;amp; Identity&amp;quot; approaches to language learning inquiry, it responds to an identified shortage of research on computer-mediated language socialization. Focus is placed on the development of participant identities as valid writers of English texts for a perceived mass public. As part of Wikipedia writing praxis, writers are socialized to varying degrees into the community of Wikipedia. This study focuses on Hong Kong university students' reported experiences as legitimate peripheral participants, looking at the early stages of potential community membership. Ethnographic observations serve to provide a description of both the classroom and the Wikipedia site as dynamic social settings. Data sources include field notes, participant-generated written reflections, and transcripts of focus group interviews. Through these various channels it becomes clear that perception of a potentially vast reading public wields a subtle but important influence. Experiences with the Wikipedia community also play a role, motivating some participants to think deeply about their writing and prompting them to invest in writer identities online and in their local context.</t>
  </si>
  <si>
    <t>Foreign Countries, Encyclopedias, Collaborative Writing, Electronic Publishing, Praxis, Computer Mediated Communication, Socialization, English (Second Language), College Students, Communities of Practice, Ethnography, Field Studies, Reflection, Focus Groups, Audience Awareness, Influences, Web 2.0 Technologies, Social Status, Discourse Analysis, Writing Processes, Transcripts (Written Records), Self Concept</t>
  </si>
  <si>
    <t>EJ1051670</t>
  </si>
  <si>
    <t>Supporting In-Service Language Educators in Learning to Telecollaborate</t>
  </si>
  <si>
    <t>O'Dowd, Robert</t>
  </si>
  <si>
    <t>The importance of teachers' capacity to integrate and exploit computer mediated communication (CMC) in the foreign language classroom has been recognised by many of the leading publications in foreign language teacher education, including the European Profile for Language Teacher Education (2004) and the European portfolio for student teachers of foreign languages (EPOSTL) (2007). One of the essential CMC activities in foreign language education is undoubtedly telecollaboration. This is the application of online communication tools to connect classes of language learners in geographically distant locations with the aim of developing their foreign language skills and intercultural competence through collaborative tasks and project work (O'Dowd, 2007). This paper begins by presenting a model of competences for the telecollaborative teacher, which has been developed and verified by this author (2013) using the Delphi technique. The paper then presents UNICollaboration (www.unicollaboration.eu), an online platform, which has been developed reflecting these competences and a sociocultural approach to teacher education. Following that, the findings of four qualitative case studies of novice telecollaborators are used to inform the design of tools and training courses for educators in this complex activity of online foreign language education.</t>
  </si>
  <si>
    <t>Second Language Instruction, Second Language Learning, Language Teachers, Computer Assisted Instruction, Computer Mediated Communication, Teacher Competencies, Delphi Technique, Teacher Education, Case Studies, Cooperative Learning, Technological Literacy, Teacher Attitudes, College Faculty, Interviews, Foreign Countries</t>
  </si>
  <si>
    <t>Argentina, California, Italy</t>
  </si>
  <si>
    <t>EJ1051671</t>
  </si>
  <si>
    <t>Rethinking Transfer: Learning from CALL Teacher Education as Consequential Transition</t>
  </si>
  <si>
    <t>Chao, Chin-chi</t>
  </si>
  <si>
    <t>Behind CALL teacher education (CTE) there is an unproblematized consensus of transfer, which suggests a positivist and tool-centered view of learning gains that differs from the sociocultural focus of recent teacher education research. Drawing on Beach's (2003) conceptualization of transfer as &amp;quot;consequential transition,&amp;quot; this qualitative study seeks a cross-contextual understanding of language teacher learning with digital technology as the teachers in this study moved from a CTE course back to their own teaching contexts. Near the end of a CTE course, 19 in-service language teachers were asked to build connections between their experiences in the course and their teaching by creating a presentation. Four types of connections were identified, including thoughtful action planning, past experience refinement, and limited and reluctant use. In-depth interviews eight months later with four of the teachers found that they could seldom use the tools in the ways they had planned. However, they each experienced consequential transition as they struggled to reflect on their CTE course experience in everyday teaching. These results challenge the view that transfer in CTE must be about using technology. It is suggested that a focus on critical reflection of technology use may encourage teachers to continue reflective engagement in the ever-changing and complicated digital learning and teaching context.</t>
  </si>
  <si>
    <t>Language Teachers, Teacher Education Programs, Praxis, Theory Practice Relationship, Transfer of Training, Interviews, Followup Studies, Graduate Surveys, Technology Uses in Education, Achievement Gains, Sociocultural Patterns, Pedagogical Content Knowledge, Educational Practices, Learning Experience, Multimedia Instruction, Multimedia Materials, English (Second Language), Second Language Instruction, Inservice Teacher Education, Graduate Students, Comparative Analysis, Semi Structured Interviews, Transcripts (Written Records), Technological Literacy, Technology Education, Teaching Methods, Teaching Skills, Foreign Countries, Educational Technology, Qualitative Research, Computer Assisted Instruction</t>
  </si>
  <si>
    <t>EJ1051673</t>
  </si>
  <si>
    <t>Teaching Critical, Ethical and Safe Use of ICT in Pre-Service Teacher Education</t>
  </si>
  <si>
    <t>Shin, Sang-Keun</t>
  </si>
  <si>
    <t>This paper describes two studies that examined the awareness of pre-service English teachers regarding issues of digital literacy, fair use of digital materials, and e-safety. The participants in Study One designed reading and listening lessons utilizing online materials and then evaluated their lessons in terms of digital literacy and fair use. The participants in Study Two designed writing lessons based on social network services or online environments and evaluated the resulting lessons in terms of e-safety. This article reports on how these activities influenced selection criteria for online materials, methods for gathering instructional materials, and lesson plans. The results indicated that, initially, the pre-service teachers rarely considered these issues when selecting materials or designing class activities. The findings also showed that the participants' awareness of critical, ethical, and safe use of information and communication technologies was raised through activities for evaluating and discussing the selection of instructional materials and the lesson activities associated with them. Implications for teacher education in computer-assisted language learning are discussed.</t>
  </si>
  <si>
    <t>Information Technology, Preservice Teacher Education, Technological Literacy, Copyrights, Safety, Electronic Learning, Web Based Instruction, Instructional Material Evaluation, Lesson Plans, Computer Assisted Instruction, Second Language Learning, Preservice Teachers, Reading Assignments, Foreign Countries, English Teachers</t>
  </si>
  <si>
    <t>EJ1051677</t>
  </si>
  <si>
    <t>The Evolving Roles of Language Teachers: Trained Coders, Local Researchers, Global Citizens</t>
  </si>
  <si>
    <t>Language teachers are working in a world which has changed in the past decades in fundamentally disruptive ways, through profound changes in the role that networked computers play in everyday life and through the social and demographic shifts brought on by an increasingly globalized society, bringing together more than ever before people from different cultures and languages in real and virtual environments. One of the byproducts of this new environment is the growth in opportunity for language learning, in particular through informal environments such as social networks and networked gaming. The challenges for training language teachers to deal with this dynamic are considerable. They will need to be able to follow new developments in technology and be able to understand their potential use in second language instruction. In this column, Robert Godwin-Jones, examines the interconnected roles that L2 (second language) teachers may need to play in order to be effective in a changing social, educational, and technological environment.</t>
  </si>
  <si>
    <t>Language Teachers, Teacher Role, Computer Networks, Global Approach, Social Networks, Second Language Learning, Computer Games, Programming, Technology Uses in Education, Computer Assisted Instruction, Second Language Instruction, Educational Technology</t>
  </si>
  <si>
    <t>EJ1051678</t>
  </si>
  <si>
    <t>New Software to Help EFL Students Self-Correct Their Writing</t>
  </si>
  <si>
    <t>Lawley, Jim</t>
  </si>
  <si>
    <t>This paper describes the development of web-based software at a university in Spain to help students of EFL self-correct their free-form writing. The software makes use of an eighty-million-word corpus of English known to be correct as a normative corpus for error correction purposes. It was discovered that bigrams (two-word combinations of words) present in a student's writing but which are not found, or which are suspiciously rare, in the normative corpus are likely to contain errors. The program highlights such bigrams in compositions, and guidance is provided to help students decide if they have indeed made a mistake, and if so, how to correct it. A cohort of students who volunteered to trial the software for a month reported positively on their experience; it had helped them find mistakes in their own and their peers' writing and had greatly accelerated the self-correction process.</t>
  </si>
  <si>
    <t>Computer Software, Second Language Learning, English (Second Language), Error Correction, Foreign Countries, College Students, Writing (Composition), Computational Linguistics, Student Attitudes, Action Research, Distance Education, Online Courses, Interviews, Grammar</t>
  </si>
  <si>
    <t>EJ1051684</t>
  </si>
  <si>
    <t>Promoting Pre-Service Teachers' Reflections through a Cross-Cultural Keypal Project</t>
  </si>
  <si>
    <t>Wach, Aleksandra</t>
  </si>
  <si>
    <t>This paper reports the results of an action research-based study that investigated participants' reflections on EFL learning and teaching in a computer-mediated communication (CMC)-based project. Forty pre-service teachers from two universities, in Poland and in Romania, exchanged emails on class-related topics; the email exchange was followed by a project evaluation questionnaire. E-mail entries and quantitative and qualitative findings from the questionnaire were analysed to evaluate the effects of participating in the keypal project on stimulating participants' reflections. Results point to considerable potential for the collaborative project as a means of evoking reflections on participants' knowledge, experience and practice. The investigation also highlighted the very positive perceptions of the participants about the value of the project for their professional training.</t>
  </si>
  <si>
    <t>Action Research, English (Second Language), Second Language Instruction, Second Language Learning, Computer Assisted Instruction, Preservice Teachers, Electronic Mail, Program Evaluation, Questionnaires, Reflection, Teacher Education, Computer Mediated Communication, Cooperation, Cross Cultural Training, Foreign Countries</t>
  </si>
  <si>
    <t>Poland, Romania</t>
  </si>
  <si>
    <t>EJ1051718</t>
  </si>
  <si>
    <t>Contextualized Views of Practices and Competencies in CALL Teacher Education Research</t>
  </si>
  <si>
    <t>Arnold, Nike, Ducate, Lara</t>
  </si>
  <si>
    <t>While teachers play a central role in capitalizing on the potentials of computer assisted language learning (CALL), CALL teacher education overall still appears not to be adequate and effective (Healey et al., 2011; Hubbard, 2008). Furthermore, foreign/second language teachers have expressed a desire for more and better professional development opportunities in that area (Beaven, Emke, Ernest, Germain-Rutherford, Hampel, Hopkins, Stanojevic &amp;amp; Stickler, 2010; Digedu, 2014; Kessler, 2006). Given the continuing and new challenges for CALL teacher education, this special issue of &amp;quot;Language Learning &amp;amp; Technology&amp;quot; on CALL teacher education further speaks to its importance for our field and ultimately our students. To advance our understanding of CALL teacher education, the main goal for this issue is to move beyond research on teacher beliefs and attitudes to investigate actual practices and competencies, especially from a longitudinal perspective, that traces teachers&amp;apos; development. The current issue brings together a collection of articles that represents a wide variety of contexts, formats, foci, and research methods. This variety is particularly important given the highly contextualized nature of teaching and learning (Freeman &amp;amp; Johnson, 1998) and the different needs of pre-service and in-service teachers (Beaven et al., 2010).</t>
  </si>
  <si>
    <t>Teacher Education, Faculty Development, Language Teachers, Computer Assisted Instruction, Second Language Learning, Second Language Instruction, Educational Technology, Teacher Competencies, Educational Practices</t>
  </si>
  <si>
    <t>EJ1051720</t>
  </si>
  <si>
    <t>ESL Teacher Training in 3D Virtual Worlds</t>
  </si>
  <si>
    <t>Kozlova, Iryna, Priven, Dmitri</t>
  </si>
  <si>
    <t>Although language learning in 3D Virtual Worlds (VWs) has become a focus of recent research, little is known about the knowledge and skills teachers need to acquire to provide effective task-based instruction in 3D VWs and the type of teacher training that best prepares instructors for such an endeavor. This study employs a situated learning approach to teacher training and explores what online teaching skills emerge in the process of collaborative situated learning, how these skills develop, and whether collaborative situated learning is an effective method of training instructors to teach in 3D VWs. Six English as a second language (ESL) teacher trainees enrolled in the Teaching English as a Second/Foreign Language (TES/FL) program participated in the study. During the preteaching stage, teacher trainees developed language tasks to implement during the teaching stage with eight EFL students in 3D VWs. Blackboard wikis used for designing tasks allowed for observing the acquisition of five 3D-specific, integrated skills. The analysis of teaching sessions recorded through screen capturing software Camtasia Relay in conjunction with the teacher trainees' wikis and journals demonstrates that for this group of teachers, a situated learning approach was an effective method of teacher training.</t>
  </si>
  <si>
    <t>English (Second Language), Second Language Instruction, Language Teachers, Teacher Education, Educational Technology, Virtual Classrooms, Online Courses, Teaching Skills, Cooperative Learning, Skill Development, Preservice Teachers, Technology Uses in Education, Computer Software, Web Sites, Web 2.0 Technologies, Context Effect, Foreign Countries, Teaching Methods, Qualitative Research, Content Analysis</t>
  </si>
  <si>
    <t>Canada, Turkey</t>
  </si>
  <si>
    <t>EJ1051723</t>
  </si>
  <si>
    <t>Learning to Identify and Actualize Affordances in a New Tool</t>
  </si>
  <si>
    <t>Haines, Karen J.</t>
  </si>
  <si>
    <t>Keeping abreast of new technologies and the opportunities they offer is a challenge for inservice teachers (Blake, 2008; Egbert, Akasha, Huff, &amp;amp; Lee, 2011; Hanson-Smith, 2006; Hubbard, 2007; Robb, 2006). An important aspect of teacher learning about the use of technology is the ability to identify the affordances of new tools and how they can support learning in the language classroom (Hampel &amp;amp; Stickler, 2005; Kessler, 2010). This fourteen-month-long longitudinal study of the learning of two experienced foreign language teachers working together describes how their perceptions of the affordances of two computer-mediated communication (CMC) tools developed over time. Interview data collected over three semesters demonstrated how teachers' perceptions of affordance evolve through classroom practice with technology, and how such perceptions might be transferred to the use of a new tool. As well, although the two teachers used the same tools (blogs and wikis) in the same courses and, at times, with the same classes, they perceived different learning affordances in relation to the language learning processes they prioritized. The article will conclude with suggestions for ways in which a better understanding of affordance in teacher knowledge development has implications for the support of in-service language teachers' learning.</t>
  </si>
  <si>
    <t>Educational Technology, Longitudinal Studies, Second Language Instruction, Language Teachers, Computer Mediated Communication, Teacher Attitudes, Teaching Methods, Second Language Learning, Electronic Publishing, Web Sites, Case Studies, Interviews, Italian, Foreign Countries, College Faculty, Adult Students</t>
  </si>
  <si>
    <t>EJ1051724</t>
  </si>
  <si>
    <t>Exploring EFL Teachers' CALL Knowledge and Competencies: In-Service Program Perspectives</t>
  </si>
  <si>
    <t>Liu, Mei-Hui, Kleinsasser, Robert C.</t>
  </si>
  <si>
    <t>This article describes quantitative and qualitative data providing perspectives on how six English as a Foreign Language (EFL) vocational high school teachers perceived CALL knowledge and competencies in a yearlong technology-enriched professional development program. The teachers' developing technological pedagogical content knowledge (TPACK) and perceived computer self-efficacy are examined from their use of technology while participating in online project-based EFL instruction. Data analysis reveals these participants' TPACK and self-efficacy of using computer technology development, their application and infusion of technology in English instruction, and factors that facilitated or hampered their (technology) professional development. Such understandings are briefly buttressed with additional perspectives from three university professionals and these teachers' vocational high school students. The multiple perspectives and perceptions render meaning-making potential for professionals promoting and developing technology integration into EFL classrooms.</t>
  </si>
  <si>
    <t>Inservice Teacher Education, Teacher Competencies, Teacher Competency Testing, Knowledge Level, Statistical Analysis, Qualitative Research, Vocational High Schools, Secondary School Teachers, English (Second Language), English Instruction, Language Teachers, Technology Uses in Education, Faculty Development, Technological Literacy, Pedagogical Content Knowledge, Self Efficacy, Online Courses, Electronic Learning, Barriers, Student Surveys, Student Teacher Attitudes, Pretests Posttests, Observation, Teacher Attitudes, Learning Experience, Foreign Countries, Computer Assisted Instruction, Semi Structured Interviews</t>
  </si>
  <si>
    <t>EJ1051726</t>
  </si>
  <si>
    <t>From TPACK-in-Action Workshops to Classrooms: CALL Competency Developed and Integrated</t>
  </si>
  <si>
    <t>Tai, Shu-Ju Diana</t>
  </si>
  <si>
    <t>This study investigated the impact of a CALL teacher education workshop guided by the TPACK-in-Action model (Tai, 2013). This model is framed within Technological Pedagogical Content Knowledge (TPACK, Mishra &amp;amp; Koehler, 2006) and advocates a learning-by-doing approach (Chapelle &amp;amp; Hegelheimer, 2004) to understand how English teachers develop CALL competency and adopt the competency in their teaching. Participants were 24 elementary English teachers in Taiwan. The study used a mixed methods design (Creswell &amp;amp; Plano Clark, 2007), collecting and analyzing qualitative and quantitative data concurrently but separately before they were triangulated. Findings show that the TPACK-in-Action workshops had a positive impact on the 24 teachers. In addition to the development of CALL competency, it was also observed that participants demonstrated CALL competency in their teaching, such as selecting online materials and appropriate technology for content teaching, using cloud computing for student interaction, and matching the affordances of technology to meet their instructional goals and pedagogy. In sum, the study provides empirical evidence and a new perspective in the investigation of CALL teacher education. The theoretical and pedagogical implications for CALL teacher education research and practice are discussed.</t>
  </si>
  <si>
    <t>Computer Assisted Instruction, Pedagogical Content Knowledge, Educational Technology, Technological Literacy, Technology Integration, Teacher Education, Elementary School Teachers, English Teachers, Mixed Methods Research, Program Effectiveness, Teacher Competencies, Educational Objectives, English (Second Language), Second Language Instruction, Models, Workshops, Teacher Surveys, Teacher Attitudes, Observation, Interviews, Reflection</t>
  </si>
  <si>
    <t>EJ1063742</t>
  </si>
  <si>
    <t>The Accuracy of Computer-Assisted Feedback and Students' Responses to It</t>
  </si>
  <si>
    <t>Lavolette, Elizabeth, Polio, Charlene, Kahng, Jimin</t>
  </si>
  <si>
    <t>Various researchers in second language acquisition have argued for the effectiveness of immediate rather than delayed feedback. In writing, truly immediate feedback is impractical, but computer-assisted feedback provides a quick way of providing feedback that also reduces the teacher's workload. We explored the accuracy of feedback from Criterion®, a program developed by Educational Testing Service, and students' responses to it. Thirty-two students received feedback from Criterion on four essays throughout a semester, with 16 receiving the feedback immediately and 16 receiving it several days after writing their essays. Results indicated that 75% of the error codes were correct, but that Criterion missed many language errors. Students responded to the correct error codes 73% of the time and responded to more of the codes over the course of the semester, while the condition--delayed versus immediate--did not affect their response rates nor their accuracy on the first drafts. Although we cannot support claims that immediate feedback may be more helpful, we believe that, with proper training, Criterion can help students correct certain aspects of language.</t>
  </si>
  <si>
    <t>Second Language Learning, Second Language Instruction, Computer Assisted Instruction, Accuracy, Feedback (Response), Student Attitudes, Teaching Methods, Essays, Error Correction, Writing Instruction, Faculty Workload, Computer Software, Instructional Effectiveness, Academic Discourse, English (Second Language), Language Tests, College Students, Foreign Students, Revision (Written Composition)</t>
  </si>
  <si>
    <t>EJ1063743</t>
  </si>
  <si>
    <t>Negotiation of Meaning to Comprehend Hypertexts through Peer Questioning</t>
  </si>
  <si>
    <t>Yang, Yu-Fen, Hsieh, Pei-Yin</t>
  </si>
  <si>
    <t>Many college students who study English as a Foreign Language (EFL) are less-proficient readers as they have few opportunities to negotiate their perspectives for creating meaning through peer questioning in onsite instruction. This study reports on using online peer questioning to enhance less-proficient college students' negotiation of meaning in comprehending texts. A sample of 50 college students was divided into two groups based on the pre-test, into a more-proficient group and a less-proficient group, with 25 students in each group. The results of this study reveal that the less-proficient students made greater progress in reading comprehension than the more-proficient students after using the strategy of online peer questioning. The less-proficient students were able to explicitly observe how the more-proficient peers used integration questions, agreed or disagreed with peer responses, and finally constructed new understandings of the hypertexts. Particularly, the less-proficient students learned from the more-proficient peers on how to engage in critical thinking to express and share multiple perspectives. Using online peer questioning, both the more-and the less-proficient students frequently engaged in negotiation of meaning, interaction, and teaching one another. Their reading progress was reflected in the post-test, the types of questions and responses, and their perceptions toward using online peer questioning.</t>
  </si>
  <si>
    <t>English (Second Language), College Students, Reading Comprehension, Language Proficiency, Blended Learning, Cooperative Learning, Questioning Techniques, Group Discussion, Pretests Posttests, Hypermedia, Statistical Analysis, Computer Mediated Communication, Foreign Countries, Qualitative Research, Semi Structured Interviews</t>
  </si>
  <si>
    <t>EJ1063777</t>
  </si>
  <si>
    <t>A Meta-Synthesis of Empirical Research on the Effectiveness of Computer-Mediated Communication (CMC) in SLA</t>
  </si>
  <si>
    <t>This meta-analysis reports the results of a systematic synthesis of primary studies on the effectiveness of computer-mediated communication (CMC) in second language acquisition (SLA) for the period 2000-2012. By extracting information on 21 features from each primary study, this meta-analysis intends to summarize the CMC research literature for the past decade by calculating an average effect size and performing a series of moderator analyses to factor out elements that might mediate the effect of such media in SLA. In total, 59 studies were identified as eligible after excluding three outlier studies, covering both published and unpublished studies. All studies were coded for learner characteristics (5 features), methodological characteristics (14 features) and publication characteristics (2 features), six of which were further analyzed as moderator variables. The results show that (a) there was a positive and medium overall effect for CMC used for instructional/learning purposes in SLA, (b) among the four language skills which CMC was intended to facilitate, writing skills produced the largest effect size, as did pragmatic competence, among the three language components, i.e. pragmatics, vocabulary and pronunciation explored in this meta-analysis; however this result should be interpreted as tentative since only one study measured pragmatic competence in the current meta-analysis, and (c) smaller group studies produced a larger effect size than those using larger groups or no grouping. [See the earlier study from this research project: &amp;quot;Establishing an Empirical Link between Computer-Mediated Communication (CMC) and SLA: A Meta-Analysis of the Research,&amp;quot; v18 n3 p120-147 Oct 2014 in ERIC at EJ1046538.]</t>
  </si>
  <si>
    <t>Computer Mediated Communication, Second Language Learning, Meta Analysis, Effect Size, English (Second Language), Pragmatics, Communicative Competence (Languages), Vocabulary Development, Pronunciation, Teaching Methods, Writing Skills, Computer Assisted Instruction, Second Language Instruction, Instructional Effectiveness, Foreign Countries, Statistical Analysis</t>
  </si>
  <si>
    <t>EJ1063788</t>
  </si>
  <si>
    <t>Bridging the Communication Divide: CMC and Deaf Individuals' Literacy Skills</t>
  </si>
  <si>
    <t>Garberoglio, Carrie Lou, Dickson, Duncan, Cawthon, Stephanie, Bond, Mark</t>
  </si>
  <si>
    <t>Deaf individuals frequently capitalize upon communication technologies that increase equitable access to communication in an ongoing, effortless manner. Those communication technologies create conditions that increase direct access to language and literacy. It is the lack of direct access to language that has been historically problematic for deaf individuals, contributing to English literacy achievement gaps that are evidenced in deaf education settings. This study explored the hypothesis that increased access to English through communication technologies would be related to stronger English literacy skills for deaf individuals. A secondary analysis approach using a longitudinal large-scale dataset, the second National Longitudinal Transition Study (NLTS2), was used to assess the frequency of computer-mediated communication as a predictor of English literacy skills in a sample of 510 deaf youths in the United States. Regression analyses demonstrated that deaf adolescents who e-mailed or chatted more frequently exhibited higher reading comprehension skills in the years ahead. These results suggest that communication technologies should be further explored as a potential avenue that may support deaf individuals' English language and literacy development.</t>
  </si>
  <si>
    <t>Deafness, Communication Skills, Literacy, Reading Skills, Longitudinal Studies, Regression (Statistics), English, Computer Mediated Communication, Electronic Mail, Reading Comprehension, Language Acquisition, Surveys, Scores, Hearing Impairments, Statistical Analysis, Correlation, Individual Characteristics, Adolescents</t>
  </si>
  <si>
    <t>EJ1063796</t>
  </si>
  <si>
    <t>Computer-Supported Cooperative Prewriting for Enhancing Young EFL Learners' Writing Performance</t>
  </si>
  <si>
    <t>Lan, Yu-Ju, Sung, Yao-Ting, Cheng, Chia-Chun, Chang, Kuo-En</t>
  </si>
  <si>
    <t>The current study investigated the effects of different computer-supported cooperative prewriting strategies (text-based brainstorming, drawing, and mind mapping) on the writing performance of elementary-school EFL (English as a foreign language) learners in Taiwan. Three intact classes of fifth graders (N = 81 students; 27 per prewriting strategy group) participated in this study. These subjects in different classes used different prewriting strategies at the prewriting stage. A quasi-experimental design was adopted in this study to collect experimental data, including the scores of English composition (two writing works), the level of grammar knowledge, and the level of English writing motivation. The analytical results indicated that in both the mind mapping group and the drawing group, the participants' English grammar knowledge had increased significantly after the treatment. It was also found that different computer-supported cooperative prewriting strategies benefited young EFL writers in different dimensions of English composition. The influence of using the mind mapping strategy seems most powerful on young EFL writers, followed by the drawing strategy and the text-based brainstorming strategy. As to English composition motivation, almost all of the participants appreciated the computer-supported cooperative prewriting activities and were also aware of how these activities benefited their English writing.</t>
  </si>
  <si>
    <t>Prewriting, Writing Instruction, English (Second Language), Second Language Learning, Computer Assisted Instruction, Grammar, Cooperative Learning, Cognitive Mapping, Scores, Essays, Writing (Composition), Writing Strategies, Brainstorming, Elementary School Students, Foreign Countries, Student Motivation, Educational Benefits, Student Attitudes, Teaching Methods, Grade 5, Quasiexperimental Design, Pretests Posttests, Statistical Analysis</t>
  </si>
  <si>
    <t>EJ1063800</t>
  </si>
  <si>
    <t>Facilitating Participation: Teacher Roles in a Multiuser Virtual Learning Environment</t>
  </si>
  <si>
    <t>Wang, Airong</t>
  </si>
  <si>
    <t>This paper reports on a task-based language teaching course in Second Life. The data set consists of transcribed recordings and a teacher interview. Focusing on how the teacher facilitated student participation, this paper aims to explore the discourse functions in the teacher language output and then to address the teacher roles in three different task phases. All the turns produced by the teacher and the students were counted, the teacher language output in the recordings was classified into 19 discourse function categories, and then all the discourse functions were classified into six teacher roles. The results show that the during-task phase was student output oriented. This study reveals that in the pre-task phase the teacher used the largest number of types and tokens of discourse functions, and played a significant technical and social role. In the during-task phase, the teacher focused on motivating students to participate, monitoring student activities, and providing task support. In the post-task phase, the teacher was a language guide. While the teacher roles that were most prominent varied in the three task phases, the teacher was found to play four roles consistently in the three task phases: monitor role, motivator role, language guide role, and social role.</t>
  </si>
  <si>
    <t>Virtual Classrooms, Teacher Role, Student Participation, Discourse Analysis, Undergraduate Students, Business English, Second Language Instruction, English (Second Language), College Faculty, Interviews, English Teachers, Foreign Countries</t>
  </si>
  <si>
    <t>EJ1063802</t>
  </si>
  <si>
    <t>L2 Blogging: Who Thrives and Who Does Not?</t>
  </si>
  <si>
    <t>Chen, Rainbow Tsai-Hung</t>
  </si>
  <si>
    <t>While research has reported generally enthusiastic results regarding L2 blogging, some studies have found contrasting blogging experiences among individual learners. Consequently, this study investigated the factors underlying such discrepancies by exploring 33 EFL learners' experiences of participating in a blog project at a Taiwanese university. The students wrote personal blogs and responded to each other over a ten-week period. Data was collected through a questionnaire and individual interviews with 10 of the students. Drawing on a sociological approach, specialization codes of legitimation (Maton, 2007, 2014), the study found salient differences in the students' educational beliefs and practices, which appeared to be linked to their positive or negative blogging experiences. By analyzing the relations between the pedagogical design, learners' existing educational dispositions, and their blogging experiences, the study argued that the blog project assumed learners of a certain type--those who recognized themselves as &amp;quot;knowers&amp;quot; in terms of their blog content--while disadvantaging others who did not possess this attribute. Practitioners are therefore advised to exercise caution when designing blog activities.</t>
  </si>
  <si>
    <t>Second Language Learning, English (Second Language), College Students, Computer Mediated Communication, Web Sites, Electronic Publishing, Questionnaires, Interviews, Student Attitudes, Student Behavior, Educational Technology, Technology Uses in Education, Foreign Countries, Web 2.0 Technologies, Statistical Analysis</t>
  </si>
  <si>
    <t>EJ1063806</t>
  </si>
  <si>
    <t>The Practices and Challenges of Telecollaboration in Higher Education in Europe</t>
  </si>
  <si>
    <t>Helm, Francesca</t>
  </si>
  <si>
    <t>Telecollaboration is an area of CALL research and practice which has developed considerably in the last twenty years. Many research studies have been carried out and important findings have been made, but there has not yet been a large scale survey to try and &amp;quot;map&amp;quot; the state of the art in telecollaboration practice. Most studies focus on single telecollaboration projects and look at the project design, learning outcomes and difficulties teachers and researchers have encountered in that particular project. This paper reports on a survey which sought to explore current practices and attitudes towards telecollaboration across European universities and to identify barriers that practitioners encounter. The survey was completed in full by a total of 210 university language teachers in 23 different European countries and 131 students. The picture we found presents a broad spectrum of practices. Despite an overwhelmingly positive attitude towards telecollaboration, findings also provide large-scale confirmation of some of the problems identified in small-scale studies, such as organizational difficulties, lack of time, limited technical support and great uncertainty regarding issues students should address in their exchanges. The paper concludes with some recommendations as to how to meet these challenges and how telecollaboration practice could become mainstreamed in higher education.</t>
  </si>
  <si>
    <t>Computer Assisted Instruction, Second Language Learning, Second Language Instruction, Videoconferencing, Surveys, Educational Practices, Teacher Attitudes, Barriers, College Faculty, Language Teachers, Teaching Methods, Positive Attitudes, Time Management, Technical Support, Teacher Student Relationship, College Students, Computer Mediated Communication, Cooperative Learning, Foreign Countries, Profiles, Questionnaires, Qualitative Research, Statistical Analysis</t>
  </si>
  <si>
    <t>EJ1063813</t>
  </si>
  <si>
    <t>A Corpus Approach for Autonomous Teachers and Learners: Implementing an On-Line Concordancer on Teachers' Laptops</t>
  </si>
  <si>
    <t>Lee, Jang Ho, Lee, Hansol, Sert, Cetin</t>
  </si>
  <si>
    <t>The present article deals with the issue of how to create and operate a customizable on-line concordancer from viewpoints of language teachers and with their own laptops. It aims to introduce how to use and manage this application without relying on computer engineers for various pedagogical purposes, focusing on the four beneficial dimensions of its interface and technical features: accessibility, simplicity, functionality, and manageability. In addition, the carefully written directions illustrate how to implement this open-source application on laptops using pre-established or customized corpora. For those in the field of language teaching and learning, this application is designed to allow teachers to operate different types or levels of corpora in separate spaces on one server and to enable multiple simultaneous connections in classroom contexts. Ultimately, the authors believe that this application will not only allow students to actively experience data-driven learning anywhere and anytime, but also will help teachers manage their own version of this online concordancer by autonomously uploading any kinds of source texts for corpus analysis at their pedagogical discretion.</t>
  </si>
  <si>
    <t>Indexes, Second Language Learning, Second Language Instruction, Computational Linguistics, Language Teachers, Internet, Teaching Methods, Laptop Computers, Vocabulary Development, Educational Benefits</t>
  </si>
  <si>
    <t>EJ1063815</t>
  </si>
  <si>
    <t>Contextual EFL Learning in a 3D Virtual Environment</t>
  </si>
  <si>
    <t>The purposes of the current study are to develop virtually immersive EFL learning contexts for EFL learners in Taiwan to pre- and review English materials beyond the regular English class schedule. A 2-iteration action research lasting for one semester was conducted to evaluate the effects of virtual contexts on learners' EFL learning. 132 elementary school students participated in this study. Both qualitative and quantitative data, including observation and English learning performances, were collected and analyzed. The positive results obtained from the study approved that the usage of virtual contexts in EFL learning could (1) provide students with learning opportunities without the time and space limits, (2) provide students with a game-liked scenario for English learning, and (3) enhance learners' EFL performances. The learning mode proposed and experiences gained in the current study not only serve as a practical reference to diverse foreign language educational occasions but also add to the knowledge pool of foreign language learning and teaching in virtual worlds.</t>
  </si>
  <si>
    <t>Foreign Countries, English (Second Language), Second Language Learning, Second Language Instruction, Computer Simulation, Computer Assisted Instruction, Action Research, Observation, Elementary School Students, Language Tests, Teaching Methods, Problem Solving</t>
  </si>
  <si>
    <t>EJ1074878</t>
  </si>
  <si>
    <t>Using Key Part-of-Speech Analysis to Examine Spoken Discourse by Taiwanese EFL Learners</t>
  </si>
  <si>
    <t>Lin, Yen-Liang</t>
  </si>
  <si>
    <t>This study reports on a corpus analysis of samples of spoken discourse between a group of British and Taiwanese adolescents, with the aim of exploring the statistically significant differences in the use of grammatical categories between the two groups of participants. The key word method extended to a part-of-speech level using the web-based corpus analytical tool, &amp;quot;Wmatrix,&amp;quot; highlights those linguistic domains which deserve particular attention. Specifically, it reveals the lexical and grammatical categories that occur unusually frequently or unusually infrequently in the English learners' discourse when compared with the language used by the native speakers of English in the sample. The research findings delineate the pedagogical merit of key domain analysis and thus help to inform English as a foreign language teachers and materials developers in the design of courses emphasising spoken interaction.</t>
  </si>
  <si>
    <t>Foreign Countries, English (Second Language), Second Language Learning, Discourse Analysis, Computational Linguistics, Grammar, Second Language Instruction, Teaching Methods, Material Development, Language Teachers, English, Native Speakers, Cross Cultural Studies</t>
  </si>
  <si>
    <t>Taiwan, United Kingdom</t>
  </si>
  <si>
    <t>EJ1074883</t>
  </si>
  <si>
    <t>Attitudes towards Online Feedback on Writing: Why Students Mistrust the Learning Potential of Models</t>
  </si>
  <si>
    <t>Strobl, Carola</t>
  </si>
  <si>
    <t>This exploratory study sheds new light on students' perceptions of online feedback types for a complex writing task, summary writing from spoken input in a foreign language (L2), and investigates how these correlate with their actual learning to write. Students tend to favour clear-cut, instructivist rather than constructivist feedback, and guided self-evaluation through model solutions in online learning environments. However, the former type is too limited to tackle all dimensions of advanced writing. Constructivist feedback, in the form of guided modelling, allows addressing the higher-order concerns involved in summary writing. In addition, it is widely acknowledged that activating the zone of proximal development (ZPD) through cognitive involvement is beneficial to learning. To investigate students' learning from both types of feedback, a one-group pre-post-test intervention study was set up. Students attending a course on summary writing in L2 within a bachelor programme in Applied Languages (n = 38) followed an individual online learning module containing both instructivist fill-the-gap exercises and model solutions with constructivist guiding questions for self-assessment. The students' actual learning gain was measured through pre- and post-tests, and compared with their perceived learning gain, as expressed in self-evaluation. The comparison reveals a dichotomy between the students' observed learning curve and an underestimation of their own progress. This dichotomy was found to originate in a mismatch between their expectations towards the online learning module and the characteristics of the constructivist feedback conveyed. This mismatch can be attributed to three key factors: (1) evaluation, (2) linguistic focus, and (3) learner motivation.</t>
  </si>
  <si>
    <t>Feedback (Response), Writing (Composition), Constructivism (Learning), Computer Mediated Communication, Student Attitudes, Writing Attitudes, Second Language Learning, Correlation, Writing Instruction, Trust (Psychology), Models, Undergraduate Students, Bachelors Degrees, Applied Linguistics, Problem Solving, Ability, Cognitive Development, Educational Benefits, Pretests Posttests, Intervention, Electronic Learning, Learning Modules, Writing Exercises, Self Evaluation (Individuals), Comparative Analysis, Learning Motivation, Blended Learning</t>
  </si>
  <si>
    <t>EJ1074888</t>
  </si>
  <si>
    <t>Mobile Technology in Second Language Classrooms: Insights into Its Uses, Pedagogical Implications, and Teacher Beliefs</t>
  </si>
  <si>
    <t>Van Praag, Benjamin, Sanchez, Hugo Santiago</t>
  </si>
  <si>
    <t>Adopting a multiple-case, multiple-method design, this study investigates mobile technology use in the practices of three experienced second language teachers. The findings, based on an analysis of the teachers' rationales, stated beliefs and classroom actions, show that the teachers tend to prohibit or reluctantly tolerate mobile device usage, while they recognise some of its potential benefits to support their teaching and student learning. They also highlight the incentives and barriers which respectively facilitate and hinder the integration of mobile technology, including factors which are internal (e.g. beliefs) and external (e.g. contextual constraints) to the teachers. Implications for classroom practice and teacher education are drawn.</t>
  </si>
  <si>
    <t>Teaching Methods, Educational Technology, Technology Uses in Education, Case Studies, Mixed Methods Research, Telecommunications, Handheld Devices, Teacher Attitudes, Barriers, Incentives, Technology Integration, Second Language Instruction</t>
  </si>
  <si>
    <t>EJ1074890</t>
  </si>
  <si>
    <t>Computer-Mediated Communication (CMC) in L2 Oral Proficiency Development: A Meta-Analysis</t>
  </si>
  <si>
    <t>The ever growing interest in the development of foreign or second (L2) oral proficiency in a computer-mediated communication (CMC) classroom has resulted in a large body of studies looking at both the direct and indirect effects of CMC interventions on the acquisition of oral competences. The present study employed a quantitative meta-analytic approach to investigate such effects by synthesizing (quasi)experimental studies that provide empirical quantitative data for effect size calculation. A literature search located 25 relevant studies for the final analysis. Each study was independently coded for learner, design and publication characteristics. The averaged effect size was estimated from the included studies. The results of the meta-analysis reveal that communication mediated by computer/technologies produced a moderate positive effect on L2 learners' oral proficiency compared to face-to-face (F2F) communication or no interaction. Furthermore, CMC has roughly similar effect on pronunciation, lexical and syntactic level of oral production; however, it might have a negative impact on fluency and accuracy. This meta-analysis also found that the effect of CMC on oral proficiency depends on several methodological factors such as task type, outcome measurement, treatment length, and assessment task. Major findings of the current meta-analysis include: (1) studies relying on elicited data are superior to those utilizing naturalistic data; (2) reading aloud seems to be the task that could elicit the best oral performance from students; (3) surprisingly, CMC appeared to be harmful for accuracy and fluency; (4) studies that employed decision-making generated the largest effect size, followed by studies that used more than one task type; (5) among the four tasks, jigsaw actually generated a negative effect on oral performance; and (6) as the most popular task employed by primary researchers, opinion-exchange studies produced the smallest effect size. These findings need to be interpreted as exploratory rather than confirmatory since each of them became less trustworthy after taking into consideration numerous other factors such as CMC task and the particular CMC tool used, etc. Future research suggestions are provided and the limitations of this meta-analysis are addressed.</t>
  </si>
  <si>
    <t>Computer Mediated Communication, Second Language Learning, Oral Language, Language Proficiency, Intervention, Meta Analysis, Quasiexperimental Design, Effect Size, Literature Reviews, Achievement Gains, Data, Reading Aloud to Others, Accuracy, Reading Fluency, Decision Making, Task Analysis, Competence, Statistical Analysis</t>
  </si>
  <si>
    <t>EJ1074893</t>
  </si>
  <si>
    <t>Computer-Mediated Input, Output and Feedback in the Development of L2 Word Recognition from Speech</t>
  </si>
  <si>
    <t>Matthews, Joshua, Cheng, Junyu, O'Toole, John Mitchell</t>
  </si>
  <si>
    <t>This paper reports on the impact of computer-mediated input, output and feedback on the development of second language (L2) word recognition from speech (WRS). A quasi-experimental pre-test/treatment/post-test research design was used involving three intact tertiary level English as a Second Language (ESL) classes. Classes were either assigned to a control group (n = 31) or to one of two alternative treatment levels which used a web-based computer application enabling self-determined opportunities to repeatedly listen to and reconstruct spoken target text into its written form. Treatment group one (n = 30) received text feedback after each of their efforts at target text reconstruction, whereas treatment group two (n = 35) did not. Results indicated that word recognition gain scores of those who used the application, regardless of treatment level, were significantly higher than those of the control group. The relationship between the quantity of self-determined exposure to input and word recognition improvements was moderate but not linear, with those choosing moderate levels of speech input deriving the greatest measurable improvement. Neither increased levels of modified output nor the provision of text feedback were associated with significant improvements in word recognition gain scores. Implications for computer-mediated approaches for the development of L2 WRS are described and areas for future empirical research are suggested.</t>
  </si>
  <si>
    <t>Second Language Learning, English (Second Language), Quasiexperimental Design, Control Groups, Pretests Posttests, Linguistic Input, Feedback (Response), Scores, Correlation, Computer Assisted Instruction, Higher Education, Speech</t>
  </si>
  <si>
    <t>EJ1048372</t>
  </si>
  <si>
    <t>The Story in the Mind: The Effect of 3D Gameplay on the Structuring of Written L2 Narratives</t>
  </si>
  <si>
    <t>Neville, David O.</t>
  </si>
  <si>
    <t>The article reports on a mixed-methods study evaluating the use of a three-dimensional digital game-based language learning (3D-DGBLL) environment to teach German two-way prepositions and specialized vocabulary within a simulated real-world context of German recycling and waste management systems. The study assumed that goal-directed player activity in this environment would configure digital narratives, which in turn would help study participants in the experimental group to co-configure story maps for ordering and making sense of the problem spaces encountered in the environment. The study further assumed that these participants would subsequently rely on the story maps to help them structure written L2 narratives describing an imagined personal experience closely resembling the gameplay of the 3D-DGBLL environment. The study found that immersion in the 3D-DGBLL environment influenced the manner in which the second language was invoked in these written narratives: Participants in the experimental group produced narratives containing more textual indicators describing the activity associated with the recycling and waste management systems and the spaces in which these systems are located. Increased usage of these indicators suggest that participants in the experimental group did indeed rely on story maps generated during 3D gameplay to structure their narratives, although stylistic and grammatical features of the narratives suggest, however, that changes could be made to the curricular implementation of the 3D-DGBLL environment. The study also puts forward ideas for instructional best practices based on research findings and suggests future areas of development and investigation.</t>
  </si>
  <si>
    <t>Mixed Methods Research, Educational Games, Video Games, Computer Games, German, Second Language Instruction, Grammar, Vocabulary, Simulation, Recycling, Sanitation, Experimental Groups, Maps, Teaching Methods, Educational Technology</t>
  </si>
  <si>
    <t>EJ1048374</t>
  </si>
  <si>
    <t>Learning Motivation and Adaptive Video Caption Filtering for EFL Learners Using Handheld Devices</t>
  </si>
  <si>
    <t>Hsu, Ching-Kun</t>
  </si>
  <si>
    <t>The aim of this study was to provide adaptive assistance to improve the listening comprehension of eleventh grade students. This study developed a video-based language learning system for handheld devices, using three levels of caption filtering adapted to student needs. Elementary level captioning excluded 220 English sight words (see Section 1 for definition), but provided captions and Chinese translations for the remaining words. Intermediate level excluded 1000 high frequency English words, but provided captions for the remaining words, and 2200 high frequency English words were excluded at the high intermediate caption filtering level. The result was that the viewers were provided with captions for words that were likely to be unfamiliar to them. Participants in the experimental group were assigned bilingual caption modes according to their pre-test results, while those in the control group were assigned standard caption modes. Our results indicate that students in the experimental group preferred adaptive captions, enjoyed the exercises more, and gained greater intrinsic motivation compared to those in the control group. The results confirm that different students require different quantities of information to balance listening comprehension and indicate that the proposed adaptive caption filtering approach may be an effective way to improve the skills required for listening proficiency.</t>
  </si>
  <si>
    <t>Learning Motivation, English (Second Language), Second Language Learning, Second Language Instruction, Video Technology, Experimental Groups, Bilingualism, Control Groups, Pretests Posttests, Handheld Devices, Listening Comprehension, High School Students, Teaching Methods, Word Frequency, Chinese, Translation</t>
  </si>
  <si>
    <t>EJ1048375</t>
  </si>
  <si>
    <t>Tracing the Reflective Practices of Student Teachers in Online Modes</t>
  </si>
  <si>
    <t>Farr, Fiona, Riordan, Elaine</t>
  </si>
  <si>
    <t>During the course of pre-and in-service teacher education programmes, reflection can happen in a number of ways, for example: reflective journals, personal stories and pair/group co-operative discussions, professional development portfolios, and blogs and electronic portfolios. The aim of this paper is to examine various technologies such as online chat, discussion forums and blogs, in terms of their suitability and affordances as reflective media. It begins by examining positional survey data gathered from student teachers (STs) who have used these social media over a period of time. Following this it focuses on one of the desired outcomes of Reflective Practice (RP), the construction of teacher identity as part of the process of becoming a professional. The construction of identity through the mediational tool of language used across these modes is examined through a corpus linguistics lens. Collections of language produced around RP activities are analysed as a corpus in quantitative and qualitative ways. These complementary sources of data in a mixed-methods approach provide some insights into the technologies and their potential in a Language Teacher Education (LTE) context. To this end, our findings suggest that blogs, in particular, foster narration, RP and the expression of identities, while chat and forums promote emotional and affective engagement, all of which can be useful to STs at the initial and continuing stages of their career.</t>
  </si>
  <si>
    <t>Teacher Education Programs, Reflection, Online Courses, Web Sites, Computer Mediated Communication, Electronic Publishing, Educational Technology, Social Networks, Reflective Teaching, Language Usage, Mixed Methods Research, Language Teachers, Second Language Instruction, Technology Uses in Education</t>
  </si>
  <si>
    <t>EJ1048411</t>
  </si>
  <si>
    <t>Affect and Willingness to Communicate in Digital Game-Based Learning</t>
  </si>
  <si>
    <t>The possible benefits of digital games for language learning and teaching have received increasing interest in recent years. Games are said, amongst others, to be motivating, to lower affective barriers in learning, and to encourage foreign or second language (L2) interaction. But how do learners actually experience the use of games? What impact does gameplay have on students' perceptions of themselves as learners, and how does this affect their learning practice? These questions are important as they are likely to influence the success of digital gamebased language learning, and as a result the way teachers might integrate games into the curriculum. In this study we investigated the experiences of five students who had participated in a fifteen-week game-based learning program at a university in Thailand. We conducted six interviews with each of them (for a total of 30 interviews) to identify what impact gameplay had in particular on their willingness to communicate in English (MacIntyre, Dörnyei, Clément &amp;amp; Noels, 1998). The results showed that gameplay had a number of benefits for the participants in this study, in particular in terms of lowering their affective barriers to learning and increasing their willingness to communicate. We discuss the implications of these results in terms of further research and classroom practice.</t>
  </si>
  <si>
    <t>Educational Games, Educational Technology, Teaching Methods, Student Attitudes, Interviews, College Students, English (Second Language), Barriers, Foreign Countries, Second Language Learning</t>
  </si>
  <si>
    <t>EJ1048413</t>
  </si>
  <si>
    <t>A Statistical Method of Evaluating the Pronunciation Proficiency/Intelligibility of English Presentations by Japanese Speakers</t>
  </si>
  <si>
    <t>Kibishi, Hiroshi, Hirabayashi, Kuniaki, Nakagawa, Seiichi</t>
  </si>
  <si>
    <t>In this paper, we propose a statistical evaluation method of pronunciation proficiency and intelligibility for presentations made in English by native Japanese speakers. We statistically analyzed the actual utterances of speakers to find combinations of acoustic and linguistic features with high correlation between the scores estimated by the system and native English teachers. Our results showed that the best combination of acoustic features produced correlation coefficients of 0.929 and 0.753 for pronunciation and intelligibility scores, respectively, using open data for speakers at the 10-sentence level. In an offline test, we evaluated possibly-confusing pairs of phonemes that are often mispronounced by Japanese speakers of English. In addition, we developed an online real-time score estimation system for Japanese learners of English using offline techniques to evaluate the pronunciation and intelligibility scores in real-time with almost the same ability as English teachers. Finally, we show that both the objective and subjective evaluations improved after learning with our system.</t>
  </si>
  <si>
    <t>Pronunciation, English (Second Language), Second Language Learning, Japanese, Native Speakers, Statistical Analysis, Scores, Language Teachers, Correlation, Phonemes, Acoustics</t>
  </si>
  <si>
    <t>EJ1048414</t>
  </si>
  <si>
    <t>Twenty Years of MALL Project Implementation: A Meta-Analysis of Learning Outcomes</t>
  </si>
  <si>
    <t>Despite the hundreds of Mobile-Assisted Language Learning (MALL) publications over the past twenty years, statistically reliable measures of learning outcomes are few and far between. In part, this is due to the fact that well over half of all MALL-related studies report no objectively quantifiable learning outcomes, either because they did not involve MALL implementation projects, or if they did, learning gains were only based on subjective teacher assessments and/or student self-evaluations. Even more so, the paucity of statistically reliable learning outcome data stems from the short duration of projects and small numbers of students involved. Of the 291 distinct studies examined in this review only 35 meet minimal conditions of duration and sample size, i.e., ten experimental subjects over a period of at least a month. Sixteen of these suffer from serious design shortcomings, leaving only nineteen MALL studies that can reliably serve as a basis for determining the learning outcomes of mobile-based language applications. Of these studies, fifteen can be considered to report unequivocal positive results, with those focusing on reading, listening and speaking without exception evidencing a MALL application advantage. Four studies, all focusing on vocabulary, reported no significant differences.</t>
  </si>
  <si>
    <t>Educational Technology, Technology Uses in Education, Second Language Instruction, Second Language Learning, Research Methodology, Instructional Effectiveness, Meta Analysis, Telecommunications, Grammar, Vocabulary Development, Reading Skills, Listening Skills, Speech Skills</t>
  </si>
  <si>
    <t>EJ1059663</t>
  </si>
  <si>
    <t>The Impact of Mode of Instructional Delivery on Second Language Teacher Self-Efficacy</t>
  </si>
  <si>
    <t>Kissau, Scott, Algozzine, Bob</t>
  </si>
  <si>
    <t>Research has called into question the suitability of fully-online instruction for certain teacher preparation courses. Methodology coursework, in particular, has been singled out in research as ill-suited to online instruction. Recent research, for example, involving second language (L2) teacher candidates has demonstrated that aspiring teachers who completed online methodology instruction were less confident in their abilities to teach L2 learners than their counterparts who completed the same instruction in a face-to-face (F2F) setting. To address the limitations of online instruction, while still incorporating its associated strengths, the development and implementation of hybridized methodology coursework have been proposed. Following this recommendation, the researchers developed and implemented hybridized L2 methodology courses that mirrored their pre-existing online and F2F equivalents. Using a mixed methodology, the researchers then conducted a three-way comparison of instructional delivery modes (online, F2F, hybrid) to investigate their impact on L2 teacher candidate self-efficacy. Although the results demonstrated that all three modes of instruction can be equally effective at increasing candidate confidence, they also highlighted the potential of hybridized instruction to address the limitations of online and F2F instruction, while still including their strengths. The findings also emphasized that simply viewing or participating in live demonstrations of teaching strategies in post-secondary methodology courses is not sufficient. To feel confident in their teaching abilities, teacher candidates need opportunities in their coursework to apply what they have learned in K-12 classrooms. Offering numerous research-based suggestions to improve the design of hybridized methodology courses, the study also serves to inform the development of future hybridized methodology coursework.</t>
  </si>
  <si>
    <t>Self Efficacy, Teacher Effectiveness, Online Courses, Teaching Methods, Second Language Learning, Second Language Instruction, Teacher Education Programs, Mixed Methods Research, Methods Courses, Comparative Analysis, Preservice Teachers, Instructional Design, Language Teachers, Student Attitudes, Intermode Differences</t>
  </si>
  <si>
    <t>North Carolina</t>
  </si>
  <si>
    <t>EJ1059671</t>
  </si>
  <si>
    <t>Language Learner Perspectives on the Functionality and Use of Electronic Language Dictionaries</t>
  </si>
  <si>
    <t>Levy, Mike, Steel, Caroline</t>
  </si>
  <si>
    <t>This paper investigates the extent of electronic dictionary use by language learners in an Australian university. All students in the study are formally enrolled in language courses across ten languages at first, second or third year level. The study places a particular emphasis on gauging student perceptions of the beneficial aspects of electronic dictionaries as judged by learners themselves in circumstances where they are able to act independently. As these benefits are often described in terms of &amp;quot;usability&amp;quot; and &amp;quot;functionality,&amp;quot; these particular terms are defined and introduced in the literature review, and then later they are employed to help structure and describe the results. The arguments for the discussion are supported by the use of empirical data taken from a large-scale survey conducted in 2011 (n = 587) where comments from students were obtained on why and how dictionary-type resources were accessed and used (see also Steel &amp;amp; Levy, 2013). The paper restricts itself to the quantitative and qualitative data gathered on mobile phones, translators, dictionaries and web conjugators and related items (e.g. discussion forums). The particular functions that students use and the ways in which they use them are described and categorised, with the discussion supported by student comments. The data exhibits a remarkable range of resources available to students to look up unknown words or to see translations and, consequently, our understanding of what exactly an electronic dictionary might comprise is challenged. Many students' comments demonstrate a sophistication and knowledge about the effective use of these dictionary tools together with a keen awareness of their limitations.</t>
  </si>
  <si>
    <t>Second Language Learning, Second Language Instruction, Foreign Countries, Dictionaries, Electronic Publishing, Surveys, Student Attitudes, Language Enrollment, Usability, College Students, Statistical Analysis, Qualitative Research, Telecommunications, Classification</t>
  </si>
  <si>
    <t>EJ1059672</t>
  </si>
  <si>
    <t>English Learning Websites and Digital Resources from the Perspective of Chinese University EFL Practitioners</t>
  </si>
  <si>
    <t>Shen, Huizhong, Yuan, Yifeng, Ewing, Robyn</t>
  </si>
  <si>
    <t>English language learning (ELL) websites and digital resources have been recognized as an important source of linguistic and cultural knowledge for English as a foreign language (EFL) learners to explore. The up-to-date information carried by authentic materials is invaluable for learners to develop an understanding of the target language/culture. However, there appears to be a gap between what the designer intends and what the user wants. This paper investigates Chinese university EFL teachers' perceptions of online English language websites and resources. The study focuses on a number of components of major language areas and skills in ELL websites, website materials, language users' preferences, and website usability. A total of 1519 English academics from 139 universities across China completed the online survey, and 164 of them voluntarily participated in focus group interviews anonymously. The empirical evidence of this study has highlighted that a pedagogically-oriented ELL website, targeting audiences with a variety of language proficiencies, was much liked by the Chinese EFL teachers. A preference was observed to see more current authentic language, examination-oriented English learning materials and tasks, and Eastern/non-Anglophone topics in the websites. In addition, it is found that website usability is another key factor that would impact ELL website popularity. A well-designed ELL website can effectively assist Chinese EFL learners to enhance their language competence and achieve optimal learning outcomes. This study provides a context-specific empirical base for innovative web-based EFL learning and teaching as well as website design and materials development in China. The proposed key features of a preferred ELL website may help better inform website designers, content writers and evaluators in their ELL website design/evaluation.</t>
  </si>
  <si>
    <t>Asians, Second Language Learning, English (Second Language), Web Sites, College Faculty, Teacher Attitudes, Usability, Online Surveys, Focus Groups, Interviews, Cultural Awareness, Educational Resources, Universities, Foreign Countries, Language Proficiency, Outcomes of Education, Second Language Instruction, Innovation, Material Development, Evaluators</t>
  </si>
  <si>
    <t>EJ1059678</t>
  </si>
  <si>
    <t>The Influence of Group Formation on Learner Participation, Language Complexity, and Corrective Behaviour in Synchronous Written Chat as Part of Academic German Studies</t>
  </si>
  <si>
    <t>Fredriksson, Christine</t>
  </si>
  <si>
    <t>Synchronous written chat and instant messaging are tools which have been used and explored in online language learning settings for at least two decades. Research literature has shown that such tools give second language (L2) learners opportunities for language learning, e.g. , the interaction in real time with peers and native speakers, the written mode of language, and the time available for planning and monitoring utterances. However, since the majority of the empirical work on chat and instant messaging has been conducted under experimental conditions, relatively little research has investigated how interaction in chat influences language learning opportunities under the conditions of an online academic language course where students have unequal status because of their different language background and level of L2 proficiency. This article presents an explorative study of the interaction in chat in a web-based academic language course between students with different L1s and different levels of L2. The aim is to shed light on how student interaction in an institutional context benefits the language learning environment in a manner that promotes L2 learners' attention to linguistic items in their input and output, and that allow opportunities for functional practising. Based on a mainly quantitative analysis, this article illustrates how L2 learners' participation, the complexity of their utterances, and their opportunities for self-correction and corrective feedback are influenced by group formation.</t>
  </si>
  <si>
    <t>German, Computer Mediated Communication, Group Dynamics, Second Language Learning, Synchronous Communication, Language Proficiency, Online Courses, Academic Discourse, Native Language, Educational Benefits, Interaction Process Analysis, Linguistic Input, Statistical Analysis, Error Correction, Feedback (Response), Native Speakers, Student Participation</t>
  </si>
  <si>
    <t>EJ1059679</t>
  </si>
  <si>
    <t>Website Analysis in an EFL Context: Content Comprehension, Perceptions on Web Usability and Awareness of Reading Strategies</t>
  </si>
  <si>
    <t>Roy, Debopriyo, Crabbe, Stephen</t>
  </si>
  <si>
    <t>Website analysis is an interdisciplinary field of inquiry that focuses on both digital literacy and language competence (Brugger, 2009). Website analysis in an EFL learning context has the potential to facilitate logical thinking and in the process develop functional language proficiency. This study reported on an English language website (http://www.travelbelize.org/) analysis experiment carried out for three weeks as an in-class and homework activity in a third year (junior) level English as a Foreign Language (EFL) course at a Japanese technical university. The purpose was to explore EFL learners' ability to analyze an English language website and produce concrete design responses in English. During the first week of the analysis (involving sixteen students selected due to performing the best during earlier in-class website analysis activities on the course), participants produced their own responses to eight open-ended design questions about the website. The second week of the analysis (involving all 59 students on the course) tested the students' ability to search for information from the website, and recorded their impressions about the website design based on standard usability questionnaires (&amp;quot;CSUQ,&amp;quot; &amp;quot;QUIS,&amp;quot; and &amp;quot;MPRC&amp;quot;). The third week of the analysis had the 59 students self-report on their use of meta-cognitive reading strategies (&amp;quot;MARSI 1.0 Questionnaire&amp;quot;) during the website analysis. The results of the questionnaires showed that, overall, the EFL students had a basic understanding of major design questions related to information organization, screen interface design, audience, technology used, etc. However, there was statistically significant variability between responses in different groups (comprehensive evaluation, webpage design, terminology and website information and website capabilities) and the respondents were not unanimous in their impressions about the website. The result of the student self-reports on metacognitive reading strategies showed wide acceptability and use of problem-solving strategies.</t>
  </si>
  <si>
    <t>Web Sites, Second Language Learning, English (Second Language), Reading Strategies, Logical Thinking, Language Proficiency, Student Attitudes, Questionnaires, Usability, Metacognition, Problem Solving, Technological Literacy, Audiences, Computer Assisted Instruction, Foreign Countries</t>
  </si>
  <si>
    <t>EJ1059680</t>
  </si>
  <si>
    <t>Research Trends in Mobile Assisted Language Learning from 2000 to 2012</t>
  </si>
  <si>
    <t>Duman, Guler, Orhon, Gunseli, Gedik, Nuray</t>
  </si>
  <si>
    <t>In order to trace how mobile assisted language learning (MALL) has evolved in recent years, we analysed studies published from 2000 to 2012 to examine their characteristics and research trends. These studies were published in international journals listed in the Social Sciences Citation Index (SSCI). Sixty-nine studies that fit the time frame and study parameters were examined using a classification form. The results indicate that research in the field increased at a fast pace from 2008 and reached a peak in 2012. Teaching vocabulary with the use of cell phones and PDAs has remained popular over this period. A significant number of studies did not base their research on any theoretical framework. Applied and design-based research dominated the field, and these studies generally adopted quantitative research methods. Reflecting on these results, we suggest directions for future research and practices in the field.</t>
  </si>
  <si>
    <t>Educational Research, Trend Analysis, Statistical Analysis, Telecommunications, Vocabulary Development, Classification, Futures (of Society), Teaching Methods, Technology Uses in Education</t>
  </si>
  <si>
    <t>EJ1100920</t>
  </si>
  <si>
    <t>An Empirical Examination of EFL Learners' Perceptual Learning Styles and Acceptance of ASR-Based Computer-Assisted Pronunciation Training</t>
  </si>
  <si>
    <t>Hsu, Liwei</t>
  </si>
  <si>
    <t>This study aims to explore the structural relationships among the variables of EFL (English as a foreign language) learners' perceptual learning styles and Technology Acceptance Model (TAM). Three hundred and forty-one (n = 341) EFL learners were invited to join a self-regulated English pronunciation training program through automatic speech recognition (ASR) computer system. Participants were asked to actively undertake the interactions with ASR-based computer-assisted pronunciation training (CAPT) on a daily basis for three months. They were directed to finish a questionnaire on their perceptual learning style and technology acceptance. The collected data were analysed with descriptive statistics and structural equation model to investigate the structural relationships. Results show that most participants were visual learners; furthermore, no significant relationship between any type of perceptual learning style and perceived usefulness was discovered. Visual style as well as kinaesthetic style was found to be significantly influential to perceived ease of use which further significantly led to perceived usefulness. Perceived usefulness was significantly related to attitude of using the system that was decisive to EFL learners' continuing use of ASR-based CAPT.</t>
  </si>
  <si>
    <t>Pronunciation, Pronunciation Instruction, Cognitive Style, Statistical Analysis, Questionnaires, Student Attitudes, Structural Equation Models, Correlation, English (Second Language), Second Language Learning, Second Language Instruction, Computer Assisted Instruction, Computer Software, Teaching Methods, Foreign Countries, Undergraduate Students, Educational Technology, Models</t>
  </si>
  <si>
    <t>EJ1100921</t>
  </si>
  <si>
    <t>Collaborative Tasks in Wiki-Based Environment in EFL Learning</t>
  </si>
  <si>
    <t>Zou, Bin, Wang, Dongshuo, Xing, Minjie</t>
  </si>
  <si>
    <t>Wikis provide users with opportunities to post and edit messages to collaborate in the language learning process. Many studies have offered findings to show positive impact of Wiki-based language learning for learners. This paper explores the effect of collaborative task in error correction for English as a Foreign Language learning in an online (Wiki) language exchange programme (Chinese and English) between China and the UK. The current study was conducted with students studying an English module at an international university, China. They worked with students studying a Chinese language course at a university in the UK on a collaborative writing project. The results indicate that learners provided positive comments on using Wikis for collaborative learning to practise their language skills, particularly with specifically designed tasks integrated into their language courses. Students enjoyed correcting language errors for each other on the Wiki. In addition, the results suggest that students improved their writing skills.</t>
  </si>
  <si>
    <t>English (Second Language), Second Language Learning, Second Language Instruction, Electronic Publishing, Collaborative Writing, Error Correction, Writing Improvement, Foreign Countries, Learning Processes, Exchange Programs, Chinese, Program Descriptions, Writing Skills, Task Analysis, College Students, Computer Assisted Instruction, Pretests Posttests, Language Tests, Instructional Effectiveness, Interviews</t>
  </si>
  <si>
    <t>China, United Kingdom</t>
  </si>
  <si>
    <t>EJ1100922</t>
  </si>
  <si>
    <t>Action Research on the Development of Chinese Communication in a Virtual Community</t>
  </si>
  <si>
    <t>Tang, Joni Tzuchen, Sung, Yao-Ting, Chang, Kuo-En</t>
  </si>
  <si>
    <t>This study was designed to determine if language acquisition can occur in a virtual situation in the absence of explicit instruction. After spending 1 year establishing a virtual community, the authors observed and analyzed interpersonal interactions and the development of Chinese communication competence, communication models, and interaction frequency. The results revealed that (1) language acquisition can be improved autonomously in a virtual situation; (2) communication competence occurs in a loop of processes that include receiving, exploring, dialogue, assimilation, adaptation, asking questions, problem solving, and conversation; (3) social interactions and a friendly environment are the most crucial factors in a virtual community; (4) community consensus, individual motivation, individual personalities, speaking behaviors, language competence, and leading techniques affect how individuals develop communication competence.</t>
  </si>
  <si>
    <t>Action Research, Chinese, Communicative Competence (Languages), Second Language Learning, Computer Simulation, Interpersonal Communication, Computer Mediated Communication, Models, Foreign Countries, Language Teachers, College Faculty, Second Language Instruction, Discourse Analysis, Computer Assisted Instruction, Teaching Methods</t>
  </si>
  <si>
    <t>California, Canada, China, Taiwan, United States</t>
  </si>
  <si>
    <t>EJ1100923</t>
  </si>
  <si>
    <t>Use of Computer Technology for English Language Learning: Do Learning Styles, Gender, and Age Matter?</t>
  </si>
  <si>
    <t>Lee, Cynthia, Yeung, Alexander Seeshing, Ip, Tiffany</t>
  </si>
  <si>
    <t>Computer technology provides spaces and locales for language learning. However, learning style preference and demographic variables may affect the effectiveness of technology use for a desired goal. Adapting Reid's pioneering Perceptual Learning Style Preference Questionnaire (PLSPQ), this study investigated the relations of university students' learning styles and the use of computer technology for language learning, and whether the demographic variables of gender and age would make a difference. Chinese students aged 17-36 years (M = 20.31, SD = 3.42) from two universities in Hong Kong (N = 401: male = 140 and female = 261) responded to a survey about four learning styles and computer technology. Principal components analysis and confirmatory factor analysis established the five factors, which were all positively correlated. No gender differences were found in technology application and learning styles (visual, auditory, kinesthetic, and tactile). Only some subtle age differences were found in kinesthetic and tactile styles but not in technology use. Structural equation modeling found significant relations of computer use with visual and kinesthetic learning styles but not auditory and tactile styles. Evidence points to the benefit of helping the learners to discover their own learning styles, and optimizing learners' visual and kinesthetic learning for the use of computer resources and activities for language learning.</t>
  </si>
  <si>
    <t>Technology Uses in Education, Computer Uses in Education, Cognitive Style, Higher Education, College Students, Gender Differences, Age Differences, Educational Technology, Teaching Methods, English (Second Language), Second Language Learning, Computers, Foreign Countries, Asians, Questionnaires, Student Surveys, Factor Analysis, Correlation, Statistical Analysis, Comparative Analysis, Tactual Perception, Kinesthetic Perception, Visual Perception, Auditory Perception</t>
  </si>
  <si>
    <t>EJ1100924</t>
  </si>
  <si>
    <t>The Differential Effects of Two Types of Task Repetition on the Complexity, Accuracy, and Fluency in Computer-Mediated L2 Written Production: A Focus on Computer Anxiety</t>
  </si>
  <si>
    <t>Amiryousefi, Mohammad</t>
  </si>
  <si>
    <t>Previous task repetition studies have primarily focused on how task repetition characteristics affect the complexity, accuracy, and fluency in L2 oral production with little attention to L2 written production. The main purpose of the study reported in this paper was to examine the effects of task repetition versus procedural repetition on the complexity, accuracy, and fluency (henceforth CAF) in low--intermediate English as a foreign language (EFL) learners' task-based, computer-mediated L2 written production. A secondary purpose was to examine the relationship between computer anxiety and EFL learners' development of CAF in L2 writing. The study employed a pretest-posttest design with 70 EFL learners from a language learning institution in Iran. The participants were randomly assigned to one of two groups: task repetition or procedural repetition. The task repetition group repeated the same task procedure with the exact same content five times, whereas the procedural repetition group repeated the same task procedure with different content. The participants were also asked to complete the Computer Anxiety Rating Scale to measure their computer anxiety. The results revealed the following: (1) the beneficial effects of both tasks on the participants' L2 written production, (2) the differential effects of task repetition on the participants' writing CAF when compared with procedural repetition, and (3) no statistically significant relationship between computer anxiety and the participants' development of CAF in task-based, computer-mediated L2 written production. Implications are discussed, and avenues for future research are outlined.</t>
  </si>
  <si>
    <t>Second Language Learning, Second Language Instruction, Task Analysis, Language Fluency, Anxiety, Computer Attitudes, Rating Scales, Student Attitudes, Accuracy, English (Second Language), Computer Mediated Communication, Pretests Posttests, Foreign Countries, Oral Language, Correlation, Writing (Composition), Statistical Analysis, Measures (Individuals), Educational Benefits, Teaching Methods, Comparative Analysis</t>
  </si>
  <si>
    <t>EJ1100925</t>
  </si>
  <si>
    <t>Switching Perspectives: From a Language Teacher to a Designer of Language Learning with New Technologies</t>
  </si>
  <si>
    <t>Kuure, Leena, Molin-Juustila, Tonja, Keisanen, Tiina, Riekki, Maritta, Iivari, Netta, Kinnula, Marianne</t>
  </si>
  <si>
    <t>Despite abundant research on educational technology and strategic input in the field, various surveys have shown that (language) teachers do not seem to embrace in their teaching the full potential of information and communication technology available in our everyday life. Language students soon entering the professional field could accelerate the process, which highlights the role of teacher education in contributing to the change. The students should see how technology development may change the affordances for language learning, at the same time transforming the teachers' professional roles and practices. However, taking an active role in designing a new kind of language pedagogy seems to be challenging for students. This study explores an attempt to facilitate the students' perspective switch from the teacher role to the designer position through participatory design. This effort was to lead the students to envision new practices for language learning and teaching with new technologies. However, initial analyses of the research materials indicated that, despite the support, the students were not fully able to see their role as designers for the future. Cultural-historical activity theory was used to examine the problem more closely. The analysis suggests that in order to position themselves as designers of the future language learning activity, language students need to understand their role as designers, conduct real-life experiments on the evolving visions with their learners, and involve learners as participants in the design activity by sharing visions and collaborative reflection on the experiments. The findings of the study provide tools for language teacher educators to make these activity systems visible and, thus, target for change.</t>
  </si>
  <si>
    <t>Second Language Instruction, Second Language Learning, Language Teachers, Instructional Design, Educational Technology, Teacher Education, Student Attitudes, Teacher Educators, Educational Change, Elective Courses, Graduate Students, Foreign Countries, Course Descriptions, English (Second Language), Computer Assisted Instruction</t>
  </si>
  <si>
    <t>Finland</t>
  </si>
  <si>
    <t>EJ1100926</t>
  </si>
  <si>
    <t>Learners' Use of Communication Strategies in Text-Based and Video-Based Synchronous Computer-Mediated Communication Environments: Opportunities for Language Learning</t>
  </si>
  <si>
    <t>Hung, Yu-Wan, Higgins, Steve</t>
  </si>
  <si>
    <t>This study investigates the different learning opportunities enabled by text-based and video-based synchronous computer-mediated communication (SCMC) from an interactionist perspective. Six Chinese-speaking learners of English and six English-speaking learners of Chinese were paired up as tandem (reciprocal) learning dyads. Each dyad participated in four kinds of interactions, namely, English text-based SCMC, Chinese text-based SCMC, English video-based SCMC and Chinese video-based SCMC. Their use of communication strategies (CSs) were analyzed along with an after-task questionnaire and with stimulated reflection to explore systematically and comprehensively the differences between text-based and video-based SCMC. In addition to the main role of qualitative analysis, the quantitative analysis was undertaken to provide an overview of the relative frequencies of the occurrence of the different strategies and to understand their distribution in the different conditions. A MANOVA was applied to understand to what extent the differences are likely to have occurred by chance. The results showed that learners used CSs differently in text-based and video-based SCMC and indicated different learning opportunities provided by these two modes of SCMC. While text-based SCMC appears to have greater potential for learning target-like language forms, video-based SCMC seems particularly effective for fluency development as well as pronunciation improvement.</t>
  </si>
  <si>
    <t>Communication Strategies, Synchronous Communication, Computer Mediated Communication, Second Language Learning, Chinese, English, Video Technology, Language Acquisition, Cooperative Learning, Questionnaires, Teaching Methods, Multivariate Analysis, Language Fluency, Pronunciation, Student Improvement, College Students, Majors (Students), Foreign Countries, Interaction, Interpersonal Communication, Coding, Data Analysis, Paralinguistics, Language Usage, Qualitative Research, Statistical Analysis</t>
  </si>
  <si>
    <t>Ireland, Taiwan, United Kingdom</t>
  </si>
  <si>
    <t>EJ1100928</t>
  </si>
  <si>
    <t>User-Centred Design for Chinese-Oriented Spoken English Learning System</t>
  </si>
  <si>
    <t>Yu, Ping, Pan, Yingxin, Li, Chen, Zhang, Zengxiu, Shi, Qin, Chu, Wenpei, Liu, Mingzhuo, Zhu, Zhiting</t>
  </si>
  <si>
    <t>Oral production is an important part in English learning. Lack of a language environment with efficient instruction and feedback is a big issue for non-native speakers' English spoken skill improvement. A computer-assisted language learning system can provide many potential benefits to language learners. It allows adequate instructions and instant feedback to the student, thus it facilitates self-study and encourages interactive use of the language. In this paper, we analyse Chinese college students' speaking requirements first, and then based on these requirements and usability criteria, a detailed description of an oral skills development system is provided. In this system, supported by Automatic Speech Recognition technology, special interactive activities and feedback forms were designed and a prototype was set up and tested to verify the effectiveness of this proposal.</t>
  </si>
  <si>
    <t>English (Second Language), Foreign Countries, Second Language Instruction, Computer Assisted Instruction, Teaching Methods, Educational Technology, Feedback (Response), College Students, Language Skills, Oral Language, Computational Linguistics, Speech Communication, Student Centered Learning, Questionnaires, Interaction, Learning Activities, Usability, Eye Movements</t>
  </si>
  <si>
    <t>EJ1100930</t>
  </si>
  <si>
    <t>Multisensory Modalities for Blending and Segmenting among Early Readers</t>
  </si>
  <si>
    <t>Lee, Lay Wah</t>
  </si>
  <si>
    <t>With the advent of touch-screen interfaces on the tablet computer, multisensory elements in reading instruction have taken on a new dimension. This computer assisted language learning research aimed to determine whether specific technology features of a tablet computer can add to the functionality of multisensory instruction in early reading acquisition. The effects of multisensory elements from the different modalities (letter card and iPad) on bilingual readers' natural abilities to blend and segment non-words were compared. The quasi-experimental post-test study involved 56 high- and low-ability Malay-English Grade 2 students. Multisensory-based materials to build and to break apart non-words in both letter card and iPad modalities were experimented. The results indicated no significant difference in the effect of the multisensory modalities on blending and segmenting tasks. As both conventional letter cards and touch-screen tablet computers produced similar outcomes, the practical implication is that both are equally adequate for providing the multisensory component in multisensory instruction. The writing systems (Malay and English), the type of tasks (blending and segmenting), and extreme groups (high- and low-performing) did not moderate the effects of the multisensory modalities.</t>
  </si>
  <si>
    <t>Elementary School Students, Grade 2, Teaching Methods, Learning Modalities, Multisensory Learning, Computer Assisted Instruction, Bilingual Students, English, Malayo Polynesian Languages, Handheld Devices, Reading Instruction, Tactual Perception, Motion, Visual Stimuli, Foreign Countries, Quasiexperimental Design, Phonology, Educational Technology, Multivariate Analysis, Statistical Analysis</t>
  </si>
  <si>
    <t>EJ1100937</t>
  </si>
  <si>
    <t>Language Views on Social Networking Sites for Language Learning: The Case of Busuu</t>
  </si>
  <si>
    <t>Álvarez Valencia, José Aldemar</t>
  </si>
  <si>
    <t>Social networking has compelled the area of computer-assisted language learning (CALL) to expand its research palette and account for new virtual ecologies that afford language learning and socialization. This study focuses on Busuu, a social networking site for language learning (SNSLL), and analyzes the views of language that are enacted through the semiotic design of this participatory online environment. The study draws on methodological principles of multimodality to examine the website and data collected through auto-ethnographic accounts of the researcher, who participated as a member of the Busuu community for 10 weeks. Results indicate that Busuu is an ecological system composed of nested sub-systems that reflect structural, interactional, and ecological views of language that interweave in conflicting and complementary ways. Suggestions to improve SNSLLs concern the need to reach alignment in terms of the theoretical and pedagogical tenets that underscore the design of instructional materials. Implications pinpoint the potential of intersecting multimodality and CALL in the study of participatory online environments.</t>
  </si>
  <si>
    <t>Language Attitudes, Social Networks, Computer Assisted Instruction, Second Language Learning, Second Language Instruction, Instructional Design, Instructional Materials, Socialization, Semiotics, Web Sites, Linguistic Theory, Ethnography</t>
  </si>
  <si>
    <t>EJ1100956</t>
  </si>
  <si>
    <t>Spelling: Computerised Feedback for Self-Correction</t>
  </si>
  <si>
    <t>Research has shown that any assumption that L2 learners of English do well to rely on the feedback provided by generic spell checkers (for example, the MS Word spell checker) is misplaced. Efforts to develop spell checkers specifically for L2 learners have focused on training software to offer more appropriate suggestion lists for replacing misspellings, but research suggests that students often select the wrong word from such lists. Moreover, since their spelling errors are often competence errors arising from misconceptions about the target language, students might benefit from feedback that addresses the underlying problem rather than simply suggesting the correct word. This article describes the use of a corpus of learner English to identify common misspellings produced by Spanish learners of English. For each of these errors, hand-crafted feedback has been written explaining how the correct spelling is consistent with the orthography or morphology of English. This material has been incorporated into a prototype spell checker for learners of English. Meanwhile, the software simply flags other errors as &amp;quot;not amongst the 90,000 commonest words of English&amp;quot;. Because it also detects unusual bigrams (word pairs), the program finds more spelling errors than generic spell checkers and additionally detects some non-spelling errors. Tests indicate that such easy-to-build spell checkers might become useful tools for L2 learners, and, along with other recent technological developments, suggest that student self-correction of compositions (including grammatical and lexical errors as well as spelling errors) is becoming increasingly feasible.</t>
  </si>
  <si>
    <t>English (Second Language), Second Language Learning, Feedback (Response), Spelling, Technology Uses in Education, Competence, Misconceptions, Spanish Speaking, Foreign Countries, College Students, Educational Technology, Error Correction</t>
  </si>
  <si>
    <t>EJ1100958</t>
  </si>
  <si>
    <t>Voice Blogging and L2 Speaking Performance</t>
  </si>
  <si>
    <t>Hsu, Hsiu-Chen</t>
  </si>
  <si>
    <t>This paper reports on an exploratory study that investigated the effect of extensive speaking practice on the development of L2 speaking complexity, accuracy, and fluency in voice blogging. The participants were 30 college EFL (English as a foreign language) learners in Taiwan. As a supplement to the insufficient speaking practice in class, each week over a semester, the participants were required to speak on a topic, record their speaking, and post it onto a class blog outside of class. In addition, they were required to listen to and provide comments on at least one other student's voice blog post every week. Blog posts from the first two and last two weeks were analyzed and compared for complexity (mean number of clauses per AS-unit, mean length of AS-unit, mean length of clause, modified type-token ratio), accuracy (percentage of error-free AS-units, percentage of error-free clauses, percentage of accurate use of grammatical verb forms), and fluency (number of syllables per minute, number of meaningful syllables per minute). Results showed that the participants made an improvement in their speaking complexity (greater mean length of AS-unit and clause) although no such improvement was made in their speaking accuracy and fluency.</t>
  </si>
  <si>
    <t>Second Language Learning, Language Skills, Language Fluency, College Students, English (Second Language), Speech Communication, Audio Equipment, Electronic Publishing, Web Sites, Diaries, Accuracy, Error Patterns, Grammar, Foreign Countries, Content Analysis</t>
  </si>
  <si>
    <t>EJ1108842</t>
  </si>
  <si>
    <t>Language Learning Going Global: Linking Teachers and Learners via Commercial Skype-Based CMC</t>
  </si>
  <si>
    <t>Terhune, N. M.</t>
  </si>
  <si>
    <t>This paper reports on students' use of face-to-face synchronous computer-mediated communication (CMC) for oral language learning. It describes a university English language class designed to prepare students for overseas study in which a Skype-based English conversation school was piloted. The study offers analysis of how students used the CMC language school in a relatively uncontrolled setting using qualitative data collected from a student survey and quantitative data collected over a 12-week trial period. Motivational aspects of using technology and online chat to study English are generally considered to be high but speaking face-to-face online is not for everyone. The speaking project, although new and exciting initially, did not hold most students' attention throughout the project possibly due to few specific tasks and goals. For motivation to be maintained by students, oral CMC projects should be based on an effective pedagogy that includes concrete tasks and specific goals. This finding validates other research where CMC was used in the classroom. The paper concludes with a discussion of reasons for the lack of student enthusiasm toward the project centering on task-based learning, use of social media for schoolwork in addition to motivational and autonomous learning factors.</t>
  </si>
  <si>
    <t>Second Language Learning, Second Language Instruction, Computer Mediated Communication, Oral Language, English (Second Language), Study Abroad, Qualitative Research, Student Surveys, Student Attitudes, Independent Study, Online Courses, Undergraduate Students, Private Colleges, Foreign Countries, Intercultural Communication, Familiarity, Social Media, Task Analysis, Information Technology, Technology Integration, Statistical Analysis</t>
  </si>
  <si>
    <t>EJ1108843</t>
  </si>
  <si>
    <t>Linking Adverbials in First-Year Korean University EFL Learners' Writing: A Corpus-Informed Analysis</t>
  </si>
  <si>
    <t>Ha, Myung-Jeong</t>
  </si>
  <si>
    <t>This study examines the frequency and usage patterns of linking adverbials in Korean students' essay writing in comparison with native English writing. The learner corpus used in the present study is composed of 105 essays that were produced by first-year university students in Korea. The control corpus was taken from the American LOCNESS sub-corpus. The distribution of the different semantic categories was nearly identical in the Korean writing and the American writing. The additive relation was most frequently used, followed by the causal, adversative, and sequential relations. However, the Korean learners' overall overuse of linking adverbials pervaded all the semantic categories. Their overuse was particularly noticeable in the sequential and additive categories. Accordingly, the analysis showed that overuse hypothesis is clearly supported in the present study. On the basis of the results of the study, pedagogical implications and suggestions for further research are presented.</t>
  </si>
  <si>
    <t>English (Second Language), Second Language Learning, Second Language Instruction, Asians, Form Classes (Languages), Teaching Methods, Essays, Writing (Composition), Computational Linguistics, Language Usage, Contrastive Linguistics, Native Speakers, College Freshmen, Semantics, Discourse Analysis, Word Frequency, Foreign Countries, Statistical Analysis</t>
  </si>
  <si>
    <t>EJ1108845</t>
  </si>
  <si>
    <t>Moving a Step Further from &amp;quot;Integrative CALL&amp;quot;. What's to Come?</t>
  </si>
  <si>
    <t>Gimeno-Sanz, Ana</t>
  </si>
  <si>
    <t>This paper reflects upon the evolution of technology-enhanced language learning throughout the past two decades based on the author's own experience and how Information and Communications Technologies have played a prominent role on how language teaching pedagogies have evolved alongside the technologies themselves. Reference is made to the milestones that have marked the evolution of computer-assisted language learning (CALL) and how future trends are developing. The author discusses her vision of CALL and develops the concept of &amp;quot;atomised CALL&amp;quot;, a theory first introduced in 2013. Atomised CALL describes the field of CALL from 2010 onwards, i.e. from Mark Warschauer's definition of &amp;quot;integrative CALL&amp;quot;. In relation to Bax's theory about the &amp;quot;normalisation&amp;quot; of CALL, the author defends that, as long as technology continues to evolve and new gadgets appear on the market, there will always be a place for CALL developers and authors to find the optimum way of pedagogically exploiting these forever-emerging technological developments.</t>
  </si>
  <si>
    <t>Computer Assisted Instruction, Second Language Learning, Second Language Instruction, Information Technology, Educational Trends, Futures (of Society), Teaching Methods, Trend Analysis, Computer Software, Spanish, Foreign Countries, English, French, German, Programming, Networks, Educational History</t>
  </si>
  <si>
    <t>Spain (Valencia)</t>
  </si>
  <si>
    <t>EJ1108848</t>
  </si>
  <si>
    <t>Exploring the Affordances of the Writing Portal (TWP) as an Online Supplementary Writing Platform (For the Special Issue of GLoCALL 2013 and 2014 Conference Papers)</t>
  </si>
  <si>
    <t>Lee, Kean Wah, Said, Noraini, Tan, Choon Keong</t>
  </si>
  <si>
    <t>The writing process has traditionally been seen &amp;quot;as a lonely journey&amp;quot; to typify the lack of support that students experience for writing outside the classroom. This paper examines an attempt of The Writing Portal (TWP), a supplementary online writing platform, to support students' writing needs throughout the five stages of the writing process, viz., planning, drafting, revising, editing, and publishing. Social constructivist principles underpin TWP, which was designed to engender collaboration amongst its student participants. Not only does TWP provide links to evaluated Internet resources and a writing portfolio, but it also features collaboration tools such as the Group Forum, chat, a writing portfolio, a private messaging system, and a comment function for pages or articles created. Thus, it is very much akin to a &amp;quot;one-stop centre&amp;quot; for academic writing within a flexible and supportive environment. In this qualitative case study, 16 third-year TESL pre-service teachers at a Malaysian Teacher Education Institute embarked on a 12-week writing course using TWP. Qualitative data in the form of students' online discourses, task reflections, log files, and digital artefacts were captured to explore how TWP's affordances supported students' writing needs. In addition, Soller's collaborative learning conversation skills (CLCS) taxonomy was used as an analytical framework to investigate the collaborative learning engendered in the online environment. The findings indicate that TWP served its purpose by addressing students' writing needs at all stages of the writing process as they accomplished multiple writing tasks. Additionally, evidence of collaborative learning is evident in three functions of TWP: the Group Forum, chat, and the comments for pages/articles. However, there are differences between the frequencies of the specific skills used for each function. To conclude, TWP appears to be a successful tool at supporting students at all stages of the writing process.</t>
  </si>
  <si>
    <t>Computer Uses in Education, Writing Instruction, Writing Processes, Affordances, Supplementary Education, Cooperative Learning, Case Studies, Qualitative Research, Preservice Teachers, English (Second Language), Student Needs, Foreign Countries, Statistical Analysis</t>
  </si>
  <si>
    <t>EJ1099285</t>
  </si>
  <si>
    <t>Perceptions of Webcam Use by Experienced Online Teachers and Learners: A Seeming Disconnect between Research and Practice</t>
  </si>
  <si>
    <t>Kozar, Olga</t>
  </si>
  <si>
    <t>Videoconferencing tools, like Skype, etc., are being increasingly used in language education worldwide. Despite assumed socio-affective and pedagogical benefits of using webcams in synchronous online language lessons, such as the feeling of co-presence or the possibilities of non-verbal communication, little is known about attitudes held by experienced online teachers towards webcams and their actual use of this tool during private online language lessons. This study interviews 20 experienced online language tutors and 20 adult students about their attitudes towards webcams and their use of webcams. The findings suggest that most teachers and students only used webcams at the start of their lessons for socio-affective reasons and discontinued the use of webcams after the first 2-3 weeks. Some common reasons for reducing the use of webcams were the perception of &amp;quot;webcamming&amp;quot; as a more tiring mode, the feeling of self-consciousness and privacy concerns. The study calls for more research on the use of webcams, webcam-specific semio-pedagogical skills and suggests directions of future studies.</t>
  </si>
  <si>
    <t>Videoconferencing, Online Courses, Web Based Instruction, Photography, Internet, Video Technology, Synchronous Communication, Computer Mediated Communication, Second Language Instruction, Teacher Attitudes, Tutors, Student Attitudes, Use Studies, Privacy, Semi Structured Interviews, Foreign Countries, Trend Analysis, Cooperative Learning, Teacher Student Relationship, Technology Uses in Education, Data Analysis</t>
  </si>
  <si>
    <t>Canada, Kazakhstan, Russia, Ukraine, United Kingdom (Great Britain), United States</t>
  </si>
  <si>
    <t>EJ1099287</t>
  </si>
  <si>
    <t>Learners' Metalinguistic and Affective Performance in Blogging to Write</t>
  </si>
  <si>
    <t>Chen, Ping-Ju</t>
  </si>
  <si>
    <t>The documentation of the benefits of blog use in foreign language education has proliferated since 2006. In the field of blogging to write, most studies focus on learners' linguistic performance and perceptions. To provide an analysis of learners' writing performance by using blogs, in addition to the often-researched areas, this study examines two further dimensions--learners' metalinguistic awareness and affective performance. This paper reports findings in these two areas. Twenty-six randomly selected, non-English majors participated in a conventional English writing class, forming the control group, while 18 students took part in a blog-integrated English experimental writing class. The results of comparison showed no significant differences between the two classes in regards to metalinguistic strategy use but there were significant differences in &amp;quot;metalinguistic awareness.&amp;quot; It is conjectured that more exposure to the target language materials, the interaction and collaboration among students, the aid of the reverse-chronological order of blogs, and the integration of blogs in the writing class significantly enhanced students' metalinguistic awareness. In affective performance, there were no significant differences between the two classes in writing motivation and writing anxiety. Nevertheless, it was the control class that significantly surpassed the experimental class in writing self-efficacy.</t>
  </si>
  <si>
    <t>Foreign Countries, Metalinguistics, College Students, Science Education, Technology Education, Student Journals, Electronic Journals, English (Second Language), College Second Language Programs, Second Language Learning, Second Language Instruction, Experimental Groups, Control Groups, Time Factors (Learning), Time on Task, Learning Strategies, Student Motivation, Anxiety, Self Efficacy, Comparative Analysis, Peer Evaluation, Questionnaires, Likert Scales, Pretests Posttests, Statistical Analysis, Affective Behavior, Scores</t>
  </si>
  <si>
    <t>EJ1099289</t>
  </si>
  <si>
    <t>Moving Bravely towards Mobile Learning: Iranian Students' Use of Mobile Devices for Learning English as a Foreign Language</t>
  </si>
  <si>
    <t>Dashtestani, Reza</t>
  </si>
  <si>
    <t>In recent years, students have shown growing interest in mobile learning and the use of mobile devices for learning English as a foreign language (EFL). However, it appears that further research needs to be undertaken to identify students' use of mobile devices and their attitudes towards them, especially in developing countries. To achieve this aim, three instruments, i.e. questionnaires (n = 345), in-depth semi-structured interviews (n = 128), and non-participant observations (50 sessions), were employed to collect quantitative and qualitative data. The results indicate that Iranian EFL students are generally positive about mobile learning and the use of mobile devices for learning EFL. The perceived benefits of mobile learning comprised opportunities for ubiquitous learning and access to the Internet, use of multimedia in the classroom, and portability. On the contrary, the findings suggest that students might be discouraged from the use of mobile devices due to several perceived impeding factors. The analysis of the data illustrated that Iranian EFL students mainly use mobile devices for non-academic purposes. The majority of students own smartphones and laptops and prefer to use tablet PCs, smartphones, and laptops for language learning. The findings of the observations suggest that even though some Iranian EFL teachers favor the use of mobile devices in the classroom, some of them prevent students from such use. In light of students' proposed strategies to implement mobile learning, the study suggests guidelines to integrate mobile learning in the EFL context of Iran and other similar contexts.</t>
  </si>
  <si>
    <t>Foreign Countries, Telecommunications, Handheld Devices, Technology Uses in Education, Educational Technology, Electronic Learning, English (Second Language), Second Language Instruction, Semi Structured Interviews, Student Attitudes, Observation, Laptop Computers, Mixed Methods Research, Questionnaires, Likert Scales</t>
  </si>
  <si>
    <t>EJ1099291</t>
  </si>
  <si>
    <t>Evaluating Automatic Speech Recognition-Based Language Learning Systems: A Case Study</t>
  </si>
  <si>
    <t>van Doremalen, Joost, Boves, Lou, Colpaert, Jozef, Cucchiarini, Catia, Strik, Helmer</t>
  </si>
  <si>
    <t>The purpose of this research was to evaluate a prototype of an automatic speech recognition (ASR)-based language learning system that provides feedback on different aspects of speaking performance (pronunciation, morphology and syntax) to students of Dutch as a second language. We carried out usability reviews, expert reviews and user tests to gain insight into the potential of this prototype and the possible ways in which it could be further adapted or improved, with a view to developing specific language learning products. The evaluation revealed that domain experts and users (teachers and students) are generally positive about the system and intend to use it if they get the opportunity. In addition, recommendations have been made which range from specific changes and additions to the system to more general statements about the pedagogical and technological issues involved. These recommendations can be useful to improve this prototype and to develop other ASR-based systems, which can be deployed either as language courseware or as research tools to investigate design hypotheses and language acquisition processes.</t>
  </si>
  <si>
    <t>Case Studies, Speech, Indo European Languages, Second Language Learning, Second Language Instruction, Courseware, Assistive Technology, Feedback (Response), Usability, Student Attitudes, Positive Attitudes, Teaching Methods, Learning Processes, Syntax, Pronunciation, Morphology (Languages), Computer Assisted Instruction, Pronunciation Instruction, Foreign Countries, Semi Structured Interviews, Questionnaires, Likert Scales</t>
  </si>
  <si>
    <t>Belgium, Netherlands</t>
  </si>
  <si>
    <t>EJ1099294</t>
  </si>
  <si>
    <t>Evaluating Listening and Speaking Skills in a Mobile Game-Based Learning Environment with Situational Contexts</t>
  </si>
  <si>
    <t>Hwang, Wu-Yuin, Shih, Timothy K., Ma, Zhao-Heng, Shadiev, Rustam, Chen, Shu-Yu</t>
  </si>
  <si>
    <t>Game-based learning activities that facilitate students' listening and speaking skills were designed in this study. To participate in learning activities, students in the control group used traditional methods, while students in the experimental group used a mobile system. In our study, we looked into the feasibility of mobile game-based learning activities. One experiment was carried out and the results revealed that the experimental-group students significantly outperformed the control-group students on the verbal post-test. However, the performance of the two groups was equal on the listening post-test. Two variables (the average score for the interactive jigsaw game and the number of designed cards) were found to be the most important factors for influencing students' performance in the verbal post-test. Furthermore, most students had positive perceptions toward learning activities that are supported by a mobile system. These results suggest that game-based learning activities can significantly improve students' speaking skills if driven by a mobile system. Furthermore, these results suggest that learning activities with a mobile system foster students to (1) practice speaking English as a foreign language (EFL) more frequently as well as to reflect on their speech; (2) create meaningful sentences and speak with greater accuracy and confidence; and (3) practice speaking EFL in an authentic context.</t>
  </si>
  <si>
    <t>Telecommunications, Technology Uses in Education, Educational Games, Experimental Groups, Control Groups, Listening Skills, Speech Skills, Pretests Posttests, Scores, Student Attitudes, Program Effectiveness, Females, High School Students, Conventional Instruction, English (Second Language), Second Language Instruction, Questionnaires, Language Proficiency, Foreign Countries, Interviews, Statistical Analysis, Multiple Regression Analysis</t>
  </si>
  <si>
    <t>EJ1099296</t>
  </si>
  <si>
    <t>CALL Teacher Professional Growth through Lesson Study Practice: An Investigation into EFL Teachers' Perceptions</t>
  </si>
  <si>
    <t>Nami, Fatemeh, Marandi, S. Susan, Sotoudehnama, Elaheh</t>
  </si>
  <si>
    <t>Despite the abundance of research on the potential of lesson study for promoting teachers' professional growth through practice and collaboration, little is known on how language teachers perceive this strategy for their computer assisted language learning (CALL) professional development. In an attempt to contribute to this research base, this article shares the findings of a case study on five English as a foreign language (EFL) teachers' perception of the impact of lesson study on their professional growth. Participants' responses to interview questions along with their reflection journals were analyzed adopting constant comparison method. The findings indicated that participants appreciated the teaching practice and peer observation for promoting their knowledge of technology, technological pedagogical knowledge, knowledge of technological glitches, and their confidence in teaching with technology. It was also observed that teachers preferred peer critique to positive feedback for improving the quality of their lesson plans. The results could provide CALL teacher educators and program designers insights into benefits and challenges of engaging EFL teachers in lesson study during CALL teacher education.</t>
  </si>
  <si>
    <t>Professional Development, Teacher Attitudes, English (Second Language), Second Language Learning, Foreign Countries, Teacher Effectiveness, Teacher Improvement, Teacher Collaboration, Teaching Methods, Language Teachers, Computer Assisted Instruction, Pedagogical Content Knowledge, Technological Literacy, Case Studies, Interviews, Peer Evaluation, Comparative Analysis, Technology Uses in Education, Teacher Education, Second Language Instruction, Inservice Teacher Education, Females, Feedback (Response), Observation</t>
  </si>
  <si>
    <t>Iran (Tehran)</t>
  </si>
  <si>
    <t>EJ1099303</t>
  </si>
  <si>
    <t>University Student and Teacher Perceptions of Teacher Roles in Promoting Autonomous Language Learning with Technology outside the Classroom</t>
  </si>
  <si>
    <t>Lai, Chun, Yeung, Yuk, Hu, Jingjing</t>
  </si>
  <si>
    <t>Helping students to become autonomous learners, who actively utilize technologies for learning outside the classroom, is important for successful language learning. Teachers, as significant social agents who shape students' intellectual and social experiences, have a critical role to play. This study examined students' and teachers' perceptions of the specific roles teachers may play in promoting autonomous language learning with technology outside the classroom. Interviews were conducted with 15 language learners and 10 language teachers at a university in Hong Kong. The study found mismatches between students' and teachers' perceptions of the degree of teacher involvement and the specific roles teachers could play. On the one hand, students expected teachers to play a greater role in supporting their autonomous learning with technology by recommending a variety of technological resources and sharing metacognitive and cognitive strategies for effective use of the resources. On the other hand, teachers expected to play a minimal role due to their overestimation of students' capacities and their concern over their limited abilities to provide such support. The research findings indicate the importance of raising teachers' awareness of the various roles their students expect them to play and of equipping teachers with the knowledge and skills to advise and support students in making use of technological resources outside the classroom for language learning.</t>
  </si>
  <si>
    <t>Foreign Countries, Undergraduate Students, Student Attitudes, College Faculty, Teacher Attitudes, Teacher Role, Second Language Instruction, Technology Uses in Education, Independent Study, Semi Structured Interviews, Language Teachers, Congruence (Psychology), Metacognition, Expectation, Second Language Learning</t>
  </si>
  <si>
    <t>EJ1099304</t>
  </si>
  <si>
    <t>Transforming and Constructing Academic Knowledge through Online Peer Feedback in Summary Writing</t>
  </si>
  <si>
    <t>Recognizing that graduate students seldom have the opportunity to participate collaboratively, either in providing or receiving feedback to improve their academic writing skills, this study reports on the design of a computer-supported collaborative learning (CSCL) system used to investigate how graduate students transform and construct their academic knowledge through peer feedback when involved in summary writing. A sample of 24 graduate students who studied English as a foreign language was grouped into experimental and control groups, 13 and 11 graduate students in each group. The results of this study reveal that integrating the three key elements of a CSCL system facilitated improvement in the experimental group's summary writing. These key elements included (1) acquiring a basic understanding of main ideas by requesting keywords as scaffolds, (2) explicitly observing more proficient peers' writing processes when providing and receiving peer feedback (knowledge transformation), and (3) solving writing problems by revising their own summaries following peer feedback (knowledge construction). Based on the three key elements, the graduate students in the experimental group made more local (i.e., grammatical) and global revisions (i.e., text development, organization, and style) on their own as well as their peers' summaries, compared with the graduate students in the control group. The effectiveness of online peer feedback on summary writing, in transforming and constructing academic knowledge, is further discussed in this study.</t>
  </si>
  <si>
    <t>Peer Evaluation, Feedback (Response), Writing Processes, Graduate Students, Cooperative Learning, Revision (Written Composition), Experimental Groups, Control Groups, Knowledge Level, Business Communication, English (Second Language), Second Language Learning, Second Language Instruction, Teaching Methods, Asians, Foreign Countries, Grammar, Instructional Effectiveness, Comparative Analysis, Academic Discourse, Computer Mediated Communication, Computer Assisted Instruction, Pretests Posttests, Statistical Analysis, Language Tests, Questionnaires, Content Analysis</t>
  </si>
  <si>
    <t>EJ1099348</t>
  </si>
  <si>
    <t>Blog-Based Peer Response for L2 Writing Revision</t>
  </si>
  <si>
    <t>Pham, Vu Phi Ho, Usaha, Siriluck</t>
  </si>
  <si>
    <t>Few studies have been conducted to see how blog-based peer response helps students to improve their writing revisions. The present study investigates peer comments made through blogs, the nature of the comments and their areas of focus, and the ratios of students incorporating suggestions made through blog-based comments into revisions of their writing. Thirty-two second-year English major students taking a 15-week academic writing course at Nong Lam University in Ho Chi Minh City were selected to participate in this study. The students posted their writings on blogs and, through blog comments, also provided and received suggestions for revision. The results indicated that though the comments on global areas were greater than those on local areas, the qualified comments (revision-oriented comments) were not guaranteed to be greater in the global area. The total revisions made during blog-based peer response were greater than the total revision-oriented comments delivered by peers. In addition, revisions at lower levels such as &amp;quot;word&amp;quot; or &amp;quot;phrase&amp;quot; needed less help from peers, whereas those at higher levels such as &amp;quot;sentence&amp;quot; or &amp;quot;paragraph&amp;quot; needed more help from peers. The study brings illumination for instructors who are considering whether to apply blogs to their writing classes.</t>
  </si>
  <si>
    <t>Second Language Learning, Electronic Publishing, Revision (Written Composition), Writing (Composition), Peer Evaluation, Vietnamese People, Foreign Countries, Majors (Students), Undergraduate Students, English (Second Language), Second Language Instruction, Writing Instruction, English for Academic Purposes, Teaching Methods, Qualitative Research, Statistical Analysis, Interviews</t>
  </si>
  <si>
    <t>Vietnam</t>
  </si>
  <si>
    <t>EJ1099379</t>
  </si>
  <si>
    <t>Developing a Technological Pedagogical Content Knowledge (TPACK) Assessment for Preservice Teachers Learning to Teach English as a Foreign Language</t>
  </si>
  <si>
    <t>Baser, Derya, Kopcha, Theodore J., Ozden, M. Yasar</t>
  </si>
  <si>
    <t>This paper reports the development and validation process of a self-assessment survey that examines technological pedagogical content knowledge (TPACK) among preservice teachers learning to teach English as a foreign language (EFL). The survey, called TPACK-EFL, aims to provide an assessment tool for preservice foreign language teachers that addresses subject-specific pedagogies and technologies. Using mixed methods approach, survey items were generated first using qualitative methods (e.g. expert interviews and document analysis). The content validity of the items was established through expert and preservice teacher reviews. The survey was then validated through two rounds of exploratory factor analysis (EFA), the first with 174 preservice EFL teachers and the second with 204 preservice EFL teachers. The results of the first round indicated a five-factor structure: technological knowledge (TK), content knowledge (CK), pedagogical knowledge (PK), pedagogical content knowledge (PCK) and a fifth factor that combined TCK, TPK, and TPACK items. After revising the survey, the second round of EFA results showed a seven-factor structure that was consistent with the TPACK framework. The final TPACK-EFL survey included a total of 39 items: 9 TK, 5 CK, 6 PK, 5 PCK, 3 TCK, 7 TPK, and 4 TPACK. The results offer survey developers and teacher educators insight into establishing clear boundaries between the TPACK constructs. In particular, subject-specific strategies were used to generate clear and distinct items within the TCK and TPK constructs. Implications for developing other subject-specific TPACK surveys and using the TPACK-EFL survey in other countries are discussed.</t>
  </si>
  <si>
    <t>Pedagogical Content Knowledge, Technological Literacy, Preservice Teachers, English (Second Language), Second Language Learning, Second Language Instruction, Higher Education, Universities, Foreign Countries, Surveys, Teacher Attitudes, Self Evaluation (Individuals), Mixed Methods Research, Factor Analysis, Interviews, Content Analysis, Technology Integration, Teacher Education, Technology Uses in Education, Language Teachers, Content Validity, Correlation, Qualitative Research</t>
  </si>
  <si>
    <t>EJ1099742</t>
  </si>
  <si>
    <t>WebQuests as Language-Learning Tools</t>
  </si>
  <si>
    <t>Aydin, Selami</t>
  </si>
  <si>
    <t>This study presents a review of the literature that examines WebQuests as tools for second-language acquisition and foreign language-learning processes to guide teachers in their teaching activities and researchers in further research on the issue. The study first introduces the theoretical background behind WebQuest use in the mentioned processes. It then reviews studies that examine WebQuests as tools used in second-language acquisition and foreign language-learning processes. The study concludes that WebQuest use improves interaction, communication, critical thinking, knowledge application, social skills, scaffolded learning, higher order thinking skills and problem-solving skills. Moreover, WebQuests help learners to acquire and learn linguistic and extra-linguistic knowledge in a secure atmosphere in the processes of second-language acquisition and foreign language learning. Second, the results of the reviewed studies show that WebQuests have positive effects on reading skills and vocabulary knowledge. The paper ends with practical recommendations for teachers and researchers.</t>
  </si>
  <si>
    <t>Second Language Learning, Web Sites, Inquiry, Active Learning, Second Language Instruction, Computer Uses in Education, Teaching Methods, Literature Reviews, Educational Research, Instructional Effectiveness, Constructivism (Learning), Student Attitudes, Reading Skills, Writing Skills</t>
  </si>
  <si>
    <t>EJ1117501</t>
  </si>
  <si>
    <t>Indigenous Language Revitalization, Promotion, and Education: Function of Digital Technology</t>
  </si>
  <si>
    <t>Galla, Candace Kaleimamoowahinekapu</t>
  </si>
  <si>
    <t>Within the last two decades, there has been increased interest in how technology supports Indigenous language revitalization and reclamation efforts. This paper considers the effect technology has on Indigenous language learning and teaching, while conceptualizing how language educators, speakers, learners, and technology users holistically understand, skillfully apply and communicate creative and balanced technological solutions that are based on understanding of contextual factors. A total of 80 participants representing at least 47 Indigenous languages completed a survey in 2009 representing individuals, organizations, and institutions that serve one or more Indigenous language communities across the United States, Canada, Australia, New Zealand, Taiwan, Guatemala, Peru, Greenland, Mexico, Bolivia, French Polynesia (Marquesas Islands and Tuamotu Islands), and Russia. The data reveal the functions digital technology has in Indigenous language revitalization, which include (1) positive and supportive roles (2) concerns, constraints, and tensions, and (3) Indigenous language education. Regardless of the size of the community, opportunities for using technology in Indigenous language revitalization efforts are shaped by linguistic, cultural, social, economic, environmental, and technological factors as expressed in the technacy framework for language revitalization. Findings indicate that technology has wide and mostly positive applications in language learning and teaching, that the benefits of those applications remain consistent across communities regardless of size and geographic location, and that new and innovative uses of technology are being adopted to support language revitalization efforts. Overall, the study underscores the importance of context in making grounded decisions about technology as a component of contemporary language revitalization efforts.</t>
  </si>
  <si>
    <t>Foreign Countries, Indigenous Populations, Language Maintenance, Computer Mediated Communication, Influence of Technology, Holistic Approach, Cultural Context, Context Effect, Surveys, Educational Benefits, Barriers, Technology Uses in Education, Cultural Influences, Social Environment, Native Language Instruction, Native Language, Geographic Location, Language Minorities, Economic Factors, Environmental Influences, Instructional Materials, Multimedia Materials, Curriculum Development</t>
  </si>
  <si>
    <t>Australia, Bolivia, Canada, French Polynesia, Greenland, Guatemala, Mexico, New Zealand, Peru, Russia, Taiwan, United States</t>
  </si>
  <si>
    <t>EJ1117502</t>
  </si>
  <si>
    <t>Fuchs, Carolin</t>
  </si>
  <si>
    <t>This exploratory study contributes to the underexplored area of collaborative task formats in telecollaboration. The study investigates how English as a second language (ESL) student teachers in the US and English as a foreign language (EFL) student teachers in Turkey negotiated the design, implementation, and evaluation of technology-based English language learning tasks. The overall pedagogical goal of this spring 2014 project was to provide participants in different educational and institutional settings an opportunity to collaboratively explore and evaluate the affordances of technology tools in the design of joint learning tasks. This ethnographic case study triangulates questionnaires, telecollaboration logs, and computer-mediated communication data (blogs, emails) to examine the types of negotiation (personal, interactive, procedural) telecollaborative teams displayed at the project's micro levels (self, situated telecollaborative activity) and macro levels (institutional setting, political context). Findings indicate that one telecollaborative team, Global Team 2, effectively managed their learning as a group by making key decisions collectively about their work processes. The team's high number of procedural negotiation instances suggests a high degree of task-orientation, which may have aided their task completion. In contrast, the number of personal and interactive negotiation types was low. The latter, however, may have been called for midway through the project, when unexpected political developments in Turkey unfolded. Repercussions disturbed Turkish participants and affected social media, which were at the core of this telecollaboration. Implications focus on foregrounding personal and interactive negotiation via virtual Global Team check-ins, as well as on expanding collaborative tasks by incorporating perspectives on the wider institutional and sociopolitical contexts of participating institutions.</t>
  </si>
  <si>
    <t>Foreign Countries, English (Second Language), Second Language Instruction, Cooperative Learning, Telecommunications, Computer Mediated Communication, Language Teachers, Student Teachers, Comparative Education, Affordances, Technology Uses in Education, Ethnography, Case Studies, Questionnaires, Journal Writing, Participative Decision Making, Interpersonal Communication, Graduate Students, Social Environment, International Cooperation, Intercollegiate Cooperation, Technological Literacy, Task Analysis, Web Based Instruction, Web 2.0 Technologies, Likert Scales</t>
  </si>
  <si>
    <t>Turkey, United States</t>
  </si>
  <si>
    <t>EJ1117503</t>
  </si>
  <si>
    <t>Ubiquitous Knowledge and Experiences to Foster EFL Learning Affordances</t>
  </si>
  <si>
    <t>García-Sánchez, Soraya, Luján-García, Carmen</t>
  </si>
  <si>
    <t>This article explores the implementation of experiential learning affordances to improve skills in English as a Foreign Language (EFL) in higher education. The administration of an online anonymous survey to 100 students of different undergraduate degrees presents current learning reflections from EFL students at the Universidad de Las Palmas de Gran Canaria (ULPGC, Spain) with regards to their active learning skills in their compulsory EFL course programmes. The findings demonstrate that students' motivation remains essential at the time of learning a foreign language. Equally, intrinsic motivation is linked to improving learners' communicative competence in English by means of using individual and interactive learning strategies, which at the same time participate in ubiquitous learning (u-learning) environments that happen anywhere and at any time in order to promote team activities outside the institutional times and places.</t>
  </si>
  <si>
    <t>Foreign Countries, Experiential Learning, English (Second Language), Second Language Instruction, Online Surveys, Undergraduate Students, Active Learning, Student Motivation, Educational Technology, Electronic Learning, Language Skills, Case Studies</t>
  </si>
  <si>
    <t>EJ1117556</t>
  </si>
  <si>
    <t>The Relationship between the Use of Spaced Repetition Software with a TOEIC Word List and TOEIC Score Gains</t>
  </si>
  <si>
    <t>Bower, Jack Victor, Rutson-Griffiths, Arthur</t>
  </si>
  <si>
    <t>A strong relationship between L2 vocabulary knowledge and L2 reading and listening comprehension is well established. However, less research has been conducted to explore correlations between pedagogic interventions to increase vocabulary knowledge and score gains on standardized L2 proficiency tests. This study addresses this gap in the research by analyzing the relationship between extended study of a Test of English for International Communication (TOEIC) word list using spaced repetition software (SRS) and TOEIC score gains. Two classes of Japanese students totaling 60 participants were encouraged to study a TOEIC word list using SRS for 10 months. TOEIC score gains from a pre-test to a post-test were then correlated with the number of flashcard repetitions to investigate the relationship between SRS study and test score gains. Statistically significant relationships (p &amp;lt; 0.05) were found between total SRS repetitions and TOEIC listening and overall score gains. Total word list reviews accounted for 11.4% of the variance in overall TOEIC gains, 6.2% of the variance in reading gain and 7.2% of the variance in listening gains. The authors argue that study of test-specific word lists with SRS may be a useful addition to motivated students' test preparation strategies for standardized foreign language proficiency tests.</t>
  </si>
  <si>
    <t>Correlation, Computer Software, Scores, Language Tests, English (Second Language), Second Language Learning, Language Proficiency, Word Lists, Pretests Posttests, Instructional Materials, Statistical Analysis, Foreign Countries, Teaching Methods, Intervention, Asians, Second Language Instruction, Vocabulary Development, Reading Comprehension, Listening Comprehension, Achievement Gains, Test Preparation, Standardized Tests, Females, Single Sex Colleges, College Students, Translation</t>
  </si>
  <si>
    <t>EJ1117557</t>
  </si>
  <si>
    <t>Effects of Help Options in a Multimedia Listening Environment on L2 Vocabulary Acquisition</t>
  </si>
  <si>
    <t>Mohsen, Mohammed Ali</t>
  </si>
  <si>
    <t>Several types of help options have been incorporated into reading and listening comprehension activities to aid second language (L2) vocabulary acquisition. Textbook authors, teachers, and sometimes even students may pick and choose which help options they wish to use. In this paper, I investigate the effects of two help options in a multimedia listening environment (annotated captioned animation versus annotated transcript animation) on L2 vocabulary acquisition. Thirty-four Arab learners of English as a foreign language watched and listened to an animated story under any one of the following conditions: (1) annotations + captions + animation (ACA) and (2) annotations + transcripts+ animation (ATA). After viewing the story, the participants received a vocabulary posttest (i.e., L2 spelling) and posttest of translating Arabic words into the target language (L2 form recall). These tests were readministered five weeks after the treatment. The results revealed that the ACA and ATA groups performed significantly better on both L2 vocabulary spelling and L2 vocabulary recall in posttest and delayed test treatments than on L2 vocabulary spelling and recall in the pretest treatments. No significant difference was observed between the ACA and ATA groups in terms of vocabulary posttests. However, the ACA group slightly outscored the ATA group in the long-term L2 form recall tests (i.e., delayed tests). The results suggest that both types (i.e., ACA and ATA) help improve L2 vocabulary acquisition, whereas ACA surpasses ATA in aiding L2 vocabulary acquisition over a long term. In light of these findings, pedagogical implications to teachers, learners, and curricula designers are discussed.</t>
  </si>
  <si>
    <t>Second Language Learning, Vocabulary Development, Recall (Psychology), Reading Comprehension, Listening Comprehension, Animation, Pretests Posttests, Translation, Semitic Languages, Arabs, English (Second Language), Spelling, Language Tests, Multimedia Instruction, Teaching Methods, Computer Assisted Instruction, Second Language Instruction, Story Reading, Statistical Analysis, Native Language, Foreign Countries, Grade 7, Grade 8, Grade 9, Quasiexperimental Design</t>
  </si>
  <si>
    <t>Saudi Arabia</t>
  </si>
  <si>
    <t>EJ1117565</t>
  </si>
  <si>
    <t>Analysing Concordancing: A Simple or Multifaceted Construct?</t>
  </si>
  <si>
    <t>Ballance, Oliver James</t>
  </si>
  <si>
    <t>In pedagogical contexts, concordancing is often researched in relation to a non-concordanced-based learning condition, such as dictionary-based learning, and studies have generally shown concordancing to be a valuable language learning resource, as indicated by Tom Cobb and Alex Boutlon's recent meta-analysis. However, studies framed in terms of concordancing often overlook potentially significant differences in concordancing conditions by treating concordances as a simple, unidimensional construct. This study identifies variables within concordancing that may provide learners with diverging affordances, affordances that are not mutually compatible, and explores concordancing through a survey of concordance users' preferences. The data is analysed through a series of factor analyses which indicate that concordancing is a complex, multidimensional construct. It finds that there are at least four factors underlying the construct of concordancing: how citations are formatted, the type of corpus used, the order citations are presented in, and the task engaged in. Each of these factors represents a dimension of variance amongst concordance users. If it is safe to assume that concordance users' preferences are unlikely to be arbitrary, and are likely to indicate the affordances of concordancing in a particular configuration, then each factor represents a potentially significant variable in learner use of concordances. The paper concludes by discussing the implications of the construct identified in relation to learner concordance use.</t>
  </si>
  <si>
    <t>Indexes, Affordances, Users (Information), Preferences, Citations (References), Psychometrics, Factor Analysis, Componential Analysis, Layout (Publications), Questionnaires, Foreign Countries</t>
  </si>
  <si>
    <t>EJ1117566</t>
  </si>
  <si>
    <t>Use of a Game-Like Application on a Mobile Device to Improve Accuracy in Conjugating Spanish Verbs</t>
  </si>
  <si>
    <t>Castañeda, Daniel A., Cho, Moon-Heum</t>
  </si>
  <si>
    <t>Interest in using mobile applications to enhance students' learning in Spanish classrooms runs high; however, little empirical research about their effects has been conducted. Using intentionally designed classroom activities to promote meaningful learning with a mobile application, we investigated the extent to which students of Spanish as a second language (L2) could improve accuracy in conjugating verbs. Pre- and posttest results show that these activities helped students improve not only accuracy but also confidence in conjugating Spanish verbs. The 80 students who participated in this study for four consecutive semesters reported an overall positive experience with the verb-conjugating activities but noted some limitations. Results of this empirical study enhance the learning of Spanish with a mobile application in the classroom.</t>
  </si>
  <si>
    <t>Spanish, Second Language Instruction, Educational Technology, Technology Uses in Education, Telecommunications, Handheld Devices, Pretests Posttests, Verbs, Grammar, Instructional Effectiveness, Educational Games, Video Games, College Students, Tests, Student Attitudes, Mixed Methods Research, Likert Scales</t>
  </si>
  <si>
    <t>EJ1117582</t>
  </si>
  <si>
    <t>The Use of Massively Multiplayer Online Role-Playing Games in CALL: An Analysis of Research</t>
  </si>
  <si>
    <t>Peterson, Mark</t>
  </si>
  <si>
    <t>Contemporary CALL research reflects renewed interest in digital games. One aspect of this phenomenon namely, use of massively multiplayer online role-playing games (MMORPGs), has expanded significantly, highlighting the need for a review. This paper analyzes findings from 10 learner-based studies that draw on accounts of SLA informed by cognitive and sociocultural theories. Analysis reveals that research conducted from the sociocultural perspective provides evidence of constructs identified as playing a central role in SLA. Analysis indicates that playing MMORPGs elicits target language dialogue involving collaboration, assistance and co-construction. Data show that MMORPGs provide access to conditions conducive to the operation of zones of proximal development. Findings show that this type of game provides access to both in-game and extramural communities of practice that facilitate language socialization. Research undertaken from a cognitive perspective shows that participation in MMORPG-based gaming facilitates production of the target language. However, this work does not provide conclusive evidence that game play elicits forms of interaction such as negotiation, that are hypothesized as playing a central role in learning in the cognitive account of SLA. Studies conducted from both perspectives draw attention to positive learner attitudes indicating high levels of motivation. The analysis reveals that although studies are subject to limitations, they have produced promising results. This suggests that further theory-led work in this area is justified, as it offers the prospect of making a significant contribution to the research base. As work continues, areas of potential interest in praxis, theory and future research are identified.</t>
  </si>
  <si>
    <t>Computer Assisted Instruction, Second Language Instruction, Second Language Learning, Computer Games, Teaching Methods, Role Playing, Sociocultural Patterns, Socialization, Communities of Practice, Positive Attitudes, Student Attitudes, Learning Motivation, Learning Theories, Educational Research, Generalization</t>
  </si>
  <si>
    <t>EJ1093565</t>
  </si>
  <si>
    <t>Evaluating a Computer-Assisted Pronunciation Training (CAPT) Technique for Efficient Classroom Instruction</t>
  </si>
  <si>
    <t>Luo, Beate</t>
  </si>
  <si>
    <t>This study investigates a computer-assisted pronunciation training (CAPT) technique that combines oral reading with peer review to improve pronunciation of Taiwanese English major students. In addition to traditional in-class instruction, students were given a short passage every week along with a recording of the respective text, read by a native speaker. They practiced at home by listening to the recordings, reading out loud while listening, recording themselves, and comparing their recordings to the native speaker. When satisfied, they posted their own recording to an online discussion board. Every student listened to the recordings of three classmates, supplying feedback through the discussion board. Two control groups received only in-class instruction without the recording and posting assignments. Results show that the integration of the CAPT technique was superior in reducing students' pronunciation problems compared to only in-class instruction.</t>
  </si>
  <si>
    <t>Computer Assisted Instruction, Pronunciation, Second Language Instruction, Peer Evaluation, Oral Reading, English (Second Language), Majors (Students), Audio Equipment, Native Speakers, Computer Mediated Communication, Feedback (Response), Foreign Countries, Group Discussion, College Freshmen, Experimental Groups, Control Groups, Teaching Methods, Comparative Analysis, Pretests Posttests, Questionnaires, Student Attitudes</t>
  </si>
  <si>
    <t>EJ1093577</t>
  </si>
  <si>
    <t>The Effects of Computer-Mediated Synchronous and Asynchronous Direct Corrective Feedback on Writing: A Case Study</t>
  </si>
  <si>
    <t>Shintani, Natsuko</t>
  </si>
  <si>
    <t>This case study investigated the characteristics of computer-mediated synchronous corrective feedback (SCF, provided while students wrote) and asynchronous corrective feedback (ACF, provided after students had finished writing) in an EFL writing task. The task, designed to elicit the use of the hypothetical conditional, was completed by two Japanese university students in either the SCF or ACF condition. The writing process was video-recorded using the screen-capture function. An interview involving stimulated recall was conducted immediately after the writing session to investigate the two writers' perceptions about the feedback they received. The main findings were that (1) SCF created an interactive writing process similar in some respects to oral corrective feedback; (2) both the SCF and ACF promoted noticing-the-gap, but self-correction was more successful in the SCF condition; (3) focus on meaning and form took place contiguously in the SCF condition while it occurred separately in the ACF condition; and (4) both types of feedback facilitated metalinguistic understanding of the target feature, reflecting the unique features of writing (i.e., its slow pace, its permanency and the need of accuracy). These differences were confirmed by analyzing compositions written by 15 similar learners who received either type of feedback.</t>
  </si>
  <si>
    <t>Case Studies, Computer Mediated Communication, Synchronous Communication, Asynchronous Communication, Feedback (Response), English (Second Language), Writing Processes, Protocol Analysis, Video Technology, Error Correction, College Students, Vignettes, Interviews, Teaching Methods, Educational Practices, Foreign Countries, Language Tests, Second Language Learning</t>
  </si>
  <si>
    <t>EJ1093636</t>
  </si>
  <si>
    <t>Technology-Assisted Sheltered Instruction: Instructional Streaming Video in an EFL Multi-Purpose Computer Course</t>
  </si>
  <si>
    <t>Huang, Yun-Hsuan, Chuang, Tsung-Yen</t>
  </si>
  <si>
    <t>Content-based instruction (CBI) has been widely adopted for decades. However, existing CBI models cannot always be effectively put into practice, especially for learners of lower English proficiency in English as a foreign language (EFL) context. This study examined an animation design course adopting CBI to promote reading abilities of English majors at a technology university in Taiwan. CBI usually adds challenges in cognitive and linguistic learning, especially for English majors in computer courses. Different from other CBI courses, this course dealt with multiple situations: multi-approaches (CBI and task-based instruction); multi-skills (Flash animation software skills--various animation effects; language skills--computer vocabulary and reading comprehension); multi-level learners (various English language proficiency levels--mostly low proficiency level; computer abilities; learning styles), and a large class taught by one instructor. Simply employing CBI cannot solve such complex problems. Therefore, instructional streaming video was applied as a learner-directed scaffold and a technological facilitator. A control group and an experimental group comprised 117 and 121 English majors taking this course for one semester respectively. Both groups were taught with English materials but the later were additionally provided with instructional streaming video (ISV). Qualitative and quantitative data were collected from classroom observations, interviews, exams, and semester-end questionnaires from both groups to examine whether ISV facilitated instructor teaching and student learning. Results show that the experimental group significantly performed better in reading comprehension, reading speed, acceptance, attention, and exams, as well as easing teaching difficulties. Drawn upon empirical results, a technology-assisted sheltered model was generated for EFL multi-purpose courses.</t>
  </si>
  <si>
    <t>Foreign Countries, English (Second Language), Second Language Instruction, Reading Skills, Majors (Students), College Students, Teaching Methods, Technology Uses in Education, Animation, Language Skills, Reading Comprehension, Experimental Groups, Control Groups, Video Technology, Questionnaires, Observation, Interviews, Attitude Measures, Qualitative Research, Statistical Analysis</t>
  </si>
  <si>
    <t>EJ1093639</t>
  </si>
  <si>
    <t>Validating a Computer-Assisted Language Learning Attitude Instrument Used in Iranian EFL Context: An Evidence-Based Approach</t>
  </si>
  <si>
    <t>Aryadoust, Vahid, Mehran, Parisa, Alizadeh, Mehrasa</t>
  </si>
  <si>
    <t>A few computer-assisted language learning (CALL) instruments have been developed in Iran to measure EFL (English as a foreign language) learners' attitude toward CALL. However, these instruments have no solid validity argument and accordingly would be unable to provide a reliable measurement of attitude. The present study aimed to develop a CALL attitude instrument (CALLAI) to be used in the Iranian EFL context. A pool of 633 survey items was developed and 27 items were judged to be appropriate for measuring CALL attitude. The chosen items were translated and back-translated by experts and were administered to 1001 Iranian EFL learners. The psychometric features of the items were examined using three primary data analysis techniques: principal component analysis (PCA), confirmatory factor analysis (CFA), and the Rasch-Andrich rating scale model. Finally, a validity argument for CALLAI was developed which comprised five primary inferences. The findings from the psychometric analysis were mapped onto the validity framework. The validity framework is generally well-supported, although adding a few items could yield higher reliability coefficients.</t>
  </si>
  <si>
    <t>Foreign Countries, Computer Assisted Instruction, Technology Uses in Education, Educational Technology, Second Language Instruction, English (Second Language), Student Attitudes, Test Construction, Test Validity, Surveys, Factor Analysis, Attitude Measures, Psychometrics, Inferences, High School Students, College Students, Test Reliability, Regression (Statistics), Likert Scales</t>
  </si>
  <si>
    <t>EJ1093641</t>
  </si>
  <si>
    <t>Telecollaboration in the Secondary Language Classroom: Case Study of Adolescent Interaction and Pedagogical Integration</t>
  </si>
  <si>
    <t>Ware, Paige, Kessler, Greg</t>
  </si>
  <si>
    <t>This study builds on research examining the in-school technology practices of adolescent language learners by exploring the patterns of classroom literacy practices that emerge when a telecollaborative project is introduced into a conventional secondary language classroom. We draw on the conceptual frameworks and discourse analytical tools developed by researchers of online communication practices at the post-secondary level and turn this lens to examine how an international online exchange project might contribute to the creation of an in-school learning environment in which adolescents use technology to interact with distally located peers through telecollaboration. The particular contribution of this study is twofold: to offer insight into patterns that characterize the literacy practices that emerge through the introduction of telecollaboration into the learning environment and to document the types of pedagogical decision-making that such projects introduce into the secondary context. Using a case-study design, we explored two central areas: (1) What patterns of interaction emerge in the literacy practices of adolescent students as they build relationships with their intercultural partners? (2) How do teachers address the pedagogical issues that are foregrounded when introducing innovative literacy practices such as telecollaboration into the secondary learning environment? Our premise is that online exchanges might offer a different kind of learning experience that provides opportunities for adolescents to engage with language in ways that do not typically get enacted in conventional language classrooms. Our interest therefore is grounded both in providing a rich, descriptive inventory of how adolescents engage with telecollaboration in the classroom context, as well as in documenting the types of pedagogical issues that are introduced. We offer a linguistically grounded portrait of what constitutes the interactional patterns and pedagogical issues in a classroom learning environment shaped by the introduction of an online intercultural project. Using a case-study approach, therefore, we provide close documentation and analyses of a 15-week, classroom-based telecollaboration project through student transcripts and focal teacher interviews. We conclude with a discussion of the empirical and pedagogical implications associated with integrating telecollaboration into secondary language classroom contexts.</t>
  </si>
  <si>
    <t>Computer Mediated Communication, Second Language Instruction, Educational Technology, Case Studies, Adolescents, Interaction, Technology Integration, Literacy, Middle Schools, English (Second Language), Spanish, Foreign Countries, Laptop Computers, Intercultural Communication, Intercultural Programs, Electronic Publishing, Web Sites, Archives, Interviews, Coding, Questionnaires, Qualitative Research, Statistical Analysis</t>
  </si>
  <si>
    <t>EJ1093642</t>
  </si>
  <si>
    <t>Effects of Cooperative Translation on Chinese EFL Student Levels of Interest and Self-Efficacy in Specialized English Translation</t>
  </si>
  <si>
    <t>Yang, Xianmin, Guo, Xiaoshan, Yu, Shengquan</t>
  </si>
  <si>
    <t>Translation instruction is very important in specialized English teaching activities. The effectiveness of current specialized English translation instruction (SETI) in mainland China, however, is unclear because university students have become less interested in, and less confident when doing, English translation. This study investigated the effects of online cooperative translation on EFL students' levels of interest and self-efficacy with respect to specialized English translation through a questionnaire, focus group interview, interaction data analysis, and pre-test and post-test on 48 second-year college students in China majoring in educational technology. The results showed that online cooperative translations could significantly increase student interest and self-efficacy in specialized English translation. In cooperative translation, student engagement was significantly and linearly correlated with their interest and self-efficacy in translation. We conclude with recommendations on reforming current SETI practices in mainland China's universities.</t>
  </si>
  <si>
    <t>Translation, Self Efficacy, English (Second Language), Second Language Learning, Second Language Instruction, Cooperative Learning, Correlation, Teaching Methods, Instructional Effectiveness, Questionnaires, Focus Groups, Interviews, Pretests Posttests, College Students, Majors (Students), Foreign Countries, Student Interests, Learner Engagement, Likert Scales</t>
  </si>
  <si>
    <t>EJ1093646</t>
  </si>
  <si>
    <t>Word-Processor or Pencil-and-Paper? A Comparison of Students' Writing in Chinese as a Foreign Language</t>
  </si>
  <si>
    <t>Zhu, Yu, Mark Shum, Shiu-Kee, Brian Tse, Shek-Kam, Liu, Jinghui Jack</t>
  </si>
  <si>
    <t>A study is reported of the performance and attainment of 32 students from overseas studying elementary Chinese as a foreign language (CFL) in a Chinese university. With an AB-BA design, they were asked to use two forms of writing media to present two essays: one a word-processed essay entitled &amp;quot;My Favourite Female&amp;quot; and the other a conventional hand-written essay entitled &amp;quot;My Favourite Male&amp;quot;. The essays were marked by experienced Chinese language experts and the learners' impression of using each type of writing medium was gathered via questionnaires and interviews. Inferential statistics showed that the students performed significantly better when using a word-processor, and they thought that completing writing tasks using pencil-and-paper and word-processors were markedly different. Most of them felt that their work was more professional when produced on a word-processor. A small number of students considered that writing by hand in Chinese was aesthetically pleasing, but they appreciated the convenience of writing in words spelled and written correctly by the computer. Inter-marker consistency was more homogeneous for essays written on the computer. In conclusion, word-processors are suggested as the preferred writing medium for beginning learners of CFL.</t>
  </si>
  <si>
    <t>Chinese, Second Language Instruction, College Students, Foreign Students, Technology Uses in Education, Word Processing, Conventional Instruction, Essays, Questionnaires, Student Attitudes, Statistical Inference, Teaching Methods, Interviews, Scoring, Foreign Countries, Likert Scales</t>
  </si>
  <si>
    <t>EJ1093652</t>
  </si>
  <si>
    <t>Causal Discourse Analyzer: Improving Automated Feedback on Academic ESL Writing</t>
  </si>
  <si>
    <t>Chukharev-Hudilainen, Evgeny, Saricaoglu, Aysel</t>
  </si>
  <si>
    <t>Expressing causal relations plays a central role in academic writing. While it is important that writing instructors assess and provide feedback on learners' causal discourse, it could be a very time-consuming task. In this respect, automated writing evaluation (AWE) tools may be helpful. However, to date, there have been no AWE tools capable of evaluating causal discourse. The authors of the present study attempt to fill in this gap by (1) developing an automated causal discourse analyzer and (2) investigating how accurately the analyzer processes learners' causal discourse in academic writing. The accuracy of the analyzer is evaluated on cause-and-effect essays written by 17 non-native undergraduate students. The results indicate precision of 0.93, recall of 0.71, and accuracy of 0.76, which is promising for pedagogical applications of the analyzer, that is, providing learners with automated formative feedback specific to causal discourse.</t>
  </si>
  <si>
    <t>Discourse Analysis, Feedback (Response), Undergraduate Students, Accuracy, Recall (Psychology), Attribution Theory, Academic Discourse, Writing (Composition), Writing Evaluation, Computer Assisted Instruction, Essays, Second Language Learning, Teaching Methods, English (Second Language), Second Language Instruction, Error Correction, Writing Instruction, Grammar, Computer Software, Natural Language Processing, Error Analysis (Language), Computational Linguistics, Statistical Analysis</t>
  </si>
  <si>
    <t>EJ1093655</t>
  </si>
  <si>
    <t>Does Hearing Several Speakers Reduce Foreign Word Learning?</t>
  </si>
  <si>
    <t>Ludington, Jason Darryl</t>
  </si>
  <si>
    <t>Learning spoken word forms is a vital part of second language learning, and CALL lends itself well to this training. Not enough is known, however, about how auditory variation across speech tokens may affect receptive word learning. To find out, 144 Thai university students with no knowledge of the Patani Malay language learned 24 foreign words in a CALL program for receptive vocabulary learning. Word meanings were presented in line drawings, and their spoken forms presented by either one or three Patani Malay speakers. Several other variables were included for control. Logistic regressions with and without adjustment by other factors suggested learners recognized somewhat fewer word meanings when trained with three Patani Malay speakers, especially under varied image conditions. This finding implies fragile initial auditory representations, and limited processing resources. The application of current results and their interpretation to CALL may be to limit sources of variation that would otherwise direct attention away from word forms.</t>
  </si>
  <si>
    <t>Second Language Learning, Computer Assisted Instruction, College Students, Receptive Language, Vocabulary Development, Foreign Countries, Indonesian Languages, Regression (Statistics), Native Speakers, Word Recognition, Nouns, Visual Stimuli, Auditory Stimuli</t>
  </si>
  <si>
    <t>EJ1128359</t>
  </si>
  <si>
    <t>A Comparative Study of Facebook vs. Paper-and-Pencil Writing to Improve L2 Writing Skills</t>
  </si>
  <si>
    <t>Dizon, Gilbert</t>
  </si>
  <si>
    <t>Facebook has best leveraged the rapid technological and societal changes over the past decade to grow into the world's largest social-networking site (SNS). However, research of Facebook has lagged behind other Web 2.0 technologies, particularly in regards to investigating its efficacy versus a control group to improve L2 writing. This study, which involved 30 Japanese university English as a foreign language (EFL) students, aims to fill this gap in the literature by examining three areas of L2 writing, namely--writing fluency, lexical richness, and grammatical accuracy--in an experimental group using Facebook (n = 16) and a control group (n = 14) using paper-and-pencil. Both groups underwent a 12-week treatment of two in-class focused freewritings a week. Three writing assessments were administered at the start, middle, and end of the treatment to assess its effectiveness. Results from the Mann-Whitney test showed that the experimental group made more significant gains in terms of writing fluency. On the other hand, neither group made significant progress in lexical richness nor grammatical accuracy. These findings strengthen previous research in support of the use of Facebook in L2 classes and highlight the need for additional studies comparing Facebook with other writing mediums.</t>
  </si>
  <si>
    <t>Social Media, Web 2.0 Technologies, Second Language Instruction, Writing Instruction, English (Second Language), College Students, Foreign Countries, Writing Skills, Grammar, Experimental Groups, Control Groups, Writing Assignments, Conventional Instruction, Technology Uses in Education, Educational Technology, Comparative Analysis, Quasiexperimental Design, Writing Evaluation, Statistical Analysis</t>
  </si>
  <si>
    <t>EJ1128360</t>
  </si>
  <si>
    <t>Exploring Collaboratively Written L2 Texts among First-Year Learners of German in Google Docs</t>
  </si>
  <si>
    <t>Grounded in research on collaborative writing and computer-mediated writing the present study examines the computer-mediated collaborative writing process among first-year learners of German as a second language (L2) at a US university. The data come from 28 first-year learners of German at a US university, who wrote hypothesized endings to a German feature-film in small groups in Google Docs. The results suggest an expansion of previous models of collaborative writing--based on participatory patterns along the axes of equality and mutuality--to reflect the nature of computer-supported collaboration. The results also confirm previous findings that during computer-supported collaborative writing, learners tend to prioritize meaning over form, however, in this project, participants were able to attend to both, in spite of their level of proficiency. Implications for further research and L2 pedagogy are explored after the discussion of the data.</t>
  </si>
  <si>
    <t>German, Second Language Learning, Second Language Instruction, Teaching Methods, Language Proficiency, Collaborative Writing, Computer Assisted Instruction, Films, Undergraduate Students, Introductory Courses, Web Sites, Computer Mediated Communication</t>
  </si>
  <si>
    <t>EJ1128363</t>
  </si>
  <si>
    <t>Developing Collaborative Learning Practices in an Online Language Course</t>
  </si>
  <si>
    <t>Chang, Heejin, Windeatt, Scott</t>
  </si>
  <si>
    <t>There is much evidence to support the occurrence of learning in connection with collaboration, both in face-to-face and online teaching situations, but much less research on how such collaboration develops over the duration of a course. Using Dillenbourg's concepts of &amp;quot;situation,&amp;quot; &amp;quot;interactions,&amp;quot; &amp;quot;mechanisms,&amp;quot; and &amp;quot;effects&amp;quot; as a framework, this study aims to fill that gap by following a group of 47 university students participating in a 15-week online English course for low- to mid-intermediate learners. Data gathered included participants' reflective journals, questionnaires, written assignments, comments posted on Discussion Forums in a Learning Management System, and e-mail exchanges between individual students and the instructor. These were analysed using open, axial, and selective coding. Three different forms of collaboration were identified--reading each other's work, providing feedback, and working in groups. The main points to emerge from the study were the importance of the social aspect of collaboration, of allowing time for collaboration to develop, and the effect of the gradual development of confidence among the students. Patterns of collaboration changed as the group developed a sense of community and mutual trust, with students who initially held back from offering their work for comment gradually posting their work early to encourage feedback from others.</t>
  </si>
  <si>
    <t>Cooperative Learning, Online Courses, Teaching Methods, Feedback (Response), College Students, Second Language Learning, Second Language Instruction, Computer Mediated Communication, Journal Writing, Questionnaires, Writing Assignments, Management Systems, Student Attitudes, Communities of Practice, Trust (Psychology), Teacher Student Relationship, Electronic Mail, English (Second Language), Electronic Learning, Peer Relationship, Foreign Countries</t>
  </si>
  <si>
    <t>EJ1128371</t>
  </si>
  <si>
    <t>Examining EFL Teachers' Technological Pedagogical Content Knowledge and the Adoption of Mobile-Assisted Language Learning: A Partial Least Square Approach</t>
  </si>
  <si>
    <t>This study examines EFL (English as a foreign Language) teachers' technological pedagogical content knowledge (TPACK) and how such knowledge affects the adoption of mobile-assisted language learning (MALL). A total of 158 in-service Taiwanese English teachers were surveyed. Two frameworks were employed to examine latent constructs: TPACK and the technology acceptance model (TAM). Descriptive statistics showed that among TPACK variables, technological pedagogical knowledge possessed the highest mean score. In terms of TAM, EFL teachers scored continuous usage (CU) highest, therefore implying that they were keen to use MALL in their lessons. The partial least square approach was applied to identify structural relationships between the proposed variables; it revealed that TPACK significantly affected both perceived ease of use (PEU) and perceived usefulness (PU). Furthermore, PEU significantly affected PU, which was shown to have a significant effect on both attitude toward use (ATU) and CU. The mediation effects of PU on the relationship between PEU and ATU, as well as CU, were also confirmed. Hence, TPACK was critical to MALL's adoption, and its PU was pivotal to teachers' attitudes toward and continued use of it.</t>
  </si>
  <si>
    <t>English (Second Language), Second Language Instruction, Teaching Methods, Pedagogical Content Knowledge, Technological Literacy, Technology Uses in Education, Educational Technology, Telecommunications, Language Teachers, Foreign Countries, Teacher Surveys, Statistical Analysis, Correlation, Questionnaires, Secondary School Teachers, Least Squares Statistics</t>
  </si>
  <si>
    <t>EJ1087571</t>
  </si>
  <si>
    <t>Effects of Storytelling to Facilitate EFL Speaking Using Web-Based Multimedia System</t>
  </si>
  <si>
    <t>Hwang, Wu-Yuin, Shadiev, Rustam, Hsu, Jung-Lung, Huang, Yueh-Min, Hsu, Guo-Liang, Lin, Yi-Chun</t>
  </si>
  <si>
    <t>This study applied storytelling in the English as a foreign language (EFL) classroom in order to promote speaking skills. Students were asked to practice speaking EFL through producing individual and interactive stories with a Web-based multimedia system. We aimed to investigate an effectiveness of applying individual and interactive storytelling on speaking skills and the potential effects of multimedia aids in storytelling to facilitate language learning. Furthermore, we explored the relationships between research variables of this study, such as speaking performance on individual and interactive storytelling, the number of animation representations, and the system actual usage, with learning achievement. Four main findings were found in this study. First, students who used the system for creating stories significantly outperformed students who did not use it on the post-test. This finding suggests that storytelling activity with support of the system was beneficial for improving speaking skills. Second, speaking performance and the number of animation representations significantly correlated with learning achievement. Students who performed well during learning activities usually studied diligently and scored higher on final test. Animations could help students remember vocabulary and practice speaking to describe their animated stories. Third, only the speaking performance on individual storytelling was found as the significant predictor of learning achievement. Students working individually on storytelling were independent; they were less distracted from others, and had more opportunity for practice. The last but not the least, most students expressed positive perceptions and attitude toward the system and learning activities. Based on these findings, we suggest that storytelling learning activities supported by the Web-based multimedia system and implementing them in EFL learning classroom can be beneficial for facilitating speaking skills. Students can remember new vocabulary better, practice speaking skills more frequently, become competent in speaking target language, and improve learning performance.</t>
  </si>
  <si>
    <t>Story Telling, Animation, English (Second Language), Second Language Learning, Grade 6, Elementary School Students, Teaching Methods, Second Language Instruction, Web Based Instruction, Multimedia Instruction, Speech Communication, Pretests Posttests, Quasiexperimental Design, Learning Activities, Experimental Groups, Control Groups, Instructional Effectiveness, Student Attitudes, Positive Attitudes, Vocabulary Development, Scores, Correlation, Foreign Countries</t>
  </si>
  <si>
    <t>EJ1087576</t>
  </si>
  <si>
    <t>Integrating Computer-Mediated Communication Strategy Instruction</t>
  </si>
  <si>
    <t>Communication strategies (CSs) play important roles in resolving problematic second language interaction and facilitating language learning. While studies in face-to-face contexts demonstrate the benefits of communication strategy instruction (CSI), there have been few attempts to integrate computer-mediated communication and CSI. The study reported in this article examined the relationship between computer-mediated CSI and CS use and types. It also investigated student perceptions of this form of instruction. Two groups of students enrolled in the same undergraduate course at a university in South Korea participated in the study. Over the course of one semester, the Strategy Group (n = 11) participated in CSI, whereas the Comparison Group (n = 14) did not. Throughout the semester, students in both groups completed nine chatting tasks, and transcripts from these sessions were analyzed to identify the frequency and types of CSs employed. In addition to questionnaire data showing that the Strategy Group perceived CSI favorably, the results show that the Strategy Group used significantly more CSs than the Comparison Group, and that the two groups differed in regards to specific strategies they employed. This study offers recommendations for future research investigating CS use and the instructional components of CSI.</t>
  </si>
  <si>
    <t>Foreign Countries, Undergraduate Students, Communication Strategies, Computer Mediated Communication, English (Second Language), Learning Strategies, Synchronous Communication, Teaching Methods, Student Attitudes, Experimental Groups, Control Groups, Discourse Analysis, Task Analysis, Questionnaires, Comparative Analysis</t>
  </si>
  <si>
    <t>EJ1087577</t>
  </si>
  <si>
    <t>Does Copying Idioms Promote Their Recall?</t>
  </si>
  <si>
    <t>Stengers, Hélène, Deconinck, Julie, Boers, Frank, Eyckmans, June</t>
  </si>
  <si>
    <t>This paper reports an experiment designed to evaluate an attempt to improve the effectiveness of an existing L2 idiom-learning tool. In this tool, learners are helped to associate the abstract, idiomatic meaning of expressions such as &amp;quot;jump the gun&amp;quot; (act too soon) with their original, concrete meaning (e.g. associating &amp;quot;jump the gun&amp;quot; with the scene of a track athlete who starts running before the starting pistol is fired). This association lends concreteness to target lexis, which is known to facilitate learning (Paivio, A., &amp;amp; Desrochers, A. (1979). Effects of an imagery mnemonic on second language recall and comprehension. &amp;quot;Canadian Journal of Psychology,&amp;quot; 33, 17-28). It is a mental operation that orients the learner first and foremost to the semantic dimension of the expression, however. It does not as such engage the learner with formal properties of the expression, such as its orthography. In an effort to stimulate the latter engagement, a copy exercise was incorporated in the learning procedure. The merit of this additional exercise was evaluated by having one group of students (N = 21) study 25 idioms according to the new procedure, while a comparison group (N = 21) was given an additional meaning-oriented task instead. Recall by the two groups was compared immediately and two weeks after the treatment by means of a gap-fill test. The copy exercise was not found to promote better recall, a result we discuss with reference to levels of processing theory (Lockhart, R.S., &amp;amp; Craik, F.I.G. (1990). Levels of processing: A retrospective commentary on a framework for memory research. &amp;quot;Canadian Journal of Psychology,&amp;quot; 44, 87-112).</t>
  </si>
  <si>
    <t>Figurative Language, Recall (Psychology), Second Language Learning, Second Language Instruction, Semantics, Task Analysis, Comparative Analysis, Language Processing, Guidelines, Foreign Countries, Computer Assisted Instruction, Majors (Students), English (Second Language), College Students, Teaching Methods, Pretests Posttests</t>
  </si>
  <si>
    <t>EJ1087578</t>
  </si>
  <si>
    <t>Promoting Cross-Cultural Understanding and Language Use in Research-Oriented Internet-Mediated Intercultural Exchange</t>
  </si>
  <si>
    <t>This case study investigated the effectiveness of the United Beyond Our Diversity (UBOD) project for the development of language skills and intercultural communicative competence (including attitudes, knowledge, skills, and critical intercultural awareness) in Taiwanese seventh grade learners. The learners' attitudes and evaluations of UBOD were also examined. The research-based intercultural exchange project of UBOD 12-15 was designed to develop learners' critical cultural awareness and to facilitate authentic interactions by engaging students in making deep cross-cultural inquiries. The UBOD 12-15 project, created by the Global Teenager Project, connected participants from five different countries with the help of a Wiki platform and a Moodle, which was used as an intra-class interaction tool. Qualitative and quantitative methods were used to collect and analyze the data. The findings suggested that the research-based UBOD had a significant impact on the development of the learners' critical cultural awareness and foreign language use; in particular, this project encouraged intrinsically motivated cross-cultural learning and, further, led the learners to discard their cultural stereotypes and view others from a different perspective.</t>
  </si>
  <si>
    <t>Foreign Countries, Case Studies, Internet, Multicultural Education, Intercultural Communication, Cultural Awareness, Language Skills, Grade 7, English (Second Language), Second Language Learning, Open Source Technology, Early Adolescents, Bilingual Students, Surveys, Qualitative Research, Statistical Analysis</t>
  </si>
  <si>
    <t>Canada, Ghana, Lebanon, Netherlands, Taiwan</t>
  </si>
  <si>
    <t>EJ1087579</t>
  </si>
  <si>
    <t>Developing an Instrument for Assessing Technological Pedagogical Content Knowledge as Perceived by EFL Students</t>
  </si>
  <si>
    <t>Tseng, Jun-Jie</t>
  </si>
  <si>
    <t>Researchers have been keen to develop instruments for the assessment of teachers' self-perceived technological pedagogical content knowledge (TPACK); however, few studies have been conducted to validate such assessment tools through students' perspectives in the context of English as a foreign language (EFL). The purpose of this study was thus to develop a TPACK instrument that can be utilized to investigate EFL students' perceptions of their teachers' TPACK. Thirty-five survey questions were initially created through a literature review and then reviewed by experts, teachers, and students. Exploratory factor analysis was undertaken to ensure the validity of this scale and Cronbach's alpha was adopted to evaluate the internal consistency of the survey. The results revealed that the TPACK instrument was a valid and reliable tool for measuring EFL students' perceptions of their teachers' TPACK. Finally, suggestions are offered for future studies regarding the use of the TPACK instrument in the assessment of teachers' TPACK.</t>
  </si>
  <si>
    <t>English (Second Language), Second Language Learning, Pedagogical Content Knowledge, Educational Technology, Factor Analysis, Surveys, Evaluation Methods, Student Attitudes, Language Teachers, Junior High School Students, Secondary School Teachers, Foreign Countries, Test Validity, Construct Validity, Test Reliability, Computer Assisted Instruction, Statistical Analysis</t>
  </si>
  <si>
    <t>EJ1087580</t>
  </si>
  <si>
    <t>Examining the Impact of Online Labeling on Tutoring Behavior and Its Effect on the English Learning and Motivation of Low-Achieving University Students</t>
  </si>
  <si>
    <t>Wu, Ejean, Yang, Shu Ching</t>
  </si>
  <si>
    <t>This study examines the differential impact of tutor labeling vs. non-labeling approaches on the performance; motivation beliefs; and cognitive, social, and teaching presence of low-achieving students. Two interactive tutoring strategy patterns are investigated based on the taxonomical e-moderating model of Salmon. In addition, the tutees' online learning behaviors and experiences and perceptions of e-tutoring interventions are explored. This study found that the variations in the tutors' labeling intervention were not directly reflected either in the tutors' tutoring strategies or moderating stages or in the tutees' English performance, motivation beliefs (measured on eight subscales), or three types of presence. However, the labeling intervention increased the tutees' motivation belief of self-efficacy. Implications for further research and the limitations of this investigation are discussed.</t>
  </si>
  <si>
    <t>Low Achievement, Student Behavior, Student Attitudes, Intervention, Self Efficacy, Online Courses, Intelligent Tutoring Systems, Learning Motivation, College Students, Foreign Countries, English (Second Language), Second Language Learning, Tutoring, Tutorial Programs, Tutors, Electronic Learning, Statistical Analysis, Qualitative Research, Pretests Posttests</t>
  </si>
  <si>
    <t>EJ1087581</t>
  </si>
  <si>
    <t>Efficacy of an ICALL Tutoring System and Process-Oriented Corrective Feedback</t>
  </si>
  <si>
    <t>Choi, Inn-Chull</t>
  </si>
  <si>
    <t>A Web-based form-focused intelligent computer-assisted language learning (ICALL) tutoring system equipped with a process-oriented corrective feedback function was developed to investigate the extent to which such a program may serve as a viable method of teaching grammar to Korean secondary and elementary students. The present study was also intended to explore the overall efficacy of two different types of corrective feedback on errors made by students while using the process-oriented tutoring program. In addition, the current research attempted to identify the distribution pattern of errors made by English as a foreign language (EFL) learners across error types combining grammar and cognitive strategies. Finally, the research surveyed subjects' attitudes toward the ICALL tutoring program and assessed its ability to help them acquire grammatical concepts. Overall, the statistical analysis reveals that a form-focused ICALL tutoring system that provides process-oriented feedback may serve to facilitate EFL learners' acquisition of grammatical concepts, and that the majority of subjects think favorably of the ICALL tutoring program.</t>
  </si>
  <si>
    <t>Instructional Effectiveness, Computer Assisted Instruction, Intelligent Tutoring Systems, English (Second Language), Foreign Countries, Statistical Analysis, Feedback (Response), Grammar, Secondary School Students, Elementary School Students, Error Analysis (Language), Error Correction, Learning Strategies, Language Acquisition, Experimental Groups, Control Groups, Bilingual Education, Second Language Instruction, Metalinguistics, Comparative Analysis, Surveys, Likert Scales</t>
  </si>
  <si>
    <t>South Korea (Seoul)</t>
  </si>
  <si>
    <t>EJ1087604</t>
  </si>
  <si>
    <t>Technology-Supported Peer Feedback in ESL/EFL Writing Classes: A Research Synthesis</t>
  </si>
  <si>
    <t>Chen, Tsuiping</t>
  </si>
  <si>
    <t>Some studies on technology-supported peer feedback in the writing classroom claim that it reduces the threatening atmosphere caused by face-to-face interaction and that the discourse patterns and language use in the electronic feedback are more flexible than in spoken discourse. Others present a negative view that the comments generated from technology-supported interaction tend to be superficial and that technical problems reduce participant motivation in peer interaction. These contradictory results call for a systematic literature review of this topic. An exhaustive literature search in a variety of academic sources identified 95 studies from 1990 to 2010 dealing with peer feedback in English as a second or foreign language (ESL/EFL) writing classrooms. Of these, 54 contained qualitative data, 20 of which were specifically on computer-mediated peer feedback. Concentrating on these 20 articles, the researcher conducted comparative reviews of the characteristics, the pros and cons, and the differences between synchronous and asynchronous interaction for this mode of peer feedback, using Glaser and Strauss' Grounded Theory (1967) constant comparison method. Based on the findings, several main themes are identified and three implications involving pedagogy, group dynamics, and training for future research on this mode of peer feedback are discussed.</t>
  </si>
  <si>
    <t>English (Second Language), Second Language Learning, Feedback (Response), Computer Assisted Instruction, Teaching Methods, Qualitative Research, Peer Evaluation, Writing Instruction, Academic Discourse, Computer Mediated Communication, Language Usage, Educational Research, Comparative Analysis, Second Language Instruction, Synchronous Communication, Asynchronous Communication, Grounded Theory, Group Dynamics, Journal Articles, Foreign Countries, Literature Reviews</t>
  </si>
  <si>
    <t>EJ1087606</t>
  </si>
  <si>
    <t>An Extensive Reading Strategy to Promote Online Writing for Elementary Students in the 1:1 Digital Classroom</t>
  </si>
  <si>
    <t>Sun, Zhong, Yang, Xian Min, He, Ke Kang</t>
  </si>
  <si>
    <t>The rapid development of the digital classroom has made it possible to combine extensive reading with online writing, yet research and development in this area are lacking. This study explores the impact of online writing after extensive reading in a classroom setting in China where there was one computer for each student (a 1:1 digital classroom). Thirty-nine fifth graders from an elementary school participated in the study. These students were divided into three groups with equivalent pretest score averages. Members of each group wrote Chinese compositions online after reading in one of the following three conditions in the same 1:1 digital classroom: (1) Objective-Focused Fast Extensive Reading (OFFER), an extensive reading strategy developed for and tested in this study; (2) one-size-fits-all extensive reading; (3) zero extensive reading, using only the class textbook. Qualitative and quantitative analyses were performed using data from four sources: scores from three teacher judges, comments from those judges, comment icons from classmates, and writing speed data collected via the learning management system. The results indicated that the OFFER group showed significant superiority in writing quality and quantity compared to the other two groups. It is concluded that (1) extensive reading can be utilized not only for cultivating reading interest, but also for promoting writing, and (2) the OFFER strategy can lead to improved writing quality and fluency compared to one-size-fits-all extensive reading. Further suggestions for researchers and language teachers are proposed in the final part of the paper.</t>
  </si>
  <si>
    <t>Reading Strategies, Elementary School Students, Writing Assignments, Foreign Countries, Grade 5, Chinese, Writing (Composition), Reading Interests, Comparative Analysis, Scores, Reading, Reading Habits, Teaching Methods, Reading Writing Relationship, Control Groups, Experimental Groups, Technology Uses in Education, Electronic Learning, Educational Technology, English (Second Language), Second Language Learning</t>
  </si>
  <si>
    <t>EJ1087607</t>
  </si>
  <si>
    <t>Hypertext Glosses for Foreign Language Reading Comprehension and Vocabulary Acquisition: Effects of Assessment Methods</t>
  </si>
  <si>
    <t>Chen, I-Jung</t>
  </si>
  <si>
    <t>This study compared how three different gloss modes affected college students' L2 reading comprehension and vocabulary acquisition. The study also compared how results on comprehension and vocabulary acquisition may differ depending on the four assessment methods used. A between-subjects design was employed with three groups of Mandarin-speaking college freshmen. The participants read an English passage, each with different gloss formats: in-text mode, marginal gloss mode, and pop-up mode. The English proficiency level of the participants was elementary. Summary writing and multiple-choice questions were used to assess reading comprehension; word translation and word matching were used to assess vocabulary acquisition. Results of a multivariate analysis of covariance (with proficiency as the covariate) indicated that different assessment methods using the same gloss mode yielded different outcomes. In general, while the marginal gloss mode resulted in the highest scores on the multiple choice test, in-text glosses brought about the best performance in the rest of the tests, and pop-up glosses led to the lowest scores on all four tests. This study suggests that student performance outcomes concerning gloss mode may be assessment specific. Researchers should consider how investigators obtain their outcomes when interpreting the results of a study.</t>
  </si>
  <si>
    <t>Reading Comprehension, Multivariate Analysis, Scores, Multiple Choice Tests, Reading Materials, Hypermedia, English (Second Language), Second Language Learning, Second Language Instruction, Language Proficiency, Vocabulary Development, Translation, Evaluation Methods, Comparative Analysis, Student Evaluation, Language Tests, Reading Tests, Foreign Countries, College Freshmen, Statistical Analysis, Pretests Posttests, Reading Instruction, Computer Assisted Instruction, Instructional Effectiveness</t>
  </si>
  <si>
    <t>EJ1084729</t>
  </si>
  <si>
    <t>Reading for the Purpose of Responding to Literature: EFL Students' Perceptions of E-Books</t>
  </si>
  <si>
    <t>As electronic books continue to attract attention as a pedagogical tool in language classrooms, the impact that e-books are expected to have on higher education cannot be ignored. Despite the pervasiveness of e-book reading studies in higher education, most studies show that students' reactions to e-books are often negative. However, the effects of using e-books are considered beneficial in extensive reading programs in many first- or second-language classrooms. The different results may be due to different reading purposes. In addition, limited studies have investigated whether students' perceptions of e-books change over time since many of the e-book reading studies used a survey, rather than longitudinal, approach. Thus, this study intended to determine (1) English as a foreign language (EFL) college students' perceptions of e-books when they read for the purpose of responding to literature rather than for the purpose of intensively studying in an academic context; and (2) whether these perceptions change over time as based on a qualitative perspective. Twenty freshmen enrolled in a literature-based course participated in a semester-long e-book reading. The results showed that the students in this study generally valued the intangible nature of e-books. However, the e-book reading experience was still considered unpleasant to most of the participants in this study. This implies that the reading purpose may not have a great influence on students' perception of e-books. Despite the overall negative perceptions of e-books, the students also demonstrated some improved attitudes toward reading e-books for an entire semester. The findings indicate that when students are given time and opportunities to read e-books, they are likely to develop e-book reading habits and strategies. It would be a pity if we gave up providing students e-books merely because of their initial negative attitudes.</t>
  </si>
  <si>
    <t>English (Second Language), Second Language Learning, Second Language Instruction, Student Attitudes, Electronic Publishing, Literature, College Freshmen, Qualitative Research, Teaching Methods, Reading Research, Reading Attitudes, Attitude Change, Negative Attitudes, Books, Reading Habits, Reading Strategies, Foreign Countries, Asians</t>
  </si>
  <si>
    <t>EJ1084730</t>
  </si>
  <si>
    <t>Developing and Evaluating a Chinese Collocation Retrieval Tool for CFL Students and Teachers</t>
  </si>
  <si>
    <t>Chen, Howard Hao-Jan, Wu, Jian-Cheng, Yang, Christine Ting-Yu, Pan, Iting</t>
  </si>
  <si>
    <t>The development of collocational knowledge is important for foreign language learners; unfortunately, learners often have difficulties producing proper collocations in the target language. Among the various ways of collocation learning, the DDL (data-driven learning) approach encourages the independent learning of collocations and allows learners to directly use corpora and tools to search for proper collocations. There are several useful collocation tools (JustTheWord, COCA, Tango, Gutenberg Collocation Tool) available for English as a second language (ESL) learners. There are, however, very few Chinese collocation tools available for learners of Chinese as a foreign language (CFL), despite the increasing numbers of CFL learners within the past several years. To help CFL students and teachers efficiently search for proper collocates, this paper introduces a new web-based collocation retrieval tool, ICE (Intelligent Collocation Engine), which is based on a large part-of-speech-tagged Chinese news corpus. To determine if the new tool can facilitate the searching of collocations, this tool was tested by a group of CFL students to find proper collocates in a translation task. The results showed that the students who used the ICE tool could successfully found many proper Chinese collocates for a given noun. In addition, 12 in-service CFL teachers were also invited to evaluate the effectiveness of this collocation tool. These teachers indicated that they could find proper Chinese collocates easily with the help of ICE. The teachers also commented that they might use the collocation retrieval tool to prepare their teaching materials. Both findings of the experiment as well as the survey suggest that the new collocation retrieval tool can facilitate Chinese collocation teaching and learning, but the content and functions of this tool can be further enhanced. The findings of this study can be useful for language teachers, researchers, and developers of corpus-based learning tools.</t>
  </si>
  <si>
    <t>Chinese, Phrase Structure, Second Language Learning, Computational Linguistics, Translation, Task Analysis, Second Language Instruction, Instructional Effectiveness, Instructional Materials, Language Teachers, Researchers, Student Attitudes, Likert Scales, Student Surveys, Feedback (Response), Statistical Analysis, Teacher Attitudes, Foreign Countries, Pretests Posttests</t>
  </si>
  <si>
    <t>EJ1084731</t>
  </si>
  <si>
    <t>Enhancing Learners' Self-Directed Use of Technology for Language Learning: The Effectiveness of an Online Training Platform</t>
  </si>
  <si>
    <t>Lai, Chun, Shum, Mark, Tian, Yan</t>
  </si>
  <si>
    <t>Enhancing self-directed use of technology for language learning is essential for maximizing the potential of technology for language learning. Understanding how to construct learner training to promote this critical competency is of great significance. This study examined the effectiveness of an online training platform aimed at enhancing the willingness and necessary knowledge and skill set of learners to engage in self-directed use of technology for language learning through equipping them with the pedagogical rationales for self-directed technology use for learning, the strategic base for matching technology selection with learning goals and processes, and the tactics for using technological resources and tools effectively for language learning. A group of undergraduate students participated in the 12-week training. Analyses of students' survey responses prior to and after the training indicated that the training program was effective in inducing a greater frequency of self-directed use of technology for language learning and in promoting a greater willingness and stronger knowledge and skill base in support of such learning behaviors.</t>
  </si>
  <si>
    <t>Independent Study, Second Language Learning, Second Language Instruction, Computer Assisted Instruction, Teaching Methods, Learning Processes, Instructional Effectiveness, Skill Development, Undergraduate Students, Student Surveys, Student Attitudes, Metacognition, English (Second Language), Asians, Foreign Countries, Intervention, Statistical Analysis, Outcomes of Education, Questionnaires, Likert Scales</t>
  </si>
  <si>
    <t>EJ1084734</t>
  </si>
  <si>
    <t>Usability of English Note-Taking Applications in a Foreign Language Learning Context</t>
  </si>
  <si>
    <t>Roy, Debopriyo, Brine, John, Murasawa, Fuyuki</t>
  </si>
  <si>
    <t>The act of note-taking offloads cognitive pressure and note-taking applications could be used as an important tool for foreign language acquisition. Its use, importance, and efficacy in a foreign language learning context could be justifiably debated. However, existing computer-assisted language learning literature is almost silent on the topic. This article reports on a controlled experiment introducing usability of note-taking applications (namely, Evernote, Memonic, SpringPad, Ubernote, and Keeppy) in English as foreign language (EFL) learning context. For pilot testing, 25 students had to complete five scenarios (text editing, entering persuasive content, sharing content, searching, and organizing) using Twitter as a tool similar to note-taking applications. Results suggest that the majority were comfortable with the tasks, although they could not complete all the tasks in the stipulated time, and certain tasks and features in Twitter caused difficulty for some students. The actual testing involved the 10 best candidates (based on their performance, when using Twitter) completing tasks (five scenarios similar to pilot analysis) with any two assigned note-taking applications, from a set of five. Participants were observed, video-recorded, and interviewed concurrently and retrospectively. They also completed perception-based questionnaires on the usability of the software. Data suggested that participants were comfortable opening accounts, typing in text, with general navigation, choosing photos, etc. A few features, such as web clipping and file uploading, caused problems for some participants. Most participants reported having no prior experience with any note-taking applications and that resulted in longer task completion time and errors. This study examines how technically oriented students reflect on using note-taking applications in an EFL learning context.</t>
  </si>
  <si>
    <t>Foreign Countries, Usability, English (Second Language), Second Language Learning, Notetaking, Computer Software, Pilot Projects, Social Networks, Task Analysis, Error Patterns, Difficulty Level, Problem Solving, Mixed Methods Research, Questionnaires, Likert Scales, Computer Oriented Programs, Computer Interfaces, Time on Task, Interviews</t>
  </si>
  <si>
    <t>EJ1084735</t>
  </si>
  <si>
    <t>A Visual Training Tool for Teaching Kanji to Children with Developmental Dyslexia</t>
  </si>
  <si>
    <t>Ikeshita-Yamazoe, Hanae, Miyao, Masutomo</t>
  </si>
  <si>
    <t>We developed a visual training tool to assist children with developmental dyslexia in learning to recognize and understand Chinese characters (kanji). The visual training tool presents the strokes of a kanji character as separate shapes and requires students to use these fragments to construct the character. Two types of experiments were conducted to investigate the differences between the effects of the visual training tool and a traditional Japanese teaching method--&amp;quot;shi-sha-ho,&amp;quot; which consists of copying a visually displayed model--on developmentally dyslexic children's kanji writing skills. Six Japanese children with developmental dyslexia (7-11 years old) and 58 controls (7-8 years old) participated in the first experiment. Participants used both the visual training tool and the &amp;quot;shi-sha-ho.&amp;quot; We found that the visual training tool was more effective than the &amp;quot;shi-sha-ho&amp;quot; for use with Japanese children with developmental dyslexia in learning kanji, both just after the experiment was completed and four weeks later. In the second experiment, we asked four participants with dyslexia to use the visual training tool at home for four weeks prior to the second experiment once a week for four weeks. Participants learned one kanji character each week during the two weekly sessions for a period of eight weeks using the visual training tool. The post-tests were conducted four and eight weeks after the experiment. Participants' retention of the target kanji was at least up to eight weeks. Results of the second experiment showed the visual training tool developed in the present study have shown the possibility of becoming a promising tool for children with developmental dyslexia.</t>
  </si>
  <si>
    <t>Dyslexia, Visual Aids, Instructional Materials, Teaching Methods, Conventional Instruction, Japanese, Writing Skills, Children, Instructional Effectiveness, Web Based Instruction, Pretests Posttests, Foreign Countries</t>
  </si>
  <si>
    <t>EJ1084739</t>
  </si>
  <si>
    <t>Computer Assisted English Language Learning in Costa Rican Elementary Schools: An Experimental Study</t>
  </si>
  <si>
    <t>Alvarez-Marinelli, Horacio, Blanco, Marta, Lara-Alecio, Rafael, Irby, Beverly J., Tong, Fuhui, Stanley, Katherine, Fan, Yinan</t>
  </si>
  <si>
    <t>This study presents first-year findings of a 25-week longitudinal project derived from a two-year longitudinal randomized trial study at the elementary school level in Costa Rica on effective computer-assisted language learning (CALL) approaches in an English as a foreign language (EFL) setting. A pre-test-post-test experimental group design was implemented to evaluate two varying types of CALL curriculum (Treatment A and Treatment B, both technology based to assist English language learning) with a difference in students' time-on-task, as opposed to the Control/Comparison group (that received no treatment and was a typical practice within the regular English teaching time period). Four subtests from Woodcock Munoz Language Survey-Revised (WMLS-R), a norm-referenced, standardized instrument, were selected to monitor participants' oral English development. A total of 76 urban, rural, and urban/marginal schools with 816 third graders were included in the analysis through multilevel modeling. Results suggested that (1) students held very limited oral English proficiency at the beginning of the third grade; (2) although students significantly improved their oral English proficiency during the 25-week intervention, they were still significantly below the typical native English-speaking norm at the end of the third-grade level; (3) those who were exposed to CALL modules in Treatment A developed at a faster rate than did students in Treatment B and in Control classrooms in lexical knowledge and listening skills when statistically controlling for student-level variables, including initial level and time-on-task; (4) although students in CALL intervention (especially in Treatment B) started with a lower level of oral English proficiency, their gain was numerically higher than that in the Control condition; and (5) time-on-task demonstrated to be an irrelevant variable in the study. These findings imply that it is not just exposure to English that matters for significant gains in the language; rather, it is the type of instruction a student receives, or the quality of instruction in which the software engages the students interactively in a hands-on, minds-on, scaffolded manner, that matters the most in developing steep gains. Finally, we recommend that additional research be conducted with groups that move through kindergarten, first grade, and second grade longitudinally to determine cohort effects in learning English via CALL instruction in EFL countries.</t>
  </si>
  <si>
    <t>Foreign Countries, Limited English Speaking, Language Proficiency, Longitudinal Studies, English (Second Language), Program Descriptions, Computer Assisted Instruction, Pretests Posttests, Experimental Groups, Surveys, Second Language Learning, Second Language Instruction, Teaching Methods, Time on Task, Grade 3, Elementary School Students, Oral Language, Control Groups, Curriculum Evaluation, Intervention, Statistical Analysis, Educational Quality, Scaffolding (Teaching Technique), Instructional Effectiveness</t>
  </si>
  <si>
    <t>Costa Rica</t>
  </si>
  <si>
    <t>EJ1084790</t>
  </si>
  <si>
    <t>Using a Teacher Support Group to Develop Teacher Knowledge of Mandarin Teaching via Web Conferencing Technology</t>
  </si>
  <si>
    <t>Tseng, Jun-Jie, Lien, Yu-Jen, Chen, Hao-Jan</t>
  </si>
  <si>
    <t>Due to its continuous advancement, web conferencing technology is increasingly being integrated into foreign language education; thus, teachers are able to carve out a niche by providing learners with an opportunity to learn a foreign language at a distance without time and space constraints. However, little is known about the relationship between foreign language teachers' use of web conferencing technology and their technological pedagogical content knowledge (TPACK). This study therefore aims to assist Mandarin as a foreign language (MFL) teachers to develop their TPACK of web conferencing teaching, and a teacher support group is used to facilitate the TPACK development of four MFL teachers. The data related to assessing their TPACK development are derived from an online meeting, reflective reports, and individual interviews. The results indicate that the teachers' TPACK grew due to increased awareness of the affordances and constraints of web conferencing technology in an MFL teaching environment. They understood how to enhance learners' input, expand their interaction, and facilitate their production via the use of Internet resources such as multimedia and web-based applications. The teachers also acknowledged that the teacher support group had played an instrumental role in developing their TPACK of teaching MFL via web conferencing technology. The implications and limitations of the study are also presented.</t>
  </si>
  <si>
    <t>Mandarin Chinese, Second Language Learning, Second Language Instruction, Language Teachers, Videoconferencing, Distance Education, Educational Technology, Pedagogical Content Knowledge, Faculty Development, Social Support Groups, Computer Mediated Communication, Interviews, Teacher Attitudes, Linguistic Input, Teaching Methods, Learning Theories, Linguistic Theory, Qualitative Research, Foreign Countries</t>
  </si>
  <si>
    <t>EJ1084791</t>
  </si>
  <si>
    <t>Matching Linguistic and Pedagogical Objectives in a Telecollaboration Project: A Case Study</t>
  </si>
  <si>
    <t>Bueno-Alastuey, M. C., Kleban, M.</t>
  </si>
  <si>
    <t>This article attempts to analyse to what extent a distance collaboration project between two groups of university students sharing the same lingua franca (English), but with different course educational objectives can benefit its participants. We build on the knowledge gleaned from previous studies of second language telecollaboration which point to the advantages of such projects with regard to linguistic skills development, enhanced intercultural awareness, motivation and improved teaching skills as well as to constraints such as classroom, socio-institutional and interaction issues. Our article examines to what degree the different aims set up for two groups of English language teacher trainees and the design and implementation of the project influenced the perceptions of each group (Spanish B1 level students focusing on language development and Polish C1 level students concentrating on developing their pedagogical skills with technology) collaborating together to complete tasks using their L2 as a lingua franca. The results indicate that telecollaboration projects for groups with different course objectives offer a number of advantages, but may not benefit all participants to the same extent.</t>
  </si>
  <si>
    <t>Distance Education, Second Language Learning, College Students, Educational Objectives, Spanish, Polish, Cooperative Learning, Intercultural Communication, Cultural Awareness, Teaching Skills, English (Second Language), Second Language Instruction, Language Teachers, Preservice Teachers, Teaching Methods, Computer Mediated Communication, Foreign Countries, Pilot Projects, Mixed Methods Research, Likert Scales, Video Technology, Online Surveys</t>
  </si>
  <si>
    <t>Poland, Spain</t>
  </si>
  <si>
    <t>EJ1084793</t>
  </si>
  <si>
    <t>Using an Online Collaborative Project between American and Chinese Students to Develop ESL Teaching Skills, Cross-Cultural Awareness and Language Skills</t>
  </si>
  <si>
    <t>Angelova, Maria, Zhao, Ying</t>
  </si>
  <si>
    <t>The purpose of this study was to explore the potential of computer-mediated communication (CMC) tools to facilitate second language acquisition and develop English as a second language (ESL) teaching skills and cultural awareness. The paper describes a collaborative online project between students from China and the USA, who communicated using the discussion board and e-mail tools on blackboard for tutoring and learning different aspects of English grammar and for developing culture awareness. Twenty-three American students from an ESL teaching program were paired up with 26 Chinese first-year English majors and tutored them on grammar structures that they selected after analyzing the Chinese students' introductory essays on American life and culture for grammar mistakes. The tutorials addressed specific grammar points and were presented through texts that described different aspects of American culture. The Chinese students used the discussion board and e-mail as well as Skype to communicate with their American partners and at the end of the project wrote a second essay on the same topic which was analyzed for grammar errors by the American students. The results from analyzing the students' postings, essays, and interviews suggest that the two groups benefited in three areas: (1) improving teaching skills through tutoring non-native speakers of English; (2) developing cross-cultural awareness; and (3) improving non-native speakers' language skills. This study demonstrates that CMC can be used to help students from two different countries and two different programs to improve their skills in their field of study and at the same time to develop cross-cultural awareness.</t>
  </si>
  <si>
    <t>Foreign Countries, English (Second Language), Second Language Instruction, Second Language Learning, Computer Mediated Communication, Cultural Awareness, Language Skills, Cooperative Learning, Group Discussion, Integrated Learning Systems, Grammar, Tutorial Programs, Interviews, Teaching Skills, College Students, Qualitative Research, Essays</t>
  </si>
  <si>
    <t>EJ1084795</t>
  </si>
  <si>
    <t>Evaluating the Motivational Impact of CALL Systems: Current Practices and Future Directions</t>
  </si>
  <si>
    <t>Bodnar, Stephen, Cucchiarini, Catia, Strik, Helmer, van Hout, Roeland</t>
  </si>
  <si>
    <t>A major aim of computer-assisted language learning (CALL) is to create computer environments that facilitate students' second language (L2) acquisition. To achieve this aim, CALL employs technological innovations to create novel types of language practice. Evaluations of the new practice types serve the important role of distinguishing effective practice environments from less effective environments, while simultaneously informing educational practices and second language acquisition (SLA) theory. Accordingly, evaluations of CALL systems necessarily deal with multiple criteria. Most researchers would probably agree that motivation is an important criterion in CALL evaluations: a system can provide sufficient L2 input and opportunities for L2 output, yet fail to be pedagogically effective if learners are unwilling to participate. Furthermore, knowledge of the motivational impact of practice can provide valuable context linking individual language learners, practice effort and learning outcomes. From the perspective of recent theoretical developments in L2 motivation theory, this paper surveys a representative sample of CALL system evaluations that include motivational impact. Our analysis suggests not only that CALL needs to do more to align its treatment of motivation with recent L2 motivation theories, but also that it is well positioned to do so. We find that: (1) few CALL studies treat motivation as it relates to practice as a dynamic variable; (2) behavioural practice logs are underexploited; and (3) very few evaluations take into account learners' individual interests and goals. Drawing on these and other findings, we suggest four new directions for developing the motivation dimension in CALL evaluations.</t>
  </si>
  <si>
    <t>Second Language Instruction, Second Language Learning, Student Motivation, Program Evaluation, Predictor Variables, Student Behavior, Student Interests, Goal Orientation, Computer Assisted Instruction, Instructional Effectiveness</t>
  </si>
  <si>
    <t>EJ1103539</t>
  </si>
  <si>
    <t>Autonomous Learning through Task-Based Instruction in Fully Online Language Courses</t>
  </si>
  <si>
    <t>Lee, Lina</t>
  </si>
  <si>
    <t>This study investigated the affordances for autonomous learning in a fully online learning environment involving the implementation of task-based instruction in conjunction with Web 2.0 technologies. To that end, four-skill-integrated tasks and digital tools were incorporated into the coursework. Data were collected using midterm reflections, post-surveys and final interviews from two online elementary language courses. The results indicate that the types of tasks and digital tools utilized fostered learner autonomy in different ways. Structured tasks enabled students to work independently to create content, whereas open-ended tasks allowed them more freedom in exploring the understanding of a particular topic through social interaction. Significantly, teacher scaffolding through modeling and timely feedback affected student self-regulated efforts in online learning. The study concludes that personal commitment to the coursework and cognitive engagement with the learning material contributed to the degree of learning autonomy and the level of social interaction in fully online language learning.</t>
  </si>
  <si>
    <t>Independent Study, Task Analysis, Online Courses, Second Language Learning, Feedback (Response), Scaffolding (Teaching Technique), Personal Autonomy, Metacognition, Teaching Methods, Web 2.0 Technologies, Surveys, Interviews, Introductory Courses, Interpersonal Communication, Language Skills, Computer Assisted Instruction, Spanish, Student Attitudes, Computer Mediated Communication, College Students</t>
  </si>
  <si>
    <t>EJ1103540</t>
  </si>
  <si>
    <t>Teaching the Pragmatics of Russian Conversation Using a Corpus-Referred Website</t>
  </si>
  <si>
    <t>Furniss, Eddie A.</t>
  </si>
  <si>
    <t>Pragmatic competence is essential for oral fluency and listening comprehension, allowing speakers to use and interpret language appropriately in varied contexts. The use of technological applications for teaching pragmatics is on the rise (Taguchi &amp;amp; Sykes, 2013), in part because they are well-suited to the types of awareness-raising tasks which support Schmidt's (1993; 2001) noticing hypothesis. However, the effectiveness of computer-assisted language learning (CALL) applications in the teaching of routine formulas--phrases with pragmatic functions--has yet to be examined. This paper reports on the impact of an awareness-raising, corpus-referred instructional website on L1 English learners' acquisition of nine Russian routine formulas. Intermediate and advanced learners of Russian were recruited and assigned to either the experimental (n = 18) or control (n = 16) group. All participants completed an oral proficiency assessment, a background questionnaire, and a pre-test, post-test (two weeks after the pre-test) and delayed post-test (four weeks after the post-test) that assessed comprehension, use, and aural recognition of the routine formulas. Experimental group participants completed the web-based modules and responded to a feedback form. Results indicate that the intervention had a durable effect on learners' awareness of the targeted routine formulas and lowered aural recognition of nonce formulas.</t>
  </si>
  <si>
    <t>Pragmatics, Russian, Second Language Learning, Second Language Instruction, Consciousness Raising, Computational Linguistics, Pretests Posttests, Web Sites, Oral Language, Language Proficiency, Questionnaires, Listening Comprehension, Teaching Methods, Computer Assisted Instruction, Native Language, Auditory Perception, Language Tests, Control Groups, Experimental Groups, Feedback (Response), English, Student Attitudes</t>
  </si>
  <si>
    <t>EJ1103541</t>
  </si>
  <si>
    <t>20 Years of Autonomy and Technology: How Far Have We Come and Where to Next?</t>
  </si>
  <si>
    <t>Reinders, Hayo, White, Cynthia</t>
  </si>
  <si>
    <t>Learner autonomy has become an assumed goal of language education in many parts of the world. In the 20 years since the launch of &amp;quot;Language Learning &amp;amp; Technology,&amp;quot; the relationship among computer-assisted language learning research and practice and autonomy has become both more complex and more promising. This article traces how the two fields have developed, how they have informed each other, and how they are now transforming our understanding of language learning and teaching.</t>
  </si>
  <si>
    <t>Personal Autonomy, Professional Autonomy, Language Acquisition, Computer Mediated Communication, Technology Uses in Education, Technological Literacy, Social Environment, Learning Strategies, Information Technology, Integrated Learning Systems, Second Language Learning, Learning Experience</t>
  </si>
  <si>
    <t>EJ1103542</t>
  </si>
  <si>
    <t>Leading the Way for Open Access Research</t>
  </si>
  <si>
    <t>Warschauer, Mark</t>
  </si>
  <si>
    <t>&amp;quot;Language Learning &amp;amp; Technology&amp;quot; (&amp;quot;LLT&amp;quot;) was launched in the mid-1990s out of a collaboration between the University of Hawai'i National Foreign Language Resource Center (NFLRC) and the Michigan State University Center for Language Education Research (CLEAR). Like other online journals started in the 1990s, &amp;quot;LLT&amp;quot; sought to enhance the speed of publication and the accessibility of published research. Yet &amp;quot;LLT&amp;quot; had an additional goal: to raise the rigor of published research in its targeted area. Thus, rather than seeking to be defined principally by its mode or style of publication, &amp;quot;LLT&amp;quot; sought to be the highest quality journal in an emerging area of inquiry. This sounds like an obvious goal, but &amp;quot;LLT&amp;quot; was going against the grain. By the time the first issue of &amp;quot;LLT&amp;quot; appeared in 1997, there was already a popular notion of a dichotomy between print journals (which alone printed rigorous peer reviewed research) and online journals (which were accessible but not rigorously reviewed). Indeed, at the time, many academics refused to submit work to online journals, believing (or knowing) that their institutions would fail to recognize articles published in online venues. To break out of this stereotype, &amp;quot;LLT&amp;quot; recruited a top notch editorial board, including leading applied linguistics from around the world. For its inaugural issue in July 1997, the journal invited internationally recognized applied linguistics to submit papers on the topic Language Learning &amp;amp; Technology: Defining the Research Agenda. The resources of the NFLRC and CLEAR were used to achieve broad publicity. &amp;quot;LLT&amp;quot; quickly gathered broad attention. With questions of funding, peer review, and other matters still under debate, the future of academic journal publishing is very much in flux. When the history of the transition from print to online publishing is written, the important role of &amp;quot;LLT&amp;quot; should be noted as one of the first journals to demonstrate that publishing exclusively on the Internet was fully compatible with being among the best academic journals in the world.</t>
  </si>
  <si>
    <t>Second Language Learning, Educational Technology, Electronic Journals, Access to Information, Research, Periodicals, Electronic Publishing, Internet, Scholarship, Standards, Publishing Industry</t>
  </si>
  <si>
    <t>EJ1103545</t>
  </si>
  <si>
    <t>Perception-Production Link in L2 Japanese Vowel Duration: Training with Technology</t>
  </si>
  <si>
    <t>Okuno, Tomoko, Hardison, Debra M.</t>
  </si>
  <si>
    <t>This study examined factors affecting perception training of vowel duration in L2 Japanese with transfer to production. In a pre-test, training, post-test design, 48 L1 English speakers were assigned to one of three groups: auditory-visual (AV) training using waveform displays, auditory-only (A-only), or no training. Within-group variables were vowel, preceding consonant, pitch pattern, and training talker's voice. Perception pre- and post-tests measured identification accuracy and response time (RT). Training involved eight sessions with feedback, including waveforms for the AV group. Results indicated significant improvement for the AV and A-only groups with generalization to novel stimuli and a new voice as well as transfer to production; the AV group showed a greater rate of improvement. Participants found waveform displays very helpful. Vowel type, preceding consonant, and pitch pattern significantly affected perception in testing and training as did the training talker's voice. The easiest pitch pattern was Low-High in the first syllable, perhaps reflecting English prosodic preference, and High--High in the second, which may be more salient. Perception was facilitated by talkers demonstrating greater pitch movement. Accuracy and RTs increased after training; participants reported spending more time evaluating post-training input. Results support the perception-production link, and the role of variable talker- and context-dependent perceptual categories.</t>
  </si>
  <si>
    <t>Second Language Learning, Second Language Instruction, Japanese, Auditory Perception, Visual Perception, Feedback (Response), Transfer of Training, Pretests Posttests, Accuracy, Reaction Time, Generalization, Intonation, Suprasegmentals, English, Native Speakers, Teaching Methods, Role, Computer Assisted Instruction, Pronunciation, Statistical Analysis, College Students</t>
  </si>
  <si>
    <t>EJ1103553</t>
  </si>
  <si>
    <t>The Role of Technology in SLA Research</t>
  </si>
  <si>
    <t>Chun, Dorothy M.</t>
  </si>
  <si>
    <t>In this review article for the 20th Anniversary Issue, I look back at research from the last two decades on the role of computer technology in understanding and facilitating second language acquisition (SLA) and forward to what future research might investigate. To be discussed are both how technology has been used to conduct research on SLA processes and what the impacts of technology have been as a mediator of those processes. As we progress into the 21st century, I suggest that technology in SLA research will assume an increasingly greater role, approaching Bax's (2003, 2011) notion of &amp;quot;normalization&amp;quot; for the field of computer-assisted language learning, namely that technology is gradually being fully integrated into second language teaching, learning, and research. In addition, I propose that SLA research investigate not only the traditional aspects of linguistic and communicative competence but newer types of &amp;quot;symbolic competence&amp;quot; (e.g., Kramsch, 2011) and &amp;quot;intercultural communicative competence&amp;quot; (e.g., Byram, 1997), which include integral technological components, and which are a part of general &amp;quot;digital literacies&amp;quot; or &amp;quot;multiliteracies.&amp;quot;</t>
  </si>
  <si>
    <t>Second Language Learning, Language Research, Influence of Technology, Computer Assisted Instruction, Communicative Competence (Languages), Multiple Literacies, Second Language Instruction, Technology Integration, Teaching Methods, Meta Analysis</t>
  </si>
  <si>
    <t>EJ1103554</t>
  </si>
  <si>
    <t>Technology and the Four Skills</t>
  </si>
  <si>
    <t>Blake, Robert</t>
  </si>
  <si>
    <t>Most L2 instructors implement their curriculum with an eye to improving the four skills: speaking, listening, reading, and writing. Absent in this vision of language are notions of pragmatic, sociolinguistic, and multicultural competencies. Although current linguistic theories posit a more complex, interactive, and integrated model of language, this review article points out where computer-assisted language learning (CALL) can contribute to L2 language growth in terms of these four skills, especially if carefully situated within a task-based language teaching (TBLT) framework. New technologies coupled with a TBLT goal-oriented approach ultimately push learners to combine speaking, listening, reading, and writing in ways that resemble more closely how they normally engage with the digital facets of their own lives.</t>
  </si>
  <si>
    <t>Second Language Instruction, Computer Assisted Instruction, Task Analysis, Educational Technology, Goal Orientation, Speech Skills, Listening Skills, Reading Skills, Writing Skills, Computer Mediated Communication, Literature Reviews, Electronic Learning, Affordances</t>
  </si>
  <si>
    <t>EJ1103557</t>
  </si>
  <si>
    <t>The CALL-SLA Interface: Insights from a Second-Order Synthesis</t>
  </si>
  <si>
    <t>Plonsky, Luke, Ziegler, Nicole</t>
  </si>
  <si>
    <t>The relationship between computer-assisted language learning (CALL) and second language acquisition (SLA) has been studied both extensively, covering numerous subdomains, and intensively, resulting in hundreds of primary studies. It is therefore no surprise that CALL researchers, as in other areas of applied linguistics, have turned in recent years to meta-analysis as a means to synthesize quantitative results across studies. To date, nearly 30 CALL-SLA syntheses and meta-analyses have been conducted, covering topics from hypertext glosses (Yun, 2011) to synchronous computer-mediated communication (Ziegler, 2015) to game-based learning (Chiu, Kao, &amp;amp; Reynolds, 2012). Despite these individual contributions, the overall effects of CALL on SLA across domains have yet to be addressed. In this &amp;quot;second-order&amp;quot; review, we provide a thorough account of substantive findings and a critical description and evaluation of methodological practices of CALL-SLA meta-analyses. We begin by describing the generally substantial effects of CALL on L2 learning along with an examination of different types of technology such as CALL glosses and computer-mediated communication (CMC). Results of the methodological review reveal wide variability overall and in several practices associated with rigor, transparency, and utility of meta-analytic reviews. At the close of our article, we provide empirically identified recommendations for future primary and meta-analytic research.</t>
  </si>
  <si>
    <t>Computer Assisted Instruction, Second Language Instruction, Second Language Learning, Computer Mediated Communication, Applied Linguistics, Metalinguistics, Meta Analysis, Language Research, Statistical Analysis, Literature Reviews</t>
  </si>
  <si>
    <t>EJ1103576</t>
  </si>
  <si>
    <t>Cultura Revisited</t>
  </si>
  <si>
    <t>Furstenberg, Gilberte, English, Kathryn</t>
  </si>
  <si>
    <t>Two of the original authors of &amp;quot;Giving a Virtual Voice to the Silent Language of Culture: The Cultura Project&amp;quot;, published in &amp;quot;Language Learning &amp;amp; Technology&amp;quot; in 2001, look back on the origin of the Cultura project, its goals, and the approach and materials used. Their commentary then focuses on the features and the methodology that made Cultura a pioneer in web-based, intercultural exchanges for foreign language instruction. The components that may account for Cultura's longevity are its clear pedagogical design and the contrastive process which nurtures student involvement, both online and in the classroom. One of the best-known and frequently replicated features of Cultura is the introduction of intercultural, on-line questionnaires. However, the authors feel that limiting the use of Cultura to those questionnaires is not only reductionist but it can also be counterproductive because, when used alone, the questionnaires accentuate a simplistic, binary approach to culture. Understanding another culture requires that students explore a large variety of other materials and articulate a multiplicity of viewpoints, undertaking the analysis of even the most contradictory ones. Given the numerous Web 2.0 social networking tools which have since been developed, it can be hoped that some of Cultura, particularly its asynchronous forums and the unique features that have given it its enduring appeal and strength, will be preserved.</t>
  </si>
  <si>
    <t>Program Descriptions, Intercultural Communication, Teaching Methods, Questionnaires, Second Language Learning, Second Language Instruction, Cultural Awareness, Social Networks, Web 2.0 Technologies, Computer Mediated Communication</t>
  </si>
  <si>
    <t>EJ1103577</t>
  </si>
  <si>
    <t>CALL in the Year 2000: A Look Back from 2016</t>
  </si>
  <si>
    <t>Chapelle, Carol A.</t>
  </si>
  <si>
    <t>This commentary offers a brief reflection on the state of CALL in 1997, when &amp;quot;Language Learning &amp;amp; Technology&amp;quot; was launched with my paper entitled &amp;quot;CALL in the year 2000: Still in search of research paradigms?&amp;quot; The point of my 1997 paper was to suggest the potential value of research on second language learning for the study of CALL. This look back from 2016 claims that theory and research in second language acquisition has proven useful for evaluating the quality of technologies for language learning.</t>
  </si>
  <si>
    <t>Computer Assisted Instruction, Second Language Learning, Second Language Instruction, Educational Technology, Teaching Methods, Educational Quality, Language Research</t>
  </si>
  <si>
    <t>EJ1103578</t>
  </si>
  <si>
    <t>20 Years of Technology and Language Assessment in &amp;quot;Language Learning &amp;amp; Technology&amp;quot;</t>
  </si>
  <si>
    <t>Chapelle, Carol A., Voss, Erik</t>
  </si>
  <si>
    <t>This review article provides an analysis of the research from the last two decades on the theme of technology and second language assessment. Based on an examination of the assessment scholarship published in &amp;quot;Language Learning &amp;amp; Technology&amp;quot; since its launch in 1997, we analyzed the review articles, research articles, book reviews, and commentaries as developing one of two primary thrusts of research on technology and language assessment: technology for efficiency and technology for innovation.</t>
  </si>
  <si>
    <t>Educational Technology, Efficiency, Second Language Learning, Second Language Instruction, Scholarship, Computer Assisted Testing, Evaluation Methods, Language Tests, Innovation, Adaptive Testing, Writing Evaluation, Educational Trends, Trend Analysis</t>
  </si>
  <si>
    <t>EJ1103580</t>
  </si>
  <si>
    <t>Looking Back and Ahead: 20 Years of Technologies for Language Learning</t>
  </si>
  <si>
    <t>Over the last 20 years Robert Godwin-Jones has written 48 columns on &amp;quot;Emerging Technologies&amp;quot;; an additional six columns have been written by guest columnists. Several topics have been re-examined in regular intervals of approximately five years, namely digital literacy (Vol. 4, Num. 2; Vol. 10, Num. 2; Vol. 14, Num. 3; Vol. 19, Num. 3) and web technologies (Vol. 1, Num. 2; Vol. 4, Num. 1; Vol. 9, Num. 2; Vol. 14, Num. 1). Many columns have encompassed more than one area of technology or pointed to multiple possible uses in language learning. In this article, Godwin-Jones examines three general themes which emerge among the columns written since 1997: (1) the fundamental affordances of technology for language learning (skills or components of language acquisition, digital literacy, learner autonomy); (2) teaching and learning contexts and approaches (online learning, social media, tutorial CALL); and (3) delivery and design considerations (technology standards, web design, mobile devices, multimedia). Based on his analysis, he concludes that the topics covered in the 20 years of the column mirror broadly developments in the field of CALL. These include a surge in interest in social media and informal language learning, with an accompanying decreased interest in dedicated software for acquiring specific language skills.</t>
  </si>
  <si>
    <t>Second Language Learning, Computer Assisted Instruction, Educational Technology, Affordances, Language Acquisition, Computer Literacy, Personal Autonomy, Electronic Learning, Social Media, Intelligent Tutoring Systems, Delivery Systems, Standards, Web Sites, Design, Handheld Devices, Multimedia Materials, Informal Education, Language Skills, Technological Advancement, Educational History, Educational Trends</t>
  </si>
  <si>
    <t>EJ1103582</t>
  </si>
  <si>
    <t>My First CMC Article Revisited: A Window on Spanish L2 Interlanguage</t>
  </si>
  <si>
    <t>The computer-assisted language learning (CALL) field seems to change overnight with new technological affordances. Blake revisits his 2000 &amp;quot;LLT&amp;quot; article on computer-mediation communication (CMC) in order to reflect on how the field has examined this topic over the past decade or so. While the Interaction Hypothesis continues to guide researchers in broad terms, the frame of reference has shifted from just text-based analysis to fully synchronous video exchanges.</t>
  </si>
  <si>
    <t>Computer Mediated Communication, Interlanguage, Spanish, Second Language Learning, Computer Assisted Instruction, Linguistic Theory, Videoconferencing, Second Language Instruction, Teaching Methods, Trend Analysis, Educational Trends</t>
  </si>
  <si>
    <t>EJ1103583</t>
  </si>
  <si>
    <t>Cultures-of-Use and Morphologies of Communicative Action</t>
  </si>
  <si>
    <t>Thorne, Steven L.</t>
  </si>
  <si>
    <t>In this article I revisit the cultures-of-use conceptual framework--that technologies, as forms and processes comprising human culture, mediate and assume variable meanings, values, and conventionalized functions for different communities (Thorne, 2003). I trace the antecedent arc of investigation and serendipitous encounters that led to the 2003 publication and conclude by proposing that digital environments and the human experience of activity form unified ecologies with agency distributed through the system.</t>
  </si>
  <si>
    <t>Morphology (Languages), Communication (Thought Transfer), Social Environment, Sociocultural Patterns, Computer Mediated Communication, Intercultural Communication, Technology Uses in Education, Synchronous Communication, Group Discussion, Cultural Influences, Internet, Computer Uses in Education, Man Machine Systems, Technological Advancement, Web 2.0 Technologies, Information Technology</t>
  </si>
  <si>
    <t>EJ1103584</t>
  </si>
  <si>
    <t>An Update on Discourse Functions and Syntactic Complexity in Synchronous and Asynchronous Communication</t>
  </si>
  <si>
    <t>Sotillo, Susana M.</t>
  </si>
  <si>
    <t>The following commentary presents an overview of earlier studies of discourse functions and syntactic complexity as well as recent investigations that focus on interaction and measures of syntactic and lexical complexity in learners' output in traditional classrooms and computer-mediated environments. Recent studies emphasize the need for better measures that capture lexical and syntactic complexity as these relate to learners' development of academic writing, conversational competence, and pragmatic competence in digitally-mediated environments.</t>
  </si>
  <si>
    <t>Syntax, Pragmatics, Second Language Learning, Communicative Competence (Languages), Academic Discourse, Computer Mediated Communication, Writing (Composition), Computer Assisted Instruction, Teacher Student Relationship, Management Systems, Grammar, Synchronous Communication, Asynchronous Communication, Educational Research, Vocabulary Development</t>
  </si>
  <si>
    <t>EJ1103585</t>
  </si>
  <si>
    <t>Celebrating the Story of My First Contribution to CALL</t>
  </si>
  <si>
    <t>Al-Seghayer, Khalid</t>
  </si>
  <si>
    <t>In the realm of second language acquisition, investigations of the efficacy of multimedia annotations for learning unknown lexical items has attracted considerable interest during the past decade. This commentary discusses the story of my first contribution to the field of computer-assisted language learning (CALL) 14 years ago. In particular, it sheds light on motivating factors that led me to do so and also presents the intellectual and practical contributions of my study. The commentary concludes by describing some important technological and pedagogical factors that should be considered to fully exploit the potential of an electronic glossary. Within the domains of technology and pedagogy, I identify specific points that cover a wide range of issues and highlight their implications.</t>
  </si>
  <si>
    <t>Computer Assisted Instruction, Teaching Methods, Second Language Learning, Second Language Instruction, Multimedia Materials, Vocabulary Development, Glossaries, Language Proficiency, Individual Differences, Selection Criteria</t>
  </si>
  <si>
    <t>EJ1090044</t>
  </si>
  <si>
    <t>Becoming Little Scientists: Technologically-Enhanced Project-Based Language Learning</t>
  </si>
  <si>
    <t>Dooly, Melinda, Sadler, Randall</t>
  </si>
  <si>
    <t>This article outlines research into innovative language teaching practices that make optimal use of technology and Computer-Mediated Communication (CMC) for an integrated approach to Project-Based Learning. It is based on data compiled during a 10- week language project that employed videoconferencing and &amp;quot;machinima&amp;quot; (short video clips featuring virtual world avatars) to introduce young language learners (7 to 8 years old) to concepts of good and bad habits related to personal hygiene, physical activities, and eating. Within the Project-Based Language Learning approach (PBLL), the students gained new information about the topic under study, and this information was then used to communicate face-to-face (with classmates) and online (with telecollaborative partners) in the target language of English in order to resolve problems related to the topic. The authors provide a detailed overview of the project workflow as part of a qualitative study into the efficacy of the proposed pedagogical framework.</t>
  </si>
  <si>
    <t>Science Instruction, Student Projects, Computer Mediated Communication, Videoconferencing, Qualitative Research, Second Language Learning, Second Language Instruction, English (Second Language), Teaching Methods, Program Descriptions, Physical Activities, Instructional Innovation, Hygiene, Eating Habits, Guidelines, Computer Assisted Instruction, Foreign Countries, Task Analysis, International Educational Exchange, Elementary School Students</t>
  </si>
  <si>
    <t>Austria, Spain</t>
  </si>
  <si>
    <t>EJ1090045</t>
  </si>
  <si>
    <t>Effects of Web-Based Collaborative Writing on Individual L2 Writing Development</t>
  </si>
  <si>
    <t>Bikowski, Dawn, Vithanage, Ramyadarshanie</t>
  </si>
  <si>
    <t>This study investigated the effect of repeated in-class web-based collaborative writing tasks on second language writers' (L2) individual writing scores. A pre-test post-test research model was used in addition to participant surveys, class observations, and teacher interviews. Participants included 59 L2 writers in a writing class at a large U.S. university. The 32 participants in the experimental group engaged in four in-class web-based collaborative writing tasks, while the 27 participants in the control group engaged in the same four in-class web-based writing tasks but individually. A paired samples t-test revealed that both groups experienced statistically significant gains from their pre- to posttest scores. An independent sample t-test of pre- to post-test gains revealed that the participants in the collaborative web-based writing group experienced statistically significant writing gains in their individual writing over the participants in the individual web-based writing group. Participant survey results showed that the L2 writers valued the collaborative in-class writing tasks overall and that many participants in the individual group wished they had done in-class collaborative web-based writing. Three types of collaborative groups emerged. Pedagogical implications for technology-enhanced collaborative writing are discussed, and a Teaching Cycle for Web-Based Collaborative Writing is introduced.</t>
  </si>
  <si>
    <t>Second Language Learning, Collaborative Writing, Web Based Instruction, Writing Instruction, Teacher Attitudes, Interviews, Pretests Posttests, Experimental Groups, Statistical Analysis, Scores, Observation, Surveys, Writing Achievement, Achievement Gains, Teaching Methods, Control Groups, Educational Technology, Second Language Instruction, Undergraduate Students, English (Second Language), Computer Assisted Instruction</t>
  </si>
  <si>
    <t>EJ1090046</t>
  </si>
  <si>
    <t>The Effects of Item Preview on Video-Based Multiple-Choice Listening Assessments</t>
  </si>
  <si>
    <t>Koyama, Dennis, Sun, Angela, Ockey, Gary J.</t>
  </si>
  <si>
    <t>Multiple-choice formats remain a popular design for assessing listening comprehension, yet no consensus has been reached on how multiple-choice formats should be employed. Some researchers argue that test takers must be provided with a preview of the items prior to the input (Buck, 1995; Sherman, 1997); others argue that a preview may decrease the authenticity of the task by changing the way input is processed (Hughes, 2003). Using stratified random sampling techniques, more and less proficient Japanese university English learners (N = 206) were assigned one of three test conditions: preview of question stem and answer options (n = 67), preview of question stem only (n = 70), and no preview (n = 69). A two-way ANOVA, with test condition and listening proficiency level as independent variables and score on the multiple-choice listening test as the dependent variable, indicated that the amount of item preview affected test scores but did not affect high and low proficiency students' scores differently. Item-level analysis identified items that were harder or easier than expected for one or more of the conditions, and the researchers posit three possible sources for these unexpected findings: 1) frequency of options in the input, 2) location of item focus, and 3) presence of organizational markers.</t>
  </si>
  <si>
    <t>Multiple Choice Tests, Listening Comprehension Tests, Statistical Analysis, Language Proficiency, Japanese, Native Language, College Students, English (Second Language), Second Language Learning, Second Language Instruction, Foreign Countries, Test Format, Test Items, Sampling, Scores, Item Analysis, Asians, Linguistic Input, Language Processing, Video Technology, Teaching Methods</t>
  </si>
  <si>
    <t>EJ1090053</t>
  </si>
  <si>
    <t>Type and Amount of Input-Based Practice in CALI: The Revelations of a Triangulated Research Design</t>
  </si>
  <si>
    <t>Cerezo, Luis</t>
  </si>
  <si>
    <t>Research shows that computer-generated corrective feedback can promote second language development, but there is no consensus about which type is the most effective. The scale is tipped in favor of more explicit feedback that provides metalinguistic explanations, but counterevidence indicates that minimally explicit feedback of the &amp;quot;right/wrong&amp;quot; type may promote comparable learning outcomes. Addressing these conflicting findings, the present study investigated the effects of different types and amounts of practice as variables that may moderate the effectiveness of computerized &amp;quot;right/wrong&amp;quot; feedback. Fifty-two learners of intermediate Spanish completed either 28 or 56 items of an input-based task with 2 or 4 options targeting Spanish past counterfactual conditional sentences. Quantitative results on achievement scores showed that differences in amount of practice might contribute to explaining the conflicting findings in the literature. Additionally, a qualitative analysis of participant mouse-click histories illustrated participant use of elimination strategies to redefine the 4-option tasks, while participant think-alouds revealed the increased boredom and fatigue induced by the extra amount of practice. This study thus contributes to the debate on the effects of different types of computerized feedback and the development of hybrid and online language learning programs, while underscoring the importance of triangulating data from multiple sources.</t>
  </si>
  <si>
    <t>Computer Assisted Instruction, Second Language Learning, Linguistic Input, Qualitative Research, Error Correction, Feedback (Response), Metalinguistics, Outcomes of Education, Second Language Instruction, Instructional Effectiveness, Spanish, Sentences, Protocol Analysis, Task Analysis, Fatigue (Biology), Statistical Analysis, Scores, Online Courses, Student Attitudes, Learning Strategies, Undergraduate Students, Grammar, Word Recognition</t>
  </si>
  <si>
    <t>EJ1090055</t>
  </si>
  <si>
    <t>Concordancers and Dictionaries as Problem-Solving Tools for ESL Academic Writing</t>
  </si>
  <si>
    <t>Yoon, Choongil</t>
  </si>
  <si>
    <t>The present study investigated how 6 Korean ESL graduate students in Canada used a suite of freely available reference resources, consisting of Web-based corpus tools, Google search engines, and dictionaries, for solving linguistic problems while completing an authentic academic writing assignment in English. Using a mixed methods design, the study examined the processes and outcomes of combined use of concordancers and other reference resources by the participants and their perceptions of the reference suite as a means of writing assistance. Results showed that while the reference suite served as an effective cognitive tool extending the cognitive powers of the participants in solving lexical and grammatical problems, the individual resources in the suite were each shown to have unique functions for which they were best suited, suggesting that concordancing may optimally be consulted in combination with other resources. However, some participants also experienced difficulties in using the tool stemming largely from the nature of their writing tasks and writing stages, and different goals and needs arising from them. This paper concludes by discussing theoretical and pedagogical implications of the findings.</t>
  </si>
  <si>
    <t>Mixed Methods Research, Writing (Composition), English (Second Language), Second Language Learning, Grammar, Asians, Graduate Students, Foreign Countries, Search Engines, Writing Assignments, Dictionaries, Student Attitudes, Problem Solving, Academic Discourse, Writing Instruction, Second Language Instruction</t>
  </si>
  <si>
    <t>EJ1090056</t>
  </si>
  <si>
    <t>Irish in a 3D World: Engaging Primary School Children</t>
  </si>
  <si>
    <t>Dalton, Gene, Devitt, Ann</t>
  </si>
  <si>
    <t>While the majority of people in Ireland speak English as a first language, the minority Irish language is spoken daily by approximately 3% of the population even though is a compulsory subject in Irish schools. Recent research has shown the language to be in crisis, with consistently declining standards of attainment in schools. This paper presents the first cycle of an Action Research project aiming to assess the potential of using a three-dimensional virtual environment (3DVE) as a platform for task-based learning of Irish in the primary school. The action phase of the cycle consisted of an intensive pilot of a language learning intervention using a 3DVE (n = 25 children aged 9-10 years). The reflection component was multiphase, involving analysis of pilot outputs, re-evaluation of the literature and an in-depth user consultation (n = 15 children aged 10-11 years), inspired by Student Voice methodology. The user consultation findings indicated goal orientation as the primary driver for children learning in a 3DVE with social connectivity understood as a given in any such environment. This paper offers a novel classification of games and virtual worlds for language learning which serves to integrate the two research literatures in a meaningful way.</t>
  </si>
  <si>
    <t>Foreign Countries, Language Usage, Language Minorities, Action Research, Simulated Environment, Technology Uses in Education, Educational Technology, Elementary Education, Teaching Methods, Irish, Second Language Instruction, Goal Orientation, Student Attitudes, Elementary School Students, Social Influences, Educational Games, Pretests Posttests, Questionnaires</t>
  </si>
  <si>
    <t>Ireland</t>
  </si>
  <si>
    <t>EJ1090057</t>
  </si>
  <si>
    <t>Language Learning through Social Networks: Perceptions and Reality</t>
  </si>
  <si>
    <t>Lin, Chin-Hsi, Warschauer, Mark, Blake, Robert</t>
  </si>
  <si>
    <t>Language Learning Social Network Sites (LLSNSs) have attracted millions of users around the world. However, little is known about how people participate in these sites and what they learn from them. This study investigated learners' attitudes, usage, and progress in a major LLSNS through a survey of 4,174 as well as 20 individual case studies. The study hints at the potential of LLSNSs, given the generally positive regard participants have for the site, but it also shows its limitations, since most learners drop out or show only limited gains. The study suggests that if online education is to play a positive role in the teaching and learning of English and other languages, learners will need support, guidance, and well-structured activities to ensure the kinds of participation and linguistic interaction that can lead to success.</t>
  </si>
  <si>
    <t>Social Networks, Second Language Learning, Case Studies, Learning Activities, Surveys, Teaching Methods, Second Language Instruction, English (Second Language), Self Concept, Pragmatics, Socialization, Chinese, Native Language, Web Sites, Learning Motivation, Attitude Measures</t>
  </si>
  <si>
    <t>EJ1090059</t>
  </si>
  <si>
    <t>Twitter-Based EFL Pronunciation Instruction</t>
  </si>
  <si>
    <t>Mompean, José Antonio, Fouz-González, Jonás</t>
  </si>
  <si>
    <t>This paper looks at the use of &amp;quot;Twitter&amp;quot; as a language teaching/learning tool. It describes the results of a study aimed at testing &amp;quot;Twitter's&amp;quot; effectiveness for pronunciation teaching. The purpose of the study was to determine whether &amp;quot;Twitter&amp;quot; can foster online participation and whether it may have a positive effect on the pronunciation of a number of words commonly mispronounced by EFL students. The study was carried out with students from a Language School in Spain. The students were sent a number of tweets on a daily basis, each of them featuring the pronunciation of a word considered to be difficult given unusual sound-spelling correspondences, lexical stress or the presence of silent letters. The results show that the instruction had a beneficial effect on the students' pronunciation of the target words and that participants were actively engaged during the study. Implications of the results for the teaching of English pronunciation and the use of &amp;quot;Twitter&amp;quot; in language teaching are also offered.</t>
  </si>
  <si>
    <t>Second Language Learning, Second Language Instruction, English (Second Language), Pronunciation Instruction, Social Media, Teaching Methods, Instructional Effectiveness, Foreign Countries, Phonology, Phoneme Grapheme Correspondence, Computer Assisted Instruction, Pretests Posttests, Questionnaires, Interviews</t>
  </si>
  <si>
    <t>EJ1090062</t>
  </si>
  <si>
    <t>Learning to Express Gratitude in Mandarin Chinese through Web-Based Instruction</t>
  </si>
  <si>
    <t>Yang, Li</t>
  </si>
  <si>
    <t>This study explored the effectiveness of a self-access website as a tool to teach expressions of gratitude to learners of Mandarin Chinese. The web-based instruction included explicit instruction on how to express gratitude appropriately in Mandarin and various consciousness-raising exercises/activities. Two groups of learners who differed in their proficiency in Chinese received instruction for five weeks. The findings indicated that the instruction positively affected the metapragmatic assessment and pragmatic awareness of the learners at two different proficiency levels. In their reflective e-journals, learners also reported the benefits the website provided for their pragmatics learning. Based on the findings, this study proposed implications for the teaching of pragmatics.</t>
  </si>
  <si>
    <t>Mandarin Chinese, Pragmatics, Language Proficiency, Diaries, Second Language Learning, Second Language Instruction, Teaching Methods, Independent Study, Web Sites, Web Based Instruction, Metalinguistics, Student Attitudes, Pretests Posttests, College Students, Task Analysis, Questionnaires, Content Analysis</t>
  </si>
  <si>
    <t>EJ1090065</t>
  </si>
  <si>
    <t>&amp;quot;Ready access to travel and to technology-enhanced social networking (e.g., Facebook or Skype) has changed the nature of study abroad to the point where today's experiences are fundamentally different from those of earlier eras&amp;quot; (Kinginger, 2013a, p. 345). In addition to more travel options and greater technology availability, study abroad has changed in other significant ways. In the US, more students are going abroad for short-term programs (less than 8 weeks), and the participants represent more diverse academic fields, with an increasing number of students from the sciences, social sciences, and business-related fields. The image of the North American student going abroad primarily for language learning, spending a semester or more, no longer fits reality. In fact, many students now engage in service learning, internships, or volunteer work while abroad. Nevertheless, study abroad remains an expected experience for students with a serious interest in language learning. In this column we will be looking at the varied roles that technology can play in the study abroad experience. Some argue that the availability of Internet-based social media while abroad is for language learning and cross-cultural understanding at best a distraction and at worst an inhibitor of full engagement in the target culture, inevitably leading to less exposure to the target language and therefore fewer opportunities for language proficiency gains. The author argues that in fact, technology can play a positive role, particularly if students are provided with appropriate guidance and support. The main areas to be discussed are the personal and learning benefits of technology use while abroad, the formation of second-language identities, the affordances for pragmatic language development, the integration of mobile devices for place-based language learning, and the opportunities for enhancement of intercultural communication competence.</t>
  </si>
  <si>
    <t>Technology Integration, Technology Uses in Education, Educational Technology, Study Abroad, Second Language Learning, Cultural Awareness, Social Media, Identification (Psychology), Language Skills, Communicative Competence (Languages), Intercultural Communication</t>
  </si>
  <si>
    <t>EJ1116255</t>
  </si>
  <si>
    <t>Mapping Languaging in Digital Spaces: Literacy Practices at Borderlands</t>
  </si>
  <si>
    <t>Dahlberg, Giulia Messina, Bagga-Gupta, Sangeeta</t>
  </si>
  <si>
    <t>The study presented in this article explores the ways in which discursive-technologies shape interaction in &amp;quot;digitally-mediated&amp;quot; educational settings in terms of affordances and constraints for the participants. Our multi-scale sociocultural-dialogical analysis of the interactional order in the online sessions of an &amp;quot;Italian for Beginners&amp;quot; language course provided by a university in Sweden is illustrated in terms of an Introduction phase, a Language and Grammar phase, a Discussion phase, and a Concluding phase. Dimensions of TimeSpace shape the organization of the lessons where a range of literacy practices can be identified. A second step in the analysis zooms into the Discussion phase. Taking the concepts of epistemic engine and epistemic domains as points of departure, we explain how the written word shapes the interactional order in online settings. This study highlights how different interactional orders allow for the opening up of new socialization spaces, in which students are more likely to be prevented from getting trapped in their own script of task-oriented activities. Here, participants' cultural processes are complexly layered in digitally-mediated encounters, where their focused orientation towards a variety of offline and online oral and written resources is partly curtailed by the digital environment itself.</t>
  </si>
  <si>
    <t>Sociocultural Patterns, Grammar, Literacy, Introductory Courses, Second Language Learning, Second Language Instruction, Foreign Countries, Online Courses, Computer Assisted Instruction, Computer Mediated Communication, Epistemology, Socialization, Discussion, Interaction Process Analysis, Oral Language, Written Language, Lesson Plans, Teaching Methods, Concept Mapping, College Students</t>
  </si>
  <si>
    <t>EJ1116259</t>
  </si>
  <si>
    <t>Individual versus Interactive Task-Based Performance through Voice-Based Computer-Mediated Communication</t>
  </si>
  <si>
    <t>Granena, Gisela</t>
  </si>
  <si>
    <t>Interaction is a necessary condition for second language (L2) learning (Long, 1980, 1996). Research in computer-mediated communication has shown that interaction opportunities make learners pay attention to form in a variety of ways that promote L2 learning. This research has mostly investigated text-based rather than voice-based interaction. The present study applied &amp;quot;form-focusing information gap tasks&amp;quot; (Pica, Kang, &amp;amp; Sauro, 2006) to a voice-based computer-mediated environment and investigated whether individual or interactive task performance conditions affect language development differently. This is a relevant research question for distance language learning programs, which are primarily asynchronous and largely rely on individual performance and text-based communication. The results of the study showed significant pre-to-post learning gains under both performance conditions (individual and interactive). Between-groups comparisons further showed that participants in the interactive condition outperformed participants in the individual condition on two of the three target structures investigated.</t>
  </si>
  <si>
    <t>Computer Mediated Communication, Experimental Groups, Control Groups, Second Language Learning, Language Acquisition, Distance Education, Interaction, Synchronous Communication, Pretests Posttests, Asynchronous Communication, Online Courses, English (Second Language), Electronic Learning, Statistical Analysis, Comparative Analysis, Verbal Communication, Computer Uses in Education, Foreign Countries</t>
  </si>
  <si>
    <t>EJ1116263</t>
  </si>
  <si>
    <t>Oral-Performance Language Tasks for CSL Beginners in Second Life</t>
  </si>
  <si>
    <t>Lan, Yu-Ju, Kan, Yu-Hsuan, Sung, Yao-Ting, Chang, Kuo-En</t>
  </si>
  <si>
    <t>The aim of this study was to determine the effects of different types of language tasks performed in Second Life (SL) on the oral performance of beginners of Chinese as a Second Language (CSL), focusing on oral accuracy. The 30 CSL beginners who participated in this study were randomly divided into two groups (n = 15 per group), required to perform two different types of language tasks: information-gap and reasoning-gap. During the study, both the Mandarin oral accuracy and the learning motivation of both groups were measured and analyzed to determine to what extent performing the two different task types could contribute to the two dependent variables (i.e., accuracy and motivation). All the learners improved significantly in oral communication competence, with those performing the reasoning-gap task improving significantly more than those performing the information-gap task. It was also found that almost all the learners exhibited positive learning motivation and appreciated the task-based learning activities designed in SL. Both groups made significant improvement in the affective dimension. Furthermore, the reasoning-gap group received significantly higher scores in the educational-context-related dimension (attitude toward SL as the Mandarin Chinese learning environment) than the information-gap group did.</t>
  </si>
  <si>
    <t>Oral Language, Second Language Learning, Mandarin Chinese, Accuracy, Novices, Learning Motivation, Communicative Competence (Languages), Abstract Reasoning, Task Analysis, Learning Activities, Scores, Computer Mediated Communication, Foreign Countries, Teaching Methods, Statistical Analysis, Comparative Analysis, Attitude Measures, Pretests Posttests, Questionnaires</t>
  </si>
  <si>
    <t>EJ1116267</t>
  </si>
  <si>
    <t>Applying Form-Focused Approaches to L2 Vocabulary Instruction through Video Podcasts</t>
  </si>
  <si>
    <t>Marefat, Fahimeh, Hassanzadeh, Mohammad</t>
  </si>
  <si>
    <t>Since its inception, form-focused instruction (FFI) has been associated with grammar, with only a handful of studies examining its potential for vocabulary development (e.g., Laufer, 2006). Meanwhile, there has been an unresolved dispute between the two approaches of Focus on Form (FonF) and Focus on Forms (FonFs) in terms of their degree of efficiency. This classroom-based study sought to identify the most efficient FFI-driven approach in tapping learners' lexical as well as comprehension gains by drawing largely on the protocols provided in Ellis (2008) and Laufer (2005). Eighty-eight Iranian students in four intact classes at Allameh Tabataba'i University (two FonF, one FonFs and one meaning-focused) were presented with a series of teacher-designed mini-lessons. Their medium of exposure was video podcasts (newscasts). Students' gains were measured by active immediate and delayed vocabulary and comprehension tests. A series of between-groups multivariate analyses of variance revealed that both FonF groups outperformed the FonFs in terms of all three variables. This indicates that the tendency to analyze words in isolation, despite intensive rehearsals typical of FonFs, failed to outweigh the FonF conditions in which contextual associations are prioritized. The findings of the study could provide useful avenues for FFI-driven vocabulary learning and instruction.</t>
  </si>
  <si>
    <t>Grammar, Second Language Learning, Second Language Instruction, Multivariate Analysis, Teaching Methods, Vocabulary Development, Video Technology, Lesson Plans, Computer Assisted Instruction, Linguistic Input, English (Second Language), Language Tests, Reading Comprehension, Undergraduate Students, News Reporting, Foreign Countries, Quasiexperimental Design</t>
  </si>
  <si>
    <t>EJ1116269</t>
  </si>
  <si>
    <t>Mobile English Vocabulary Learning Based on Concept-Mapping Strategy</t>
  </si>
  <si>
    <t>Numerous researchers in education recognize that vocabulary is essential in foreign language learning. However, students often encounter vocabulary that is difficult to remember. Providing effective vocabulary learning strategies is therefore more valuable than teaching students a large amount of vocabulary. The purpose of this study was to encourage teachers to apply these strategies by using mobile phones and technology to facilitate vocabulary learning. Participants were divided into learner-constructed concept-mapping and text-only strategy groups. The concept-mapping group received the vocabulary instruction according to the concept maps constructed by the students themselves while the other group received the vocabulary in a random order. The research question was as follows: Does mobile English vocabulary learning based on concept-mapping strategy have a significant effect on EFL learners' vocabulary performance? For vocabulary learning acquisition and retention, the concept-mapping group performed significantly superior to the text-only group.</t>
  </si>
  <si>
    <t>Concept Mapping, English (Second Language), Second Language Learning, Second Language Instruction, Vocabulary Development, Retention (Psychology), Learning Strategies, Telecommunications, Handheld Devices, College Freshmen, Quasiexperimental Design, Foreign Countries, Pretests Posttests, Computer Assisted Instruction, Teaching Methods, Language Tests</t>
  </si>
  <si>
    <t>EJ1116276</t>
  </si>
  <si>
    <t>Positioning Identity in Computer-Mediated Discourse among ESOL Learners</t>
  </si>
  <si>
    <t>Fong, Carlton J., Lin, Shengjie, Engle, Randi A.</t>
  </si>
  <si>
    <t>The present study explores a linguistic mechanism in which the identity of English for speakers of other languages (ESOL) learners can be influenced online. Analyzing the discourse of ESOL chat room participants and how they uptake positioning statements through online conversations, we present two vignettes that illustrate the kind of discourse in which participants position one another as language learners. We apply a discourse analysis framework of joint projects and positioning to an online context for ESOL learners to understand the processes by which identity is formed via online discourse. In both vignettes of online discourse, we examine the linguistic processes through which ESOL learners' language identity was positioned and formed. This article supports the importance of examining identity positioning and language learning in the online setting. We discuss implications for how online chat sessions may foster positive identity development.</t>
  </si>
  <si>
    <t>English (Second Language), Second Language Learning, Second Language Instruction, Self Concept, Computer Mediated Communication, Vignettes, Discourse Analysis, Socialization, Student Attitudes, Qualitative Research, Statistical Analysis</t>
  </si>
  <si>
    <t>EJ1116278</t>
  </si>
  <si>
    <t>Syntactic Enhancement and Second Language Literacy: An Experimental Study</t>
  </si>
  <si>
    <t>Park, Youngmin, Warschauer, Mark</t>
  </si>
  <si>
    <t>This experimental study examined how the reading and writing development of sixth-grade L2 students was affected by syntactic enhancement. Visual-syntactic text formatting (VSTF) technology, which visualizes syntactic structures, was used to convert a textbook to the one with syntactic enhancement. The sample (n = 282), which was drawn from a larger study conducted in Southern California, was a mixed population of English proficiency levels: low-proficiency L2 students (n = 113) and high-proficiency L2 students (n =169). Over a school year, VSTF students read their English language arts (ELA) textbooks in VSTF on their laptops and control students read their regular block-formatted textbooks either on their laptops or in print. Observations and interviews revealed that VSTF reading facilitated student engagement in ELA instruction by drawing students' attention to syntactic structures. The results of the California Standard Tests (CST) before and after the intervention were examined to evaluate participants' learning outcomes. Although high-proficiency students did not show a significant improvement on the post-test, low-proficiency made significant gains on two subtests of the CST: written conventions and writing strategies. These findings suggest that VSTF reading may facilitate improving syntactic awareness, which is essential for L2 students to develop their English reading and writing skills in academic contexts.</t>
  </si>
  <si>
    <t>Syntax, Second Language Learning, Literacy, English (Second Language), Language Proficiency, Language Arts, Textbooks, Laptop Computers, Control Groups, Intervention, Outcomes of Education, Observation, Interviews, Student Attitudes, Visual Aids, Grade 6, Learner Engagement, Academic Discourse, Teaching Methods, Computer Assisted Instruction, Pretests Posttests, English Teachers, Statistical Analysis, Academic Achievement, Achievement Tests, Standardized Tests, Linguistic Input, State Standards, English Language Learners, Mixed Methods Research, Multivariate Analysis</t>
  </si>
  <si>
    <t>EJ1108781</t>
  </si>
  <si>
    <t>Digital Stories: Bringing Multimodal Texts to the Spanish Writing Classroom</t>
  </si>
  <si>
    <t>Oskoz, Ana, Elola, Idoia</t>
  </si>
  <si>
    <t>Despite the availability and growing use of digital story software for authoring and instructional purposes, little is known about learners' perceptions on its integration in the foreign language writing class. Following both a social semiotics approach and activity theory, this study focuses on six advanced Spanish learners' perceptions about the production of a digital story in which they integrated a variety of modes (written, oral, images, sounds) and manipulated the semiotic resources within each mode (size, color, lines in the image mode), to convey meaning. Analyzing participants' reflections, questionnaires, and online journals, results highlight learners' (a) interpretation of the tools and artifacts and their effect on their understanding of a final product, (b) connections between short-term goal-oriented actions and the longer-term object-oriented activity of developing a multimodal text, and (c) linguistic reorientations when creating a digital story.</t>
  </si>
  <si>
    <t>Spanish, Writing Instruction, Second Language Learning, Second Language Instruction, Questionnaires, Diaries, Semiotics, Reflection, Computer Software, Student Attitudes, Advanced Students, Goal Orientation, Technology Integration, Writing (Composition), Imagery, Acoustics, Written Language, Oral Language, Story Telling, Intermode Differences</t>
  </si>
  <si>
    <t>EJ1108782</t>
  </si>
  <si>
    <t>Possibilities and Challenges of Learning German in a Multimodal Environment: A Case Study</t>
  </si>
  <si>
    <t>Abrams, Zsuzsanna Ittzes</t>
  </si>
  <si>
    <t>Despite a growing body of research on task-based language learning (TBLT) (Samuda &amp;amp; Bygate, 2008; Ellis, 2003), there is still little information available regarding the pedagogical design behind tasks and how they are implemented (Samuda &amp;amp; Bygate, 2008). Scholars in computer-mediated second language (L2) learning have called for research to fill in this gap by reflecting critically on task design and the subsequent implementation process (Fuchs, Hauck &amp;amp; Müller-Hartmann, 2012; Hampel, 2010; Hampel &amp;amp; Hauck, 2006; Hampel &amp;amp; Plaines, 2013; Hauck, 2010), instead of considering a task an &amp;quot;unproblematic fait accompli&amp;quot; (O'Dowd &amp;amp; Ware, 2009: 174). In response to this charge, the present case study provides a critical analysis of tasks carried out in a first-year German language course built around the weekly TV-series, &amp;quot;Rosenheim-Cops&amp;quot; (ZDF). These tasks drew from research on multimodality (Kress &amp;amp; van Leeuwen, 2001; Norris &amp;amp; Maier, 2014) providing a framework for understanding how multiple semiotic systems work together to create meaning. The insights provided by this study have relevance for research on multimodal task design (Hampel &amp;amp; Hauck, 2006) through examining the possibilities and limitations of beginner second language (L2) learners' effective use of authentic resources. The results suggest that the tasks encouraged semiotic awareness, helped activate referential knowledge useful for accessing multimodal resources, and elicited a positive response to authentic L2 use in context. The challenges of implementing these tasks included variation in learners' engagement with authentic multimedia resources, either due to L2 skills levels or the level of interest in the particular resource used.</t>
  </si>
  <si>
    <t>Case Studies, German, Second Language Learning, Second Language Instruction, Task Analysis, Teaching Methods, Instructional Design, Television, Programming (Broadcast), Semiotics, Multimedia Instruction, Learner Engagement, Computer Mediated Communication, Intermode Differences</t>
  </si>
  <si>
    <t>EJ1108783</t>
  </si>
  <si>
    <t>Multimodal Research: Addressing the Complexity of Multimodal Environments and the Challenges for CALL</t>
  </si>
  <si>
    <t>Tan, Sabine, O'Halloran, Kay L., Wignell, Peter</t>
  </si>
  <si>
    <t>Multimodality, the study of the interaction of language with other semiotic resources such as images and sound resources, has significant implications for computer assisted language learning (CALL) with regards to understanding the impact of digital environments on language teaching and learning. In this paper, we explore recent manifestations of CALL in 3-D virtual worlds, illustrated by the example of &amp;quot;Second Life.&amp;quot; The multimodal analyses of a conventional face-to-face lesson and three language learning activities in &amp;quot;Second Life&amp;quot; highlight some of the affordances and challenges presented by 3-D virtual environments. The results suggest that while multimodal resources integrate naturally to facilitate language teaching and learning in an orderly, structured and goal-orientated manner in classroom lessons, the often uncoordinated use (or absence) of avatars' gaze, facial expression, body posture, gesture, as well as the unclear proxemics and use of space pose problems for effective communication in a 3-D virtual world. In addition, a &amp;quot;technology-oriented&amp;quot; register, alongside traditional instructional and regulative genres and registers, is introduced to help students cope with the demands of learning a language in a 3-D virtual environment. The study raises the issue of the relative effectiveness of 3-D virtual worlds for language teaching and learning. In doing so, a digital approach to multimodal research is proposed in order to address the complexity of multimodal learning environments and the various challenges for CALL.</t>
  </si>
  <si>
    <t>Semiotics, Second Language Learning, Second Language Instruction, Computer Assisted Instruction, Teaching Methods, Learning Activities, Computer Simulation, Goal Orientation, Nonverbal Communication, Instructional Effectiveness, Intermode Differences</t>
  </si>
  <si>
    <t>EJ1108786</t>
  </si>
  <si>
    <t>Recurrent Languaging Activities in World of Warcraft: Skilled Linguistic Action Meets the Common European Framework of Reference</t>
  </si>
  <si>
    <t>Newgarden, Kristi, Zheng, Dongping</t>
  </si>
  <si>
    <t>In this study of affordances for second language (L2) learning in World of Warcraft (WoW) group play, we compared three gameplay episodes spanning a semester-long course. Applying multimodal analysis framed by ecological, dialogical and distributed (EDD) views (Zheng and Newgarden, forthcoming), we explored four English as a second language learners' verbalizations and avatar actions. Players learned to take skilled linguistic action as they coordinated recurrent WoW gameplay activities (questing, planning next moves, traveling, learning a skill, etc.). Frequent activities matched Common European Framework of Reference (CEFR) speaking proficiency descriptors, used widely in L2 teaching and learning (L2TL), providing evidence that players engaged in the types of communicative activities interaction-oriented classroom approaches develop. However, in the WoW context, interactions were not planned, but emerged as players dynamically directed the course of play. Furthermore, modalities of avatar-embodiment and conversing over Skype allowed players to flexibly integrate language and actions to co-act toward game goals, discuss non-game topics during play, or demonstrate comprehension with avatar actions alone, an affordance for less verbal players. This research builds on previous work (Zheng, Newgarden &amp;amp; Young, 2012) relating WoW's multiplayer activities and L2 learners' skilled linguistic actions. We refer to Chemero's (2009) model of the animal-environment system to explain how L2 learners develop abilities to take skilled linguistic action by acting on affordances in WoW. The EDD framework presented may enable other researchers to account for more of the complexities involved in L2 learning in multimodal, multiplayer virtual environments.</t>
  </si>
  <si>
    <t>Second Language Learning, Second Language Instruction, Computer Simulation, Computer Games, Teaching Methods, English (Second Language), Language Proficiency, Speech Communication, Learning Processes, Videoconferencing, Computer Mediated Communication</t>
  </si>
  <si>
    <t>EJ1108787</t>
  </si>
  <si>
    <t>Meaning-Making in Online Language Learner Interactions via Desktop Videoconferencing</t>
  </si>
  <si>
    <t>Satar, H. Müge</t>
  </si>
  <si>
    <t>Online language learning and teaching in multimodal contexts has been identified as one of the key research areas in computer-aided learning (CALL) (Lamy, 2013; White, 2014). This paper aims to explore meaning-making in online language learner interactions via desktop videoconferencing (DVC) and in doing so illustrate multimodal transcription and analysis as well as the application of theoretical frameworks from other fields. Recordings of learner DVC interactions and interviews are qualitatively analysed within a case study methodology. The analysis focuses on how semiotic resources available in DVC are used for meaning-making, drawing on semiotics, interactional sociolinguistics, nonverbal communication, multimodal interaction analysis and conversation analysis. The findings demonstrate the use of contextualization cues, five codes of the body, paralinguistic elements for emotional expression, gestures and overlapping speech in meaning-making. The paper concludes with recommendations for teachers and researchers using and investigating language learning and teaching in multimodal contexts.</t>
  </si>
  <si>
    <t>Online Courses, Interviews, Qualitative Research, Case Studies, Semiotics, Nonverbal Communication, Cues, Second Language Learning, Second Language Instruction, Computer Assisted Instruction, Sociolinguistics, Discourse Analysis, Speech Communication, Teaching Methods, Videoconferencing, Foreign Countries</t>
  </si>
  <si>
    <t>EJ1100403</t>
  </si>
  <si>
    <t>Data-Driven Learning for Beginners: The Case of German Verb-Preposition Collocations</t>
  </si>
  <si>
    <t>Vyatkina, Nina</t>
  </si>
  <si>
    <t>Research on data-driven learning (DDL), or teaching and learning languages with the help of electronic corpora, has shown that it is both effective and efficient. Nevertheless, DDL is still far from common pedagogical practice, not least because the empirical research on it is still limited and narrowly focused. This study addresses some gaps in that research by exploring the effectiveness of DDL for teaching low-proficiency learners lexico-grammatical constructions (verb-preposition collocations) in German, a morphologically rich language. The study employed a pretest-posttest design with intact third- and fourth-semester classes for German as a foreign language at a US university. The same collocations were taught to each group during one class period, with one group at each course level taking a paper-based DDL lesson with concordance lines from a native-speaker corpus and the other one taking a traditional rule-based lesson with textbook exercises. These constructions were new to third-semester students, whereas fourth-semester students had been exposed to them in the previous semester. The results show that, whereas the DDL method and the traditional method were both effective and resulted in lexical and grammatical gains, DDL was more effective for teaching new collocations. The study thus argues in favor of using paper-based DDL in the classroom at lower proficiency levels and for languages other than English.</t>
  </si>
  <si>
    <t>German, Verbs, Form Classes (Languages), Grammar, Teaching Methods, Second Language Instruction, Computational Linguistics, Phrase Structure, Instructional Effectiveness, Data Analysis, Textbooks, Second Language Learning, Language Proficiency, College Students, North Americans, Pretests Posttests</t>
  </si>
  <si>
    <t>EJ1100432</t>
  </si>
  <si>
    <t>The Effects of Data-Driven Learning upon Vocabulary Acquisition for Secondary International School Students in Vietnam</t>
  </si>
  <si>
    <t>Karras, Jacob Nolen</t>
  </si>
  <si>
    <t>Within the field of computer assisted language learning (CALL), scant literature exists regarding the effectiveness and practicality for secondary students to utilize data-driven learning (DDL) for vocabulary acquisition. In this study, there were 100 participants, who had a mean age of thirteen years, and were attending an international school in Ho Chi Minh City, Vietnam. This particular milieu unsurprisingly comprised &amp;quot;third culture kids&amp;quot; (TCKs) and &amp;quot;cross-cultural kids&amp;quot; (CCKs). They were assigned to a control and experimental group; both had several intensive weeks of online-dictionary learning training, while the experimental group also experienced intensive DDL training. This was done prior to the start of the eight-week longitudinal study. Major findings included a significant longitudinal main effect for both groups, significantly overall higher results for the experimental group than the control, and a significant difference among subjects' grade level was discovered. Furthermore, the experimental group exhibited a significantly marked increase in vocabulary results in the later weeks of the experiment. In general, these results show that DDL can be successful in the secondary school English as a foreign language (EFL) context and that it promotes significantly better vocabulary acquisition when used in conjunction with online-dictionary vocabulary learning methods, especially for a sustained longitudinal period of time.</t>
  </si>
  <si>
    <t>Foreign Countries, Evidence Based Practice, Vocabulary Development, Language Acquisition, Secondary School Students, Second Language Instruction, Second Language Learning, Computer Assisted Instruction, International Schools, Instructional Effectiveness, Control Groups, Experimental Groups, Instructional Program Divisions, Comparative Analysis, Longitudinal Studies, English (Second Language), Electronic Learning, Dictionaries</t>
  </si>
  <si>
    <t>EJ1100434</t>
  </si>
  <si>
    <t>Competence Visualisation: Making Sense of Data from 21st-Century Technologies in Language Learning</t>
  </si>
  <si>
    <t>Bull, Susan, Wasson, Barbara</t>
  </si>
  <si>
    <t>This paper introduces an open learner model approach to learning analytics to combine the variety of data available from the range of applications and technologies in language learning, for visualisation of language learning competences to learners and teachers in the European language context. Specific examples are provided as illustrations [Facebook, Second Life and mobile assisted language learning (MALL)], though the approach is a general one. We describe the Next-TELL open learner model as an exemplar that can encompass a range of data from a variety of technologies and activities, and as a competence-focussed visual analytics tool that can be readily used inside and outside the classroom. The Next-TELL open learner model offers several visualisations for learners and teachers to explore the learner's current competences, which can be selected according to user preferences or the purpose of viewing the learning data. The selection of visualisations means that the open learner model is appropriate for school, university and other learning contexts. Viewing this data can help students to reflect on and monitor their learning, and can support teachers' decision-making during classroom activities or later, in their planning of subsequent sessions. As an example, we outline the use of the Next-TELL open learner model in a school in Norway.</t>
  </si>
  <si>
    <t>Competence, Visualization, Educational Research, Data Collection, Data Analysis, Language Acquisition, Technology Uses in Education, Social Media, Computer Assisted Instruction, Second Language Learning, Preferences, Learning Processes, Models, Foreign Countries</t>
  </si>
  <si>
    <t>Norway</t>
  </si>
  <si>
    <t>EJ1100435</t>
  </si>
  <si>
    <t>Too Soon to Fly the Coop? Online Journaling to Support Students' Learning during Their Erasmus Study Visit</t>
  </si>
  <si>
    <t>Gabaudan, Odette</t>
  </si>
  <si>
    <t>Undergraduate students whose programme includes a full academic year on an Erasmus study visit require a range of support before, during and after their year abroad. This study focuses on the support provided by the home academic coordinator during the students' period of study abroad. The research is based on a case-study which explores how the maintenance of an online journal can enhance students' new learning experiences. The outcomes of this investigation are of interest at a pragmatic level to Erasmus coordinators and educational institutions whose programmes include a study visit or an internship. At a theoretical level, this study brings together a number of areas that have each been the subject of prior research but that so far have not been pulled together, particularly in the context of a study visit to a foreign country. The areas referred to include the benefits and challenges of rolling out educational online journals; the use of blogging in language learning; the design of rubrics as a form of feedback and the activity of reflective writing in an online environment. The findings and the discussion show how the online journal has added a positive dimension to the year abroad, particularly in the areas of communication and feedback, peer support, language learning and technology.</t>
  </si>
  <si>
    <t>Undergraduate Students, Student Journals, Electronic Journals, Study Abroad, Case Studies, Learning Experience, Internship Programs, Educational Benefits, Second Language Learning, Scoring Rubrics, Feedback (Response), Reflection, Writing (Composition), Computer Mediated Communication, Educational Technology</t>
  </si>
  <si>
    <t>EJ1100436</t>
  </si>
  <si>
    <t>Corpus-Based Learning of Cantonese for Mandarin Speakers</t>
  </si>
  <si>
    <t>Wong, Tak-Sum, Lee, John S. Y.</t>
  </si>
  <si>
    <t>This article presents the first study on using a parallel corpus to teach Cantonese, the variety of Chinese spoken in Hong Kong. We evaluated this approach with Mandarin-speaking undergraduate students at the beginner level. Exploiting their knowledge of Mandarin, a closely related language, the students studied Cantonese with authentic material in a Cantonese-Mandarin parallel corpus, transcribed from television programs. They were given a list of Mandarin words that yield a range of possible Cantonese translations, depending on the linguistic context. Leveraging sentence and word alignments in the parallel corpus, the students independently searched for example sentences to discover these translation equivalents. Experimental results showed that, in both the short- and long-term, this data-driven learning approach helped students improve their knowledge of Cantonese vocabulary. These results suggest the potential of applying parallel corpora at even the beginners' level for other L1-L2 pairs of closely related languages.</t>
  </si>
  <si>
    <t>Foreign Countries, Sino Tibetan Languages, Mandarin Chinese, Second Language Instruction, Teaching Methods, Vocabulary Development, Instructional Materials, Television, Transcripts (Written Records), Language Skills, Skill Development</t>
  </si>
  <si>
    <t>EJ1100443</t>
  </si>
  <si>
    <t>Development of a Scale to Measure Learners' Perceived Preferences and Benefits of Data-Driven Learning</t>
  </si>
  <si>
    <t>Mizumoto, Atsushi, Chujo, Kiyomi, Yokota, Kenji</t>
  </si>
  <si>
    <t>In spite of researchers' and practitioners' increasing attention to data-driven learning (DDL) and increasing numbers of DDL studies, a multi-item scale to measure learners' attitude toward DDL has not been developed thus far. In the present study, we developed and validated a psychometric scale to measure learners' perceived preferences and benefits of DDL for research and pedagogical purposes. First, we created an item pool by referring to open-ended responses from learners; second, the items were pilot tested with target-level learners of English as a foreign language; and third, with item analyses and exploratory factor analysis, the revised version of the questionnaire was prepared. Finally, the questionnaire was administered, and its psychometric properties were examined with confirmatory factor analysis and fit indices. The final phase also included a measure of task values to explore the convergent evidence of the construct validity of the proposed scale. The results suggest that the scale is a valid measure of learners' attitudes toward DDL, with the hypothesized model providing a good fit with the data. We propose that the scale can be used in future studies that utilize the same type of questionnaire research to facilitate further investigation of DDL. Suggestions for further research are also provided.</t>
  </si>
  <si>
    <t>Student Attitudes, Preferences, Questionnaires, English (Second Language), Second Language Learning, Factor Analysis, Goodness of Fit, Psychometrics, Measures (Individuals), Teaching Methods, Construct Validity, Computational Linguistics, Data Analysis, Educational Benefits, Second Language Instruction</t>
  </si>
  <si>
    <t>EJ1083101</t>
  </si>
  <si>
    <t>A Semiotic Perspective on Webconferencing-Supported Language Teaching</t>
  </si>
  <si>
    <t>Guichon, Nicolas, Wigham, Ciara R.</t>
  </si>
  <si>
    <t>In webconferencing-supported teaching, the webcam mediates and organizes the pedagogical interaction. Previous research has provided a mixed picture of the use of the webcam: while it is seen as a useful medium to contribute to the personalization of the interlocutors' relationship, help regulate interaction and facilitate learner comprehension and involvement, the limited access to visual cues provided by the webcam is felt to be useless or even disruptive. This study examines the meaning-making potential of the webcam in pedagogical interactions from a semiotic perspective by exploring how trainee teachers use the affordances of the webcam to produce non-verbal cues that may be useful for mutual comprehension. The research context is a telecollaborative project where trainee teachers of French as a foreign language (FFL) met for online sessions in French with undergraduate Business students at an Irish university. Using multimodal transcriptions of the interaction data from these sessions, screen shot data, and students' post-course interviews, it was found, firstly, that while a head and shoulders framing shot was favoured by the trainee teachers, there does not appear to be an optimal framing choice for desktop videoconferencing among the three framing types identified. Secondly, there was a loss between the number of gestures performed by the trainee teachers and those that were visible for the students. Thirdly, when trainee teachers were able to coordinate the audio and kinesic modalities, communicative gestures that were framed, and held long enough to be perceived by the learners, were more likely to be valuable for mutual comprehension. The study highlights the need for trainee teachers to develop critical semiotic awareness to gain a better perception of the image they project of themselves in order to actualise the potential of the webcam and add more relief to their online teacher presence.</t>
  </si>
  <si>
    <t>Semiotics, Second Language Learning, Second Language Instruction, French, Teaching Methods, Web Based Instruction, Nonverbal Communication, Undergraduate Students, Videoconferencing, Language Teachers, Business Administration Education, Foreign Countries, Cues, Interaction, Interviews, Student Attitudes</t>
  </si>
  <si>
    <t>EJ1083102</t>
  </si>
  <si>
    <t>Task Dependency Effects of Collaboration in Learners' Corpus Consultation: An Exploratory Case Study</t>
  </si>
  <si>
    <t>Cho, Hyeyoung</t>
  </si>
  <si>
    <t>Collaborative learning has attracted attention as pedagogic mediation to assist learners' corpus consultation, but some studies have pointed to negative aspects of collaboration. Based on the two sides of collaboration in language learning, this study presents a qualitative investigation of different effects of collaboration depending on task types used in learners' corpus consultation. This study examined two types of tasks: a conceptual task, which tested students' competence to draw a generalizable conclusion through a meaning-making process of corpus consultation; and a procedural task, which asked students to complete problem-solving activities strategically through corpus analysis. Two groups of three students were given the same tasks of corpus consultation but asked to complete the tasks either collaboratively or individually. The students' verbal and nonverbal behaviors during the task completion, pre-and post-interviews, and the instructor's observation notes were the main sources of data for analysis. The results of this study showed that collaboration has significantly different effects depending on the task types of corpus consultation. The collaborative group (CG) outperformed the individual group (IG) in the conceptual corpus consultation task, but the procedural task was more efficiently completed by the IG than the CG. The underperformance of the CG in the procedural task seemed to be partly attributable to the role of established intersubjectivity and the power inequality in the CG. Despite some limitations, the findings of this study reveal task-dependent effects of collaboration in corpus consultation and suggest practical implications for more effective and pedagogically beneficial use of learners' corpus consultation in second language (L2) instruction.</t>
  </si>
  <si>
    <t>Cooperative Learning, Research Methodology, Discovery Processes, Case Studies, Second Language Learning, Second Language Instruction, Task Analysis, Competence, Problem Solving, Verbal Communication, Nonverbal Communication, Pretests Posttests, Interviews, Observation, Notetaking, Data Analysis, Comparative Analysis, Power Structure</t>
  </si>
  <si>
    <t>EJ1083103</t>
  </si>
  <si>
    <t>A Comparison of the Effectiveness of EFL Students' Use of Dictionaries and an Online Corpus for the Enhancement of Revision Skills</t>
  </si>
  <si>
    <t>Mueller, Charles M., Jacobsen, Natalia D.</t>
  </si>
  <si>
    <t>Qualitative research focusing primarily on advanced-proficiency second language (L2) learners suggests that online corpora can function as useful reference tools for language learners, especially when addressing phraseological issues. However, the feasibility and effectiveness of online corpus consultation for learners at a basic level of L2 proficiency have been relatively unexplored. The current study of Japanese-L1 (first language) learners in an EFL (English as a foreign language) context (N = 117) addresses these gaps in research. A preliminary investigation (Experiment 1) examined EFL learners (n = 78) as they used the Corpus of Contemporary American English (COCA: Davies, 2008) to revise essays. Experiment 2 (n = 39) used a within-subjects comparison to determine whether participants attained greater accuracy in supplying the missing word in a gap-fill test when using an electronic dictionary or COCA. The survey results from the two experiments revealed that participants generally found using an online corpus difficult. In Experiment 2, a paired-samples t-test showed that participants, at an alpha of p = 0.05 two-tailed, were marginally better able to answer test questions when using the online corpus than they were when using an electronic dictionary, p = 0.030. The implications of the study within the context of previous research are discussed along with pedagogical recommendations and possible avenues for future research.</t>
  </si>
  <si>
    <t>Comparative Analysis, Qualitative Research, Second Language Learning, Language Proficiency, Advanced Students, Computational Linguistics, Internet, Information Sources, Phrase Structure, English (Second Language), Japanese, Native Language, Statistical Analysis, North American English, Dictionaries, Essays, Revision (Written Composition), Second Language Instruction, Accuracy, Teaching Methods, Language Tests</t>
  </si>
  <si>
    <t>EJ1083104</t>
  </si>
  <si>
    <t>Computerized Lexis-Based Instruction in EFL Classrooms: Using Multi-Purpose LexisBOARD to Teach L2 Vocabulary</t>
  </si>
  <si>
    <t>Mirzaei, Azizullah, Domakani, Masoud Rahimi, Rahimi, Sedigheh</t>
  </si>
  <si>
    <t>Lexis-based views of second or foreign language (L2) teaching place prime importance on the teaching of conventionalized multi-word lexical items, or unanalyzed chunks, as a useful mechanism for fostering learners' creative production of forms and their subsequent development of L2 competence. This pretest/posttest quasiexperimental study probed the use of teacher-designed multi-purpose instructional lexis software, dubbed LexisBOARD, on L2 learners' vocabulary achievement in an Iranian EFL (English as a foreign language) context. A cohort of 50 Iranian junior-high-school students participated in the main instructional phase of the study. Instruction on L2 lexical items (e.g., concordances, polywords, or formulaic sequences) was mainly given to the experimental group using LexisBOARD, which was designed to be user-friendly and attuned to learners' communicative and curricular needs. LexisBOARD offered further practice or feedback affordances through engaging students in lexical exercises (with word partnerships and collocations) for each unit and several quizzes for self-assessment. The control group was only taught using their mainstream EFL textbooks focusing on grammatical rules, discrete vocabulary items with fixed meanings, and reading texts, without any use of corpus-based activities. The results of the groups' vocabulary test scores indicate that the lexis group significantly outperformed the control group, pointing to the superiority of practicing and learning L2 vocabulary when lexical items are seen in larger, more holistic ways and, especially, when engaging and experimenting with lexis is scaffolded through computer affordances.</t>
  </si>
  <si>
    <t>Foreign Countries, English (Second Language), Second Language Instruction, Computer Assisted Instruction, Vocabulary Development, Pretests Posttests, Quasiexperimental Design, Computer Software, Cohort Analysis, Junior High School Students, Experimental Groups, Control Groups, Teaching Methods, Conventional Instruction, Comparative Analysis, Language Tests, Scores, Scaffolding (Teaching Technique), Feedback (Response), Educational Benefits</t>
  </si>
  <si>
    <t>EJ1083105</t>
  </si>
  <si>
    <t>Blending Technology and Face-to-Face: Advanced Students' Choices</t>
  </si>
  <si>
    <t>Trinder, Ruth</t>
  </si>
  <si>
    <t>It has been suggested that current research in computer-assisted language learning (CALL) should seek to understand the conditions and circumstances that govern students' use of technology (Steel &amp;amp; Levy, 2013). This paper attempts to identify critical factors accounting for student choices, first, by investigating advanced learners' reported use as well as their views on the potential of specific technological resources for language learning, and, second, by widening the perspective and surveying students' ideal learning environments. Learners' reasons for preferring teacher-fronted classes, blended learning, immersion or technology-mediated settings yield useful information on how students perceive the strengths and weaknesses of interaction/engagement with material (i.e. technological) as well as social (i.e. human) resources, and how the roles of teachers/classes can be conceptualised today. Data was collected via a survey of 175 Austrian university students which included Likert-type ratings and free text responses to open questions. Findings indicate that though the cohort routinely use a wide range of technology tools in their everyday lives and show awareness of the potential of ICT for language learning, a number of barriers exist based on learner beliefs/conceptions and learning aims. Thus the notion that enhancement of communicative competence is intrinsically tied to personal interaction with native speakers means that the potential of communication technologies such as Skype is not fully appreciated. It was further established that though many students are well versed in blending different technological resources in line with the criteria identified, thus displaying the hallmarks of autonomous learners, there was a clear preference for real-life compared to virtual environments.</t>
  </si>
  <si>
    <t>Foreign Countries, College Students, Blended Learning, Conventional Instruction, Technology Uses in Education, Second Language Learning, Student Attitudes, Preferences, Student Surveys, Likert Scales, Educational Benefits, Barriers, Computer Assisted Instruction</t>
  </si>
  <si>
    <t>Austria</t>
  </si>
  <si>
    <t>EJ1159284</t>
  </si>
  <si>
    <t>Development of L2 Interactional Resources for Online Collaborative Task Accomplishment</t>
  </si>
  <si>
    <t>Balaman, Ufuk, Sert, Olcay</t>
  </si>
  <si>
    <t>Technology-mediated task environments have long been considered integral parts of L2 learning and teaching processes. However, the interactional resources that the learners deploy to complete tasks in these environments have remained largely unexplored due to an overall focus on task design and outcomes rather than task engagement processes. With this gap in mind, we set out to describe the emergence, development, and diversification of L2 (English) interactional resources oriented to task completion using conversation analysis for the examination of 13 hours of screen-recorded online task-oriented interactions collected over 18 weeks. The focal tasks in the study have been designed as emergent information-gap tasks that require the participants to maintain progressivity by both displaying their own and converging with their co-participants' dynamic knowledgeability for task completion purposes. A longitudinal investigation into task engagement processes has demonstrated that the participants fail to display their knowledge congruently and they repeatedly disrupt the progressivity of task-oriented interaction in earlier weeks. However, an observable diversification of interactional resources for collaborative task accomplishment has been recorded in later weeks, which demonstrates the development of interactional competence over time. These findings bring insights into interactional competence, epistemics, and CALL with special reference to technology-mediated TBLT.</t>
  </si>
  <si>
    <t>English (Second Language), Second Language Learning, Technology Uses in Education, Undergraduate Students, College Freshmen, Interaction, Educational Resources, Discourse Analysis, Cooperative Learning, Foreign Countries</t>
  </si>
  <si>
    <t>EJ1159285</t>
  </si>
  <si>
    <t>Pronunciation Instruction through Twitter: The Case of Commonly Mispronounced Words</t>
  </si>
  <si>
    <t>Fouz-González, Jonás</t>
  </si>
  <si>
    <t>This paper presents the results of a study aimed at exploring the possibilities Twitter offers for pronunciation instruction. It investigates the potential of a Twitter-based approach based on explicit instruction and input enhancement techniques to help English Foreing Language (EFL) learners improve their pronunciation of segmental and suprasegmental features that are commonly mispronounced due to lack of conscious attention to form (i.e. noticing) or explicit instruction, lack of exposure to the target language, difficult sound-spelling correspondences, or a combination of these. Additionally, the study investigates the relationship between the learners' level of engagement and their pronunciation improvement, as well as the learners' reactions towards the approach adopted and the way they use social networking sites (SNSs). The study follows a quantitative design, with pre- and post-tests aimed at measuring the learners' pronunciation before and after training, a delayed post-test aimed at measuring whether gains were maintained over time, and two questionnaires that gathered demographic data from participants, their patterns of SNS usage as well as their perceptions towards the approach adopted. The study was conducted with 121 participants divided into control and experimental groups. The approach consisted in sending learners a daily tweet with concise explicit explanations about the target aspects and a link to a video/audio file illustrating the pronunciation of the target word in an authentic context. The results show that the instruction fostered significant improvements in the learners' pronunciation of the target features and that improvements were maintained over time. As for the relationship between engagement and improvement, a positive correlation was found between these two variables, but it was very weak. Finally, the participants' responses to the questionnaires reveal that they considered the tips received as useful and that they perceive Twitter as potentially advantageous for educational purposes.</t>
  </si>
  <si>
    <t>Pronunciation, Social Media, Teaching Methods, English (Second Language), Second Language Learning, Suprasegmentals, Phonology, Correlation, Learner Engagement, Attitude Measures, Pretests Posttests, Questionnaires, Telecommunications, Handheld Devices, Randomized Controlled Trials, Statistical Analysis, Foreign Countries, College Students, English for Special Purposes</t>
  </si>
  <si>
    <t>EJ1159292</t>
  </si>
  <si>
    <t>Capturing (Non-)Collaboration in Wiki-Mediated Collaborative Writing Activities: The Need to Examine Discussion Posts and Editing Acts in Tandem</t>
  </si>
  <si>
    <t>Alghasab, Maha, Handley, Zöe</t>
  </si>
  <si>
    <t>Wikis are &amp;quot;convergent media&amp;quot; which allow authors to work and make meaning across, as well as within, the two modes of interaction. In order to obtain a true picture of the nature of student-student (non-) collaboration in wiki mediated writing activities, this paper therefore argues that it is necessary to examine students' discussion posts and their edits to the wiki text in tandem. A coding scheme and transcription format which aligns discussion posts with edits to the wiki text is introduced. The insights into student-student collaboration this approach affords are subsequently illustrated through a study which examines Kuwaiti high school students' interactions during a wiki mediated collaborative writing activity. The results of this study confirm that considering discussion posts and edits to the wiki text independently provides an incomplete picture of the nature of student-student (non-) collaboration in wiki mediated writing activities. If discussion posts and editing acts are not considered in tandem, analyses may overlook a number of non-collaborative (e.g. refusing to accept one another's edits and respond to feedback, and claims of ownership over the wiki text) as well as collaborative behaviors (e.g. willingness to accept edits and respond to feedback).</t>
  </si>
  <si>
    <t>Collaborative Writing, Web 2.0 Technologies, High School Students, Foreign Countries, Editing, Coding, Transcripts (Written Records), English (Second Language), Second Language Learning, Computer Uses in Education</t>
  </si>
  <si>
    <t>Kuwait</t>
  </si>
  <si>
    <t>EJ1159293</t>
  </si>
  <si>
    <t>A Survey of Native Language Teachers&amp;apos; Technological Pedagogical and Content Knowledge (TPACK) in Taiwan</t>
  </si>
  <si>
    <t>Cheng, Kun-Hung</t>
  </si>
  <si>
    <t>An increasing amount of research has focused on the exploration of English as a Foreign Language teachers' technological pedagogical and content knowledge (TPACK). However, in the field of native language teaching, such as Taiwanese, Hakka, Aboriginal languages in Taiwan, few studies have paid attention to understanding the teachers' perceptions of TPACK. A survey was therefore conducted to examine 172 in-service Hakka language teachers' perceptions of TPACK in Taiwan. The survey framework includes seven constructs: content knowledge (CK), pedagogical knowledge (PK), technological knowledge (TK), pedagogical content knowledge (PCK), technological pedagogical knowledge (TPK), technological content knowledge (TCK), and TPACK. According to the results, although the native language teachers were satisfied with their TPACK on average, they had relatively low confidence in CK, TK, and TPK. While the older male teachers tended to be more confident in their CK, the older female teachers were inclined to have less confidence in their TK. Teaching experience was positively related to the teachers' perceived CK, PK, and PCK. Particularly, the importance of the teachers' TCK, PK, and TK in their synthesized TPACK was identified. This study also provides suggestions for native language teacher training program design in the future.</t>
  </si>
  <si>
    <t>Foreign Countries, Technological Literacy, Pedagogical Content Knowledge, Native Language, Language Teachers, Teacher Surveys, Chinese, Satisfaction, Gender Differences, Age Differences, Teaching Experience, Teacher Characteristics, Correlation, Regression (Statistics), Self Esteem</t>
  </si>
  <si>
    <t>EJ1159294</t>
  </si>
  <si>
    <t>On the Benefits of Multimodal Annotations for Vocabulary Uptake from Reading</t>
  </si>
  <si>
    <t>Boers, Frank, Warren, Paul, Grimshaw, Gina, Siyanova-Chanturia, Anna</t>
  </si>
  <si>
    <t>Several research articles published in the realm of Computer Assisted Language Learning (CALL) have reported evidence of the benefits of multimodal annotations, i.e. the provision of pictorial as well as verbal clarifications, for vocabulary uptake from reading. Almost invariably, these publications account for the observed benefits with reference to Paivio's &amp;quot;Dual Coding Theory,&amp;quot; suggesting it is the visual illustration of word meaning that enhances the quality of processing and hence makes new words more memorable. In this discussion article, we explore the possibility that it is not necessarily the multimodality &amp;quot;per se&amp;quot; that accounts for the reported benefits. Instead, we argue that the provision of multimodal annotations is one of several possible means of inviting more and/or longer attention to the annotations--with amounts of attention given to words being a significant predictor of their retention in memory. After reviewing the available research on the subject and questioning whether invoking Paivio's &amp;quot;Dual Coding Theory&amp;quot; is an optimal account for reported findings, we report an eye-tracking study the results of which are consistent with the alternative thesis that the advantage of multimodal glosses for word learning lies with the greater quantity of attention these glosses attract in comparison with single-mode glosses. We conclude with a call for further research on combinations and sequences of annotation types, regardless of multimodality, as ways of promoting vocabulary uptake from reading.</t>
  </si>
  <si>
    <t>Adults, Foreign Students, Second Language Instruction, Second Language Learning, Computer Assisted Instruction, Foreign Countries, English (Second Language), Eye Movements, Semantics, Recall (Psychology), Vocabulary, Comparative Analysis, Retention (Psychology), Multimedia Instruction, Reading Comprehension, Documentation</t>
  </si>
  <si>
    <t>New Zealand</t>
  </si>
  <si>
    <t>EJ1159297</t>
  </si>
  <si>
    <t>Evaluating ELT Multimedia Courseware from the Perspective of Cognitive Theory of Multimedia Learning</t>
  </si>
  <si>
    <t>Jiang, Dayu, Renandya, Willy A., Zhang, Lawrence Jun</t>
  </si>
  <si>
    <t>Using the cognitive theory of multimedia learning, this study aimed to evaluate the design of one multimedia courseware used for teaching English as a foreign language (EFL) in China and to compare the attitudinal differences in the teachers' and students' evaluation of the courseware. A questionnaire was developed and validated. Results indicated that the design of the courseware generally complied with the coherence principle, the signalling principle, the spatial contiguity principle, and the temporal contiguity principle but slightly violated the redundancy principle. The results of the independent sample t-tests on the questionnaires and the further analyses of the interviews revealed that there were statistically significant differences in the teachers' and students' evaluation concerning the coherence principle, the redundancy principle, and the spatial contiguity principle. Findings of this study suggested that the cognitive theory of multimedia learning can be a useful tool for evaluating multimedia courseware for teaching and learning EFL, as the theory is firmly grounded on the characteristics of human cognitive architecture and places the users in the centre of courseware design and evaluation.</t>
  </si>
  <si>
    <t>Foreign Countries, Second Language Instruction, English (Second Language), Multimedia Instruction, Multimedia Materials, Courseware, Cognitive Processes, Learning Theories, Instructional Design, Teacher Attitudes, Student Attitudes, Comparative Analysis, Instructional Material Evaluation, Questionnaires, Likert Scales, Semi Structured Interviews, Statistical Significance, Computer Assisted Instruction, Difficulty Level, College English, Undergraduate Students, Nonmajors, Qualitative Research, Statistical Analysis</t>
  </si>
  <si>
    <t>EJ1159577</t>
  </si>
  <si>
    <t>Learner Perspectives Regarding Device Type in Technology-Assisted Language Learning</t>
  </si>
  <si>
    <t>Ko, Myong-Hee</t>
  </si>
  <si>
    <t>This study compared learner perspectives regarding using PCs and smartphones as learning devices. A total of 167 Korean university students completed online assignments designed to maximize interaction with these devices. The assignments required students to submit their responses regarding assigned reading passages for a semester. Then they completed an online survey of five questions: (a) most frequently used device; (b) reasons for favoring a particular device; (c) limitations of a particular device; (d) better device for facilitating cognitive effort; (e) places where they used a particular device. The results showed that half the participants used PCs and the other half used smartphones. PC users favored &amp;quot;comfortable use,&amp;quot; whereas smartphone users favored &amp;quot;ubiquitous learning.&amp;quot; PC users reported &amp;quot;not easily portable&amp;quot; was the most prominent limitation, whereas smartphone users pointed out &amp;quot;using smartphone's costly data&amp;quot; and &amp;quot;uncomfortable to drag/move&amp;quot; were noticeable limitations. In general however, the majority of both PC and smartphone users reported no limitations in using these devices as learning tools. Regarding facilitating cognitive effort, around 38.0% of participants indicated that there was no difference between these two devices. Most PC users did online assignments either at home or in a dormitory. Smartphone users completed tasks in several different places.</t>
  </si>
  <si>
    <t>Foreign Countries, Student Attitudes, Technology Uses in Education, Educational Technology, College Students, Telecommunications, Handheld Devices, Computers, Online Surveys, Preferences, Barriers, Reading Instruction, English (Second Language), Second Language Instruction, Reading Assignments</t>
  </si>
  <si>
    <t>EJ1159578</t>
  </si>
  <si>
    <t>An Investigation of Integrative and Independent Listening Test Tasks in a Computerised Academic English Test</t>
  </si>
  <si>
    <t>Wei, Wei, Zheng, Ying</t>
  </si>
  <si>
    <t>This research provided a comprehensive evaluation and validation of the listening section of a newly introduced computerised test, Pearson Test of English Academic (PTE Academic). PTE Academic contains 11 item types assessing academic listening skills either alone or in combination with other skills. First, task analysis helped identify skills important for listening comprehension in academic settings. Aspects analysed included the purpose of assessment tasks, skills/constructs assessed, and task stimuli employed in PTE Academic. The findings indicated that modern technologies enabled PTE Academic, a computer-based test, to assess students' academic listening abilities in real time using the integration of multi-modal sources. The statistical validation consisted of two stages. Exploratory factor analysis was performed first with a sample of over 5000 students who took PTE Academic, to examine the underlying listening constructs as measured by the scores on the 11 item types item on different listening skills; these scores were subjected to Rasch analysis using CONQUEST. Second, the difficulties of the item types were estimated and the effectiveness of these item types was evaluated by calculating the information function by item type. The study has implications for test developers and test users regarding the interpretation of student performance on listening assessments.</t>
  </si>
  <si>
    <t>Listening Comprehension Tests, Computer Assisted Testing, Language Tests, Construct Validity, Task Analysis, Listening Skills, Factor Analysis, English Language Learners, English for Academic Purposes, Scores, Item Response Theory, Multiple Regression Analysis, Statistical Analysis, Maximum Likelihood Statistics</t>
  </si>
  <si>
    <t>EJ1159600</t>
  </si>
  <si>
    <t>The Differential Effects of Collaborative vs. Individual Prewriting Planning on Computer-Mediated L2 Writing: Transferability of Task-Based Linguistic Skills in Focus</t>
  </si>
  <si>
    <t>The current study aimed at investigating the effects of three types of prewriting planning conditions, namely teacher-monitored collaborative planning (TMCP), student-led collaborative planning (SLCP), and individual planning (IP) on EFL learners' computer-mediated L2 written production and learning transfer from a pedagogic task to a new task of similar complexity. To this end, 76 EFL learners were randomly assigned into one of the three groups: TMCP group, SLCP group, and IP group. Two complex letter writing tasks were used in this study to collect the required data: complex task 1 (CT 1) and complex task 2 (CT 2). To perform CT 1, at first, the participants in TMCP and SLCP groups were required to have prewriting collaborative planning via Telegram instant messaging, while the participants in IP group were required to do the prewriting planning individually. To examine learning transfer, one week after they performed CT 1, the participants in the three groups were asked to perform CT 2 for which there was no planning time. The results revealed that (1) the three types of prewriting planning conditions used in the present study promoted different dimensions of the participants' computer-mediated L2 writing, (2) the participants in different groups differently transferred their linguistic abilities to the new task, and (3) factors such as teachers' monitoring and directing students' performance seemed to channel the participants' attention toward specific dimensions of L2 production and hence influenced the quality of their L2 writing and learning transfer. Implications are discussed, and avenues for future research are outlined.</t>
  </si>
  <si>
    <t>Prewriting, Collaborative Writing, English (Second Language), Second Language Learning, Indo European Languages, Computer Mediated Communication, Writing (Composition), Writing Instruction, Teacher Collaboration, Foreign Countries, Statistical Analysis</t>
  </si>
  <si>
    <t>EJ1159605</t>
  </si>
  <si>
    <t>Pedagogical Beliefs and Attitudes toward Information and Communication Technology: A Survey of Teachers of English as a Foreign Language in China</t>
  </si>
  <si>
    <t>Liu, Haixia, Lin, Chin-Hsi, Zhang, Dongbo</t>
  </si>
  <si>
    <t>Though pedagogical beliefs have been identified as critical factors in the success of technology integration, very few studies have included them in technology-adoption models. The present study revises the Technology Acceptance Model (TAM) by adding teachers' pedagogical beliefs, and tests the revised model among university-level English-as-a-foreign-language (EFL) teachers in China. Specifically, the revised model examines how teachers' constructivist and/or transmissive pedagogical beliefs influence four key constructs of the TAM: perceived usefulness, perceived ease of use, attitude toward use, and intention to use. Survey data were collected from 202 Chinese EFL teachers and analyzed using path analysis. The revised model showed a good model fit. The results indicated that the sampled teachers' pedagogical beliefs were more constructivist-oriented than transmissive-oriented, and that the former type of beliefs had a significant positive influence on three of the above-mentioned TAM constructs (perceived usefulness, perceived ease of use, and attitude toward use). Teachers' transmissive pedagogical beliefs, on the other hand, did not have any significant impact on their attitudes toward information and communication technology (ICT) or their perceptions of its usefulness, though such beliefs did significantly affect their perceptions of how easy ICT was to use. Implications of these findings for teacher education and professional training are discussed.</t>
  </si>
  <si>
    <t>Beliefs, Information Technology, Teacher Attitudes, Language Teachers, English (Second Language), Technology Integration, College Second Language Programs, Teacher Surveys, Usability, Questionnaires, Pedagogical Content Knowledge, Likert Scales, Correlation, Path Analysis, Constructivism (Learning), Computer Attitudes, Foreign Countries</t>
  </si>
  <si>
    <t>EJ1159614</t>
  </si>
  <si>
    <t>Exploring the Impact of Online Peer-Editing Using Google Docs on EFL Learners&amp;apos; Academic Writing Skills: A Mixed Methods Study</t>
  </si>
  <si>
    <t>Ebadi, Saman, Rahimi, Masoud</t>
  </si>
  <si>
    <t>This article reports the results of a sequential explanatory mixed-methods approach to explore the impact of online peer-editing using Google Docs and peer-editing in a face-to-face classroom on EFL learners' academic writing skills. As the study adopted a quasi-experimental design, two intact classes, each with ten EFL learners, attending an IELTS course at a language institute in Sanandaj, Iran, were selected as the participants. IELTS academic writing task 1 and task 2 were used to assess the learners' academic writing skills, and a semi-structured interview was conducted to explore the learners' perceptions towards the impact of online peer-editing on academic writing skills. A paired-samples t-test, an independent-samples t-test, and a one-way MANCOVA were used to analyse the quantitative data. The results indicated that peer-editing both through using Google Docs and in the face-to-face classroom significantly developed the learners' academic writing skills, and that the former outperformed the latter both in the short and long term. Moreover, after controlling for the pre-tests, the two groups performed differently on the four areas of academic writing on both the post- and delayed post-tests. Thematic analysis, used to analyse the qualitative data, highlighted the learners' positive perceptions towards the impact of online peer-editing on academic writing skills.</t>
  </si>
  <si>
    <t>English (Second Language), Second Language Learning, Second Language Instruction, Writing Skills, Academic Discourse, Mixed Methods Research, Peer Groups, Editing, Computer Software, Quasiexperimental Design, Writing Instruction, Foreign Countries, Pretests Posttests, Comparative Analysis, Language Tests, Teaching Methods, Multivariate Analysis, Computer Uses in Education, Semi Structured Interviews</t>
  </si>
  <si>
    <t>EJ1159621</t>
  </si>
  <si>
    <t>The Effectiveness of Texting to Enhance Academic Vocabulary Learning: English Language Learners&amp;apos; Perspective</t>
  </si>
  <si>
    <t>Li, Jia, Cummins, Jim, Deng, Qizhen</t>
  </si>
  <si>
    <t>This study examined university undergraduate English language learners' (ELLs) perspectives on an intervention, Word Matters, that aimed to enhance functional academic vocabulary learning critical to their cognitive academic language proficiency development (Cummins, 1989), a challenge faced by many ELLs in English-medium universities. This intervention provided undergraduate ELLs with instructional support of their vocabulary learning through the use of texting. It focused on their acquisition of academic and low-frequency words that appeared in the readings assigned by two content-based English for academic purposes (EAP) courses required for ELLs at a large Canadian university. The intervention was aligned with the lesson plans of the courses. Data in this study were collected from follow-up interviews (n = 10) and a post-treatment survey (n = 40) from a total of 48 students who participated in the intervention. The results revealed students' overall positive experience with the intervention, the feasibility of the intervention design and its effectiveness in supporting ELLs' vocabulary learning. The findings, students' suggestions for improving the intervention, and directions for future research are discussed.</t>
  </si>
  <si>
    <t>Foreign Countries, Undergraduate Students, English Language Learners, Student Attitudes, Instructional Effectiveness, Computer Mediated Communication, Handheld Devices, Telecommunications, Intervention, Vocabulary Development, Language Proficiency, Language Acquisition, English for Academic Purposes, Alignment (Education), Lesson Plans, Semi Structured Interviews, Student Surveys, Feasibility Studies, Data Analysis, Quasiexperimental Design</t>
  </si>
  <si>
    <t>Knowledge and Interaction in On-Line Discussions in Spanish by Advanced Language Learners</t>
  </si>
  <si>
    <t>McCabe, Anne</t>
  </si>
  <si>
    <t>This article provides results of analysis of data collected from online Spanish-medium subject courses taught in Spanish by the same teacher to students whose first language is English. The students are at a high-intermediate to advanced level (B2-C1), and are enrolled at an American university in Madrid in courses centring on topics of Spanish language and language teaching. The teacher categorized the discussions as more or less successful, mainly depending on the amount of interaction perceived as taking place, but also on the participants' ability to express the vertical knowledge of the disciplinary concepts they are studying. The study reported on in this article uses functionally oriented models of evaluative language and of knowledge to analyse a &amp;quot;problematic&amp;quot; on-line discussion, along with two other discussions which serve as points of comparison. Quantitative results, in the form of descriptive statistics, are presented in order to underpin a qualitative discussion of where the difficulties lie in students' ability to create an interactive discussion about course knowledge, leading to some suggestions for setting up on-line discussion in content-based courses, especially for students studying through an additional language.</t>
  </si>
  <si>
    <t>Spain (Madrid)</t>
  </si>
  <si>
    <t>EJ1140280</t>
  </si>
  <si>
    <t>The Pedagogical Use of Mobile Speech Synthesis (TTS): Focus on French Liaison</t>
  </si>
  <si>
    <t>Liakin, Denis, Cardoso, Walcir, Liakina, Natallia</t>
  </si>
  <si>
    <t>We examine the impact of the pedagogical use of mobile TTS on the L2 acquisition of French liaison, a process by which a word-final consonant is pronounced at the beginning of the following word if the latter is vowel-initial (e.g. peti/t.a/mi = &amp;gt; peti[ta]mi &amp;quot;boyfriend&amp;quot;). The study compares three groups of L2 French students learning how to produce liaison over a two-month period, following a pretest-posttests design within a mixed-methods approach to data collection and analysis. Participants were divided into three groups: (1) the TTS Group used a TTS application on their mobile devices to complete weekly pronunciation tasks consisting of noticing, listen-and-categorize, and listen-and-repeat; (2) the Non-TTS Group completed the same weekly pronunciation tasks in weekly sessions with a teacher; finally, (3) the Control Group participated in weekly meetings 'to practice their conversation skills' with a teacher, who provided no pronunciation feedback. The results indicate that, although all three groups improved in liaison production, if considered separately (within groups), only the two experimental groups improved over time. The discussion of our findings highlights the pedagogical use of mobile TTS technology to complement and enhance the teaching of L2 pronunciation.</t>
  </si>
  <si>
    <t>French, Second Language Learning, Second Language Instruction, Control Groups, Pronunciation Instruction, Feedback (Response), Experimental Groups, Teaching Methods, Comparative Analysis, Pretests Posttests, Mixed Methods Research, Telecommunications, Handheld Devices, Teacher Student Relationship, Language Teachers, Computer Software, College Students, Instructional Effectiveness, Foreign Countries</t>
  </si>
  <si>
    <t>EJ1140281</t>
  </si>
  <si>
    <t>Learner Affect in Computerised L2 Oral Grammar Practice with Corrective Feedback</t>
  </si>
  <si>
    <t>Bodnar, Stephen, Cucchiarini, Catia, Penning de Vries, Bart, Strik, Helmer, van Hout, Roeland</t>
  </si>
  <si>
    <t>Although corrective feedback (CF) has received much interest in the second language acquisition literature, relatively little research has investigated the relationship between CF and learner affect in concrete practice situations. The present study investigates learners' affective states and practice behaviour in a novel context: oral grammar practice with a computer-assisted language learning (CALL) system employing automatic speech recognition (ASR) technology to analyse learners' speech and provide feedback. Thirty-one adult learners of Dutch practiced with this system in one of two conditions: the no-feedback condition (NOCF) and the feedback condition (CF) which provided immediate CF through ASR. Despite concerns that CF can elicit negative affective reactions and although practice with feedback forced learners to reformulate more often, CF did not appear to have a negative impact. Our analysis finds no significant differences between the NOCF and CF groups. A significant correlation between practice performance and self-efficacy was found in the CF only. These findings suggest that ASR-enabled CALL systems may be suitable environments for oral grammar practice where CF on oral productions can be provided without negative affective responses, and that without feedback, learners may develop self-efficacy beliefs which do not necessarily reflect their actual performance.</t>
  </si>
  <si>
    <t>Computer Assisted Instruction, Teaching Methods, Feedback (Response), Second Language Learning, Second Language Instruction, Grammar, Self Efficacy, Oral Language, Error Correction, Comparative Analysis, Affective Behavior, Beliefs, Indo European Languages, Questionnaires, Adults, Diaries, Statistical Analysis, Foreign Countries</t>
  </si>
  <si>
    <t>EJ1140289</t>
  </si>
  <si>
    <t>The Challenges of Using the WebCAPE Placement Exam in an Advanced Spanish Grammar Class</t>
  </si>
  <si>
    <t>Turner, Robert L., III</t>
  </si>
  <si>
    <t>This study attempts to ascertain if the WebCAPE placement exam can be used to measure improvement in an upper division grammar course. The WebCAPE online placement exam is a widely used instrument designed to help university language programs place students into the basic language course best corresponding to their proficiency level. This is done through computerized adaptive language testing optimized for students in the first four semesters of basic language instruction. In this study the researcher employed this placement exam in the context of an advanced Spanish grammar class. The study revealed that the WebCAPE produces statistically significant results when correlated to final grade, test average, and the second administration of the placement exam at the end of the semester. However, the effect sizes for the predictive elements were small. It was further observed that for participants who initially placed above the recommended cut-off for higher than third semester Spanish, there was a moderately negative correlation between initial placement score and class performance. It is speculated that the nature of the placement exam produces a ceiling effect that reduces its placement value for classes beyond basic Spanish.</t>
  </si>
  <si>
    <t>Language Tests, Student Placement, Spanish, Second Language Learning, Second Language Instruction, Advanced Courses, Scores, Computer Assisted Testing, College Second Language Programs, Language Proficiency, College Students, Grammar, Correlation, Statistical Analysis</t>
  </si>
  <si>
    <t>EJ1140294</t>
  </si>
  <si>
    <t>Pedagogical Models of Concordance Use: Correlations between Concordance User Preferences</t>
  </si>
  <si>
    <t>One of the most promising avenues of research in computer-assisted language learning is the potential for language learners to make use of language corpora. However, using a corpus requires use of a corpus tool as an interface, typically a concordancer. How such a tool can be made most accessible to learners is an important issue. Specifically, there have been suggestions that language learners should not be following corpus linguistic patterns of concordance use when using concordancers. As such, it is important to examine the extent to which there are different prototypical orientations to concordance use, orientations that can provide models of use for learners to follow. This paper reports a study that provides empirical evidence of correlations between different classifications of concordance user and concordancing preferences. It derives factor scores from a factor analysis of 181 concordance users and uses a series of MANOVA tests to identify statistically significant differences between these scores for different classifications of the respondents. The main dimensions of these differences are then explored through discriminant function analysis. The analyses reveal correlations between different levels of three of the four criteria users were classified by: frequency of concordance use, language of concordance use and field of concordance use. The results suggest two main models of concordance use marked by different concordancing preferences: analysis type concordance use and reference type concordance use.</t>
  </si>
  <si>
    <t>Teaching Methods, Indexes, Multivariate Analysis, Classification, Preferences, Discriminant Analysis, Computer Assisted Instruction, Second Language Learning, Second Language Instruction, Computational Linguistics, Factor Analysis, Models, Task Analysis, Correlation, Quasiexperimental Design, Statistical Analysis</t>
  </si>
  <si>
    <t>EJ1140295</t>
  </si>
  <si>
    <t>Review of Research on Mobile Language Learning in Authentic Environments</t>
  </si>
  <si>
    <t>Shadiev, Rustam, Hwang, Wu-Yuin, Huang, Yueh-Min</t>
  </si>
  <si>
    <t>We reviewed literature from 2007 to 2016 (March) on mobile language learning in authentic environments. We aimed to understand publications' trend, research focus, technology used, methodology, and current issues. Our results showed that there was increasing trend in the publications. Students' perceptions towards mobile learning technologies and language proficiency were the most common research topics. The most frequently used technologies were smartphones, mobile phones, and personal digital assistants, whereas the most common target language was English as a foreign language. In addition, university and elementary school students were the most common participants. We found that learning activities in most studies were carried out in classroom and specified locations outside of campus. Authentic learning environments in most studies were familiar to students and learning activities were designed using instructor-centered approach. Most studies collected and analyzed qualitative and quantitative data. We also discovered some issues associated with earlier studies, e.g. many studies did not focus on applying newly learned knowledge by students to solve their real-life problems or recently developed intelligent technologies for language learning were overlooked. Based on our results, we discuss some implications and make suggestions over mobile language learning in authentic environments for the educators and researchers.</t>
  </si>
  <si>
    <t>Educational Technology, Telecommunications, Handheld Devices, Student Attitudes, Language Proficiency, Literature Reviews, English (Second Language), Second Language Learning, Elementary Secondary Education, Higher Education, Educational Environment, Educational Research, Technology Uses in Education</t>
  </si>
  <si>
    <t>EJ1140296</t>
  </si>
  <si>
    <t>Improving the English-Speaking Skills of Young Learners through Mobile Social Networking</t>
  </si>
  <si>
    <t>Sun, Zhong, Lin, Chin-Hsi, You, Jiaxin, Shen, Hai jiao, Qi, Song, Luo, Liming</t>
  </si>
  <si>
    <t>Most students of English as a foreign language (EFL) lack sufficient opportunities to practice their English-speaking skills. However, the recent development of social-networking sites (SNSs) and mobile learning, and especially mobile-assisted language learning, represents new opportunities for these learners to practice speaking English in a meaningful way. This study integrated a mobile SNS into first-grade EFL classes in China, with the aim of determining its effects on the students' speaking skills. Two classes were recruited, one as a control group that did not use the SNS, and the other as the experimental group, which did. While both classes' speaking skills improved between pretest and posttest, the gains in English fluency by the experimental group were significantly larger. Progress in accuracy and pronunciation, on the other hand, were similar across the two groups. These findings are discussed in relation to specific characteristics of SNSs and mobile learning that enable learners to speak in low-stress, situated contexts.</t>
  </si>
  <si>
    <t>Social Networks, English (Second Language), Second Language Learning, Grade 1, Elementary School Students, Foreign Countries, Second Language Instruction, Telecommunications, Oral Language, Experimental Groups, Control Groups, Accuracy, Pronunciation, Handheld Devices, Instructional Effectiveness, Pretests Posttests, Quasiexperimental Design, Statistical Analysis</t>
  </si>
  <si>
    <t>China (Beijing)</t>
  </si>
  <si>
    <t>EJ1140302</t>
  </si>
  <si>
    <t>Investigating Mobile-Assisted Oral Feedback in Teaching Chinese as a Second Language</t>
  </si>
  <si>
    <t>Xu, Qi, Peng, Hongying</t>
  </si>
  <si>
    <t>This article reports on an exploratory study investigating mobile-assisted oral feedback in teaching Chinese as a second language (CSL). It is aimed at exploring the characteristics of mobile-assisted feedback on oral production with the smartphone social communication app WeChat as a case in point and examining learners' perceptions of mobile-assisted oral feedback. A total of 13 CSL learners participated in the study. They were assigned nine discussion topics over the semester and were asked to send their recordings via the WeChat platform. Two native Chinese speakers were employed as research assistants who were responsible for providing the students with feedback based on their oral production. The results show that mobile-assisted corrective feedback is centred on overt correction, mainly targeting the linguistic aspects of grammar and vocabulary, whereas positive feedback is concentrated on affirmation, with content and vocabulary as the most frequently focused linguistic targets. In addition, the findings revealed positive attitudes by students toward mobile-assisted feedback and confirmed the facilitative role of WeChat feedback in enhancing their speaking ability. It is therefore suggested that smartphone social communication apps be applied to foreign language teaching for the provision of feedback and other learning activities.</t>
  </si>
  <si>
    <t>Oral Language, Feedback (Response), Chinese, Second Language Learning, Telecommunications, Interpersonal Communication, Student Attitudes, Second Language Instruction, Computer Mediated Communication, Grammar, Role, Teaching Methods, Learning Activities, Handheld Devices, Foreign Students, Foreign Countries, Language Proficiency, Language Tests, College Students, Questionnaires, Interviews, Mixed Methods Research</t>
  </si>
  <si>
    <t>EJ1140306</t>
  </si>
  <si>
    <t>A Multi-Case Study of University Students' Language-Learning Experience Mediated by Mobile Technologies: A Socio-Cultural Perspective</t>
  </si>
  <si>
    <t>Ma, Qing</t>
  </si>
  <si>
    <t>Emerging mobile technologies can be considered a new form of social and cultural artefact that mediates people's language learning. This multi-case study investigates how mobile technologies mediate a group of Hong Kong university students' L2 learning, which serves as a lens with which to capture the personalised, unique, contextual and ubiquitous nature of mobile language learning. The results suggest that Hong Kong university students make use of varied e-resources and tools for learning their L2; they also tend to combine L2 learning with subject learning, communication, entertainment and personal interests, and reveal distinctive features and attributes that form their personalised learning approaches. Based on these, a new socio-cultural framework is constructed to capture the key components involved in mobile technologies-mediated L2 learning and to describe the dynamism and interaction among the components, involving L2 agency, personalisation, tools, knowledge, communications and entertainment. In addition, L2 agency plays an important role in determining how learners employ mobile technologies in mediating and personalising their language learning. Factors that influence personalised mobile language learning are also unveiled. Finally, a number of implications are derived from the research findings to inform further research or practice with regard to mobile language learning.</t>
  </si>
  <si>
    <t>Telecommunications, Educational Technology, College Students, Case Studies, Technology Uses in Education, Handheld Devices, Second Language Instruction, Teaching Methods, Student Attitudes, Foreign Countries, English (Second Language), Second Language Learning, Questionnaires, Semi Structured Interviews, Cooperative Learning, Vocabulary Development, Electronic Publishing, Films, Social Media</t>
  </si>
  <si>
    <t>EJ1140310</t>
  </si>
  <si>
    <t>Perceptions of Senior-Year ELT Students for Flipped Classroom: A Materials Development Course</t>
  </si>
  <si>
    <t>Adnan, Müge</t>
  </si>
  <si>
    <t>This paper describes a structured attempt to integrate the flipped classroom model into a senior-level course at the higher education level. This study's purpose is to examine and compare the impact of flipped classrooms versus non-flipped as a means to contribute to the growing line of research on flipped teaching through an evaluation of both methods' academic outcomes, along with students' perceptions for their learning experience. Adopting action research principles, this study uses student grades, weekly e-journal entries, guided final journal entries, and focus group interviews as data collection tools. No significant difference were found to exist between mean scores for flipped and non-flipped groups regarding midterms and final e-portfolio, but flipped students received significantly higher essay scores compared to the non-flipped. Analysis of qualitative data led to 48 codes under five main categories: content delivery, instructor presence, learner presence, learning environment, and learning experience. Results indicate largely positive perceptions and satisfying learning experiences.</t>
  </si>
  <si>
    <t>Blended Learning, Teaching Methods, English (Second Language), Second Language Learning, Second Language Instruction, Essays, Scores, Portfolios (Background Materials), Learning Experience, Qualitative Research, Student Attitudes, College Seniors, Outcomes of Education, Action Research, Grades (Scholastic), Focus Groups, Interviews, Educational Environment, Journal Writing, Material Development, Foreign Countries, Teacher Education, Course Descriptions, Language Teachers, Teacher Education Programs</t>
  </si>
  <si>
    <t>EJ1150273</t>
  </si>
  <si>
    <t>Maíz-Arévalo, Carmen</t>
  </si>
  <si>
    <t>The present study aims to analyse the phatic exchanges performed by a class of nine intercultural Master's students during a collaborative assignment which demanded online discussion using English as a lingua franca (ELF). Prior studies on the use of phatic communication in computer-mediated communication have concentrated on social networking sites or micro-blogging (mostly Facebook or Twitter). Educational online tools, like the present e-forum, have received much less attention. Initially, I intended to answer three research questions: (i) Is phatic talk used in a transactional task? If so, what function(s) does it perform?, (ii) Is phatic talk affected by being computer-mediated rather than face-to-face? If so, in what ways? and (iii) How may an intercultural setting affect computer-mediated phatic talk? Results are preliminary but show that, despite the transactional character of the task, the students paid close attention to phatic communication as an essential way to build rapport and foster their collaboration as a group.</t>
  </si>
  <si>
    <t>Computer Mediated Communication, Social Media, Intercultural Communication, Graduate Students, Masters Programs, Discourse Analysis, Official Languages, English (Second Language), Cooperative Learning</t>
  </si>
  <si>
    <t>EJ1150274</t>
  </si>
  <si>
    <t>Exploring the Fluid Online Identities of Language Teachers and Adolescent Language Learners</t>
  </si>
  <si>
    <t>del Rosal, Karla, Conry, Jillian, Wu, Sumei</t>
  </si>
  <si>
    <t>Due to demographic changes, there is a growing number of adolescent students who learn in classrooms in which their teacher and peers come from cultural and linguistic backgrounds that are different from theirs. In these diverse classrooms, teachers need to be able to facilitate language learning spaces that are welcoming for all children, regardless of their backgrounds. Considering this need, the purpose of this study is to examine how 11 teachers, acting as language mentors of 11 high school English learners, demonstrated intercultural communication and cultural responsiveness during their participation in a 10-week telecollaboration project. To this end, online interactions and the teacher mentors' weekly reflection journals were analyzed. From these analyses, three highly productive relationships were selected and their interactions were analyzed to better understand teachers' approaches to intercultural communication and cultural responsiveness and the role that the identities of teachers and students displayed in both processes. The study findings show that teachers who displayed an online identity as friends or as joint learners offered student mentees the opportunity to lead the conversation, to be recognized as they wanted to be recognized online, and to participate in learning tasks that reflected and engaged them. This study highlights the different needs of adolescent English learners, the complexity of their identities, and the importance of English teachers' dispositions to be humble and open to learn about both.</t>
  </si>
  <si>
    <t>Language Teachers, Second Language Learning, Second Language Instruction, Self Concept, Intercultural Communication, Cultural Awareness, Role, Computer Mediated Communication, High School Students, Secondary School Students, Teacher Student Relationship, English (Second Language), Cultural Differences, Mentors, Diaries, Teacher Attitudes, Task Analysis, Teacher Education, Case Studies, Urban Universities, Masters Programs, Program Descriptions, Culturally Relevant Education, Teaching Methods</t>
  </si>
  <si>
    <t>EJ1150275</t>
  </si>
  <si>
    <t>Understanding Different Levels of Group Functionality: Activity Systems Analysis of an Intercultural Telecollaborative Multilingual Digital Storytelling Project</t>
  </si>
  <si>
    <t>Priego, Sabrina, Liaw, Meei-Ling</t>
  </si>
  <si>
    <t>An Activity Theory framework has been increasingly applied for understanding the tension or contradictions in telecollaboration. However, to date, few researchers have applied it to the analysis of digital stories, and none of them, to our knowledge, have used it to analyze the co-creation of multilingual digital stories. In this study, we explore the different levels of group functionalities in a telecollaborative project by employing Activity Theory to look into the tensions and contradictions occurred during multilingual digital storytelling co-constructions. We also analyzed the strategies employed by intercultural collaborative group members to resolve these tensions or contradictions. This study involved pre-service French-as-a-second-language (FSL) teachers in Canada and university-level EFL students in Taiwan. Based on research findings, pedagogical implications for intercultural telecollaboration are discussed. Suggestions for future research are also provided.</t>
  </si>
  <si>
    <t>Social Theories, Telecommunications, Computer Mediated Communication, Cooperative Learning, Intercultural Communication, Multilingualism, Multilingual Materials, Story Telling, Problem Solving, Preservice Teachers, Second Language Learning, French, Language Teachers, College Students, Foreign Countries, English (Second Language)</t>
  </si>
  <si>
    <t>Canada, Taiwan</t>
  </si>
  <si>
    <t>EJ1150276</t>
  </si>
  <si>
    <t>Learner Agency and Non-Native Speaker Identity in Pedagogical Lingua Franca Conversations: Insights from Intercultural Telecollaboration in Foreign Language Education</t>
  </si>
  <si>
    <t>Kohn, Kurt, Hoffstaedter, Petra</t>
  </si>
  <si>
    <t>This article discusses insights gained from a case study on telecollaboration for intercultural communication in foreign language school contexts. Focus was on non-native English and German lingua franca conversations between pairs of students (aged 14-16, B1 level) from schools in France, Germany, the Netherlands and Spain. Telecollaboration support included the BigBlueButton video communication platform and Moodle chat. The overall objective was to explore the pedagogical potential of pedagogical lingua franca exchanges via telecollaboration for authentic intercultural communication practice and foreign language competence development beyond the face-to-face classroom. Qualitative and quantitative analyses of oral and written lingua franca conversations and corresponding reflective feedback interviews provided evidence of (a) increased learner agency in connection with communicative participation, topic development, languaging for communicative success and rapport building, and (b) emerging emancipatory qualities of non-native speaker identity including a growing sense of speaker satisfaction and trust in one's own creativity and strategic resourcefulness. The crucial pedagogical key was an open, social constructivist language learning orientation combined with rich opportunities for authentic communication. Intercultural communicative competence development was significantly improved, and transcending the foreign language classroom to include elements of real life became a tangible experience for the students and teachers involved.</t>
  </si>
  <si>
    <t>Video Technology, Foreign Countries, Case Studies, Intercultural Communication, Second Language Learning, Second Language Instruction, Self Concept, Official Languages, Language Usage, Oral Language, Written Language, Teaching Methods, Secondary School Students, German, English (Second Language), Computer Mediated Communication, Feedback (Response), Interviews, Management Systems, Computer Assisted Instruction, Personal Autonomy, Constructivism (Learning), Communicative Competence (Languages)</t>
  </si>
  <si>
    <t>Netherlands, France, Spain, Germany</t>
  </si>
  <si>
    <t>EJ1150379</t>
  </si>
  <si>
    <t>Spanish, Second Language Learning, Second Language Instruction, Computer Mediated Communication, English, Native Language, Statistical Analysis, Course Content, Language of Instruction, Foreign Countries, Advanced Students, Masters Programs, Intellectual Disciplines, College Students, Semantics, Discourse Analysis, Qualitative Research</t>
  </si>
  <si>
    <t>EJ1154350</t>
  </si>
  <si>
    <t>Retesting the Limits of Data-Driven Learning: Feedback and Error Correction</t>
  </si>
  <si>
    <t>Crosthwaite, Peter</t>
  </si>
  <si>
    <t>An increasing number of studies have looked at the value of corpus-based data-driven learning (DDL) for second language (L2) written error correction, with generally positive results. However, a potential conundrum for language teachers involved in the process is how to provide feedback on students' written production for DDL. The study looks at DDL-mediated error correction across 61 written samples submitted by 32 tertiary students during a series of short DDL courses. Teachers provided feedback on errors present in the samples, and students highlighted corrections made with or without the corpus. The results suggest that students used corpora to correct errors of word choice, word form, collocations and phrasing, but were less likely to use corpora to correct errors of deletion or morphosyntax. When the corpus was used, students were likely to successfully correct errors of collocation but were less successful for errors of morphosyntax. Post-course questionnaires suggested that perception of the usefulness of DDL for grammar learning was less than that for vocabulary and the learning of phrases, and that time and effort spent on analyzing concordance data and understanding the teacher's feedback on their writing were perceived as difficulties. To explore these findings further, a qualitative analysis of the feedback teachers provided suggests significant difficulties devising appropriate feedback that promotes autonomous, inductive language acquisition for all error types on the one hand, and at the same time does not eliminate the need for corpus consultation nor is too vague for students to formulate appropriate corpus queries. This study is therefore an initial yet important step in identifying the type of errors that teachers can address in a timely manner with focused feedback leading to corpus consultation, and how such feedback affects the success of this consultation.</t>
  </si>
  <si>
    <t>Feedback (Response), Error Correction, Morphology (Languages), Syntax, Questionnaires, Computational Linguistics, Second Language Learning, Second Language Instruction, Phrase Structure, Grammar, Vocabulary Development, Teacher Student Relationship, Qualitative Research, English for Academic Purposes, Taxonomy, Statistical Analysis, Graduate Students, Language Laboratories, Teaching Methods, Foreign Countries, Student Attitudes</t>
  </si>
  <si>
    <t>Hong Kong, China</t>
  </si>
  <si>
    <t>EJ1154351</t>
  </si>
  <si>
    <t>Effectiveness of ESL Students&amp;apos; Performance by Computational Assessment and Role of Reading Strategies in Courseware-Implemented Business Translation Tasks</t>
  </si>
  <si>
    <t>This study reports on investigating students' English translation performance and their use of reading strategies in an elective English writing course offered to senior students of English as a Foreign Language for 100 minutes per week for 12 weeks. A courseware-implemented instruction combined with a task-based learning approach was adopted. Based on the same source texts in Chinese, students were asked to complete three English translation tasks rooted in real-life business contexts: &amp;quot;announcements,&amp;quot; &amp;quot;sales letters,&amp;quot; and &amp;quot;public relation reports.&amp;quot; A questionnaire about reading strategies was administered at the end of the instruction. Two types of computational assessment were used to evaluate students' translation performance. The results indicated that students' post-translation was quantitatively and qualitatively improved after receiving 12-week's courseware-implemented instruction, such as writing more words, using more different words of high level, enhancing lexical density, and making fewer errors. An independent sample t-test analysis indicated that a significant difference existed between students with higher and lower writing proficiency in two individual reading strategies related to metacognitive strategies that are higher order executive skills.</t>
  </si>
  <si>
    <t>Foreign Countries, College Students, Technical Institutes, Second Language Learning, English (Second Language), Translation, Reading Strategies, Elective Courses, Courseware, Business, Questionnaires, Student Evaluation, Program Effectiveness, Outcomes of Education, Writing Improvement, Statistical Analysis, Language Proficiency, Metacognition, Thinking Skills, Task Analysis, English for Special Purposes</t>
  </si>
  <si>
    <t>EJ1154352</t>
  </si>
  <si>
    <t>Preparing EFL Student Teachers with New Technologies in the Korean Context</t>
  </si>
  <si>
    <t>Jeong, Kyeong-Ouk</t>
  </si>
  <si>
    <t>This study investigates a Korean English as a foreign language (EFL) student teacher education programme which is intended to develop prospective teachers' digital literacy and to help them understand innovative pedagogy of computer-assisted language learning (CALL) in Korean EFL context. This paper presents ideas of effective curriculum development for a CALL-integrated EFL student teacher training programme while helping student teachers make effective and creative use of digital technologies both in their own language learning and in their future language teaching. Local voice and insight of implementing CALL into Korean EFL educational context was provided as well as global perspectives in CALL. The results revealed that the use of CALL could promote Korean EFL student teachers' confidence in developing technological skills and pedagogical expertise. This study may have implications that this CALL-integrated EFL student teacher training course can pinpoint and fill the existing gap between the current and upcoming educational situation regarding the use of CALL in Korean EFL context and help student teachers consider themselves as confident and competent users of CALL for the future.</t>
  </si>
  <si>
    <t>Foreign Countries, Language Teachers, English (Second Language), Second Language Instruction, Preservice Teacher Education, Curriculum Development, Educational Technology, Technology Uses in Education, Technological Literacy, Technology Integration, Secondary School Teachers, Self Efficacy, Teacher Surveys, Questionnaires, Likert Scales, Focus Groups</t>
  </si>
  <si>
    <t>EJ1154353</t>
  </si>
  <si>
    <t>Promoting EFL Learners&amp;apos; Intercultural Communication Effectiveness: A Focus on Facebook</t>
  </si>
  <si>
    <t>Özdemir, Emrah</t>
  </si>
  <si>
    <t>One of the main purposes of foreign language teaching is currently identified by many researchers as developing intercultural communicative competence (ICC) of foreign language learners. Facebook is one of the easiest and quickest ways to communicate with other people, therefore it may potentially be used to promote intercultural communicative effectiveness (ICE), one of the subcomponents of ICC. Within this scope, the aim of this study is to investigate the effect of Facebook on ICE among English as a Foreign Language (EFL) students. A mixed-methods research was employed, the data were gathered from multiple sources including pre- and post-administration of intercultural effectiveness scale, semi-structured interviews, and students' essays. Three conclusions were reached in this study. First, the intercultural instruction had a significantly positive effect on learners' ICE. Second, the discussion on Facebook group had significantly higher ICE scores than the in-class discussion group. Third, most of the students had positive attitudes and feelings towards the intercultural instruction and the use of Facebook for developing ICE.</t>
  </si>
  <si>
    <t>English (Second Language), Second Language Learning, Intercultural Communication, Communication Skills, Social Media, Educational Technology, Technology Uses in Education, Mixed Methods Research, College Students, Pretests Posttests, Semi Structured Interviews, Essays, Teaching Methods, Program Effectiveness, Cultural Awareness, Foreign Countries, Undergraduate Students</t>
  </si>
  <si>
    <t>EJ1154355</t>
  </si>
  <si>
    <t>Intrinsic Motivation of Chinese Learning in Predicting Online Learning Self-Efficacy and Flow Experience Relevant to Students&amp;apos; Learning Progress</t>
  </si>
  <si>
    <t>Hong, Jon-Chao, Hwang, Ming-Yueh, Tai, Kai-Hsin, Lin, Pei-Hsin</t>
  </si>
  <si>
    <t>Students of Southeast Asian Heritage Learning Chinese (SSAHLC) in Taiwan have frequently demonstrated difficulty with traditional Chinese (a graphical character) radical recognition due to their limited exposure to the written language form since childhood. In this study, we designed a Chinese radical learning game (CRLG), which adopted a drill and practice mode, for SSAHLC to practice recognizing Chinese radicals. To facilitate Chinese writing, non-native learners need to use aspects of the radical knowledge as cues to encode characters, from which the contents of the game were built up for SSAHLC to master the Chinese written forms by playing the CRLG with gesture-based interactions. In addition, the game was used to explore the students' intrinsic motivation relevant to online learning self-efficacy, as well as the experience of flow, to predict the degree of learning progress. Data were collected from 78 SSAHLC participating in the study, and 73 valid questionnaires were returned. After applying confirmatory factor analysis as well as structural equation modeling to the valid data, it was found that four constructs, namely intrinsic motivation, online learning self-efficacy, flow experience, and learning progress, were all positively correlated. Our results indicated that intrinsic motivation of Chinese learning predicted online learning self-efficacy, and that flow experience was relevant to the students' learning progress. Moreover, the degree of learning progress could be predicted by the mediating factors. These findings imply that heritage language teachers may utilize the CRLG to enhance learners' Chinese radical recognition ability, and eventually improve their Chinese character recognition ability.</t>
  </si>
  <si>
    <t>Motivation, Electronic Learning, Self Efficacy, Academic Achievement, Grade 4, Elementary School Students, Foreign Countries, Questionnaires, Computer Assisted Instruction, Educational Technology, Second Language Learning, Chinese, Predictor Variables, Pretests Posttests, Quasiexperimental Design, Statistical Analysis, Structural Equation Models</t>
  </si>
  <si>
    <t>EJ1154356</t>
  </si>
  <si>
    <t>Design for CALL--Possible Synergies between CALL and Design for Learning</t>
  </si>
  <si>
    <t>Sun, Susan Y. H.</t>
  </si>
  <si>
    <t>This exploratory review brings together research that investigates computer-assisted language learning (CALL), and research in the field of learning design, paying particular attention to the theoretical frameworks and approaches of &amp;quot;design for learning.&amp;quot; The attempts of connecting the two fields stem from two critical foci and commitments of &amp;quot;design for learning&amp;quot;: (1) on the contemporary &amp;quot;learning context&amp;quot; which has become increasingly learner-centred and technology-rich and (2) on the &amp;quot;learning process&amp;quot; which is, now widely recognised and accepted, constantly evolving, configurative, dynamic and complex. &amp;quot;Design for learning&amp;quot; asserts that technology-enhanced learning (TEL) could only be partly designed; the other part--the learning process--is emerging and created through the actions of participants in the learning networks. Therefore, the ecology and architecture of a learning network become the focus of investigation. This author argues that &amp;quot;design for learning,&amp;quot; which is firmly grounded in the contemporary theories of learning, merits being seriously looked at by CALL. A preliminarily synthesis of the two fields is presented, which signals potential synergies. The synergies will broaden the understanding of CALL and strengthen its design.</t>
  </si>
  <si>
    <t>Computer Assisted Instruction, Second Language Learning, Models, Instructional Design, Educational Technology, Technology Integration, Computer Mediated Communication, Technology Uses in Education, Distance Education, Online Courses</t>
  </si>
  <si>
    <t>EJ1134034</t>
  </si>
  <si>
    <t>Using the Flipped Classroom to Enhance EFL Learning</t>
  </si>
  <si>
    <t>Chen Hsieh, Jun Scott, Wu, Wen-Chi Vivian, Marek, Michael W.</t>
  </si>
  <si>
    <t>Instruction in English is a priority around the globe, but instructional methodologies have not always kept pace with the changing needs of students. To explore the benefits of the flipped classroom model for learners of English as a Foreign Language, the researchers used flipped learning and Wen's Output-driven/Input-enabled model to design a holistic oral training course that included extensive online written and verbal communication for the learning of a wide range of English idioms. The participants were 48 sophomore English majors in two required English oral training classes. A within-subjects research design exposed all participants to learning English idioms by flipped learning, using the LINE smartphone app, and by conventional instruction. A mixed research method was employed, using multiple sources of data collection, including pre- and post-tests on idioms, two questionnaires (&amp;quot;Perception of Flipped Learning Experience&amp;quot; and &amp;quot;Technology Acceptance Model&amp;quot;), the teachers' in-class observations, and semi-structured focus-group interviews. The results revealed that the theory-based flipped instruction using online written and oral interaction not only enhanced the participants' motivation, making them more active in using idioms in class, but also significantly improved their idiomatic knowledge, indicating that the flipped learning was successful in achieving the instructional goals of the class. The authors present insights into the impact of theory-based flipped learning on motivation and idiomatic acquisition; student impressions of the online platform used, LINE; and offer recommendations for practice.</t>
  </si>
  <si>
    <t>Blended Learning, English (Second Language), Second Language Learning, Second Language Instruction, Oral Language, Focus Groups, Mixed Methods Research, Pretests Posttests, Majors (Students), Questionnaires, Figurative Language, Semi Structured Interviews, Teaching Methods, Computer Software, Telecommunications, Handheld Devices, Observation, Written Language, Verbal Communication, Learning Motivation, Instructional Design, Learning Experience, Communities of Practice, Undergraduate Students, Student Attitudes, Foreign Countries, Outcomes of Education</t>
  </si>
  <si>
    <t>EJ1134035</t>
  </si>
  <si>
    <t>The Impact of Word Recognition from Speech (WRS) Proficiency Level on Interaction, Task Success and Word Learning: Design Implications for CALL to Develop L2 WRS</t>
  </si>
  <si>
    <t>Matthews, Joshua, O'Toole, John Mitchell, Chen, Shen</t>
  </si>
  <si>
    <t>This paper reports on task interaction, task success and word learning among second language (L2) learners of different levels of word recognition from speech (WRS) proficiency who used a CALL application previously shown to be effective in the development of L2 WRS. Participants (N = 65) were categorised into three levels of L2 WRS proficiency according to their baseline ability to accurately recognise the phonological form of words in connected speech. All participants undertook the same web-based intervention task which involved reconstructing spoken text into the written form in a number of stages. In terms of task interaction, lower WRS proficiency participants chose to listen to stimulus material more often and changed their efforts at reconstruction significantly more frequently than participants of higher WRS proficiency levels. In relation to task success, lower WRS proficiency learners were significantly less accurate overall and less immediate in their arrival at peak reconstruction accuracy than higher WRS proficiency participants. A comparison of gain scores also showed that participants of different L2 WRS proficiency experienced significantly different word learning outcomes after using the application, with moderate WRS proficiency participants significantly outperforming lower WRS proficiency level learners in relation to academic word learning. A synthesis of the results is used to recommend design features of CALL for WRS development which will more adequately cater to learners of different L2 WRS proficiency levels. The paper concludes with some avenues for future research and some implications for the integration of computer-mediated L2 WRS development as a component of L2 listening instruction.</t>
  </si>
  <si>
    <t>Word Recognition, Language Proficiency, Scores, Comparative Analysis, Accuracy, Second Language Learning, Computer Assisted Instruction, Teaching Methods, Task Analysis, Phonology, Classification, Oral Language, Written Language, Undergraduate Students, English (Second Language), Second Language Instruction, Foreign Countries, Mandarin Chinese, Native Language, Word Frequency, Statistical Analysis, Language Tests, Vocabulary Development, Intervention, Scoring Rubrics, Pretests Posttests</t>
  </si>
  <si>
    <t>EJ1134036</t>
  </si>
  <si>
    <t>Effects of Using Self-Explanation on a Web-Based Chinese Sentence-Learning System</t>
  </si>
  <si>
    <t>Chang, Jia-Wei, Lee, Ming-Che, Su, Chien-Yuan, Wang, Tzone-I</t>
  </si>
  <si>
    <t>Chinese as a foreign language (CFL) learners generally encounter difficulty in using some special rules of Chinese grammar because such grammar points do not exist in their native languages. CFL learners require an effective learning strategy to assist them in acquiring a greater understanding of Chinese grammar. Thus, we integrated a self-explanation strategy into a Chinese-learning system. Specifically, the system includes self-explanation prompts, instructional feedback, and remedial learning materials. The aim of this study was to determine the effects of using a self-explanation strategy on Chinese sentence learning in a computer-assisted language learning environment. The participants were assigned to an experiment group with self-explanation instruction and a control group without self-explanation to practice Chinese grammar points. Learning performance, including grammar tests and cognitive loads, was measured. The results showed higher learning outcomes for Chinese grammar and sentence structure in the self-explanation group. Furthermore, no significant difference in cognitive load was observed between the two groups. Implications for using self-explanation in computer-assisted language learning are discussed.</t>
  </si>
  <si>
    <t>Web Based Instruction, Chinese, Grammar, Sentence Structure, Computer Assisted Instruction, Second Language Learning, Second Language Instruction, Teaching Methods, Prompting, Feedback (Response), Language Tests, Native Language, Foreign Countries, Remedial Instruction, Pretests Posttests, Multivariate Analysis, Interviews, Student Attitudes, Quasiexperimental Design, Questionnaires</t>
  </si>
  <si>
    <t>EJ1134037</t>
  </si>
  <si>
    <t>Adaptivity in Educational Systems for Language Learning: A Review</t>
  </si>
  <si>
    <t>Slavuj, Vanja, Meštrovic, Ana, Kovacic, Božidar</t>
  </si>
  <si>
    <t>Adaptive and intelligent instructional systems are used to deal with the issue of learning personalisation in contexts where human instructors are not immediately available, so their role is transferred entirely or in part onto the computer. Even though such systems are mostly developed for well-defined domains that have a rather straightforward acquisition order, such as mathematics or computer programming, they found their application in ill-defined domains as well. Natural language learning is one such domain, and developing adaptive instructional systems for this specific purpose is notoriously complex and challenging due to the nature of language systems. The paper at hand examines the theoretical background of adaptivity and intelligence in instructional systems, and discusses their application in learning and teaching of natural languages. Moreover, the paper reviews adaptive and intelligent language learning systems in existence and identifies their characteristics in a systematic manner. The discussion section offers a more detailed view of selected systems for language learning that exhibit interesting and innovative implementation solutions. The paper concludes by suggesting possible developmental directions and future work in the field.</t>
  </si>
  <si>
    <t>Second Language Learning, Second Language Instruction, Computer Assisted Instruction, Intelligent Tutoring Systems, Teaching Methods, Hypermedia, Cooperative Learning, Models, Vocabulary Development, Receptive Language, Language Skills, Feedback (Response), Learning Activities, Student Characteristics, Learning Motivation, Literature Reviews</t>
  </si>
  <si>
    <t>EJ1134040</t>
  </si>
  <si>
    <t>Cultivating Effective Corpus Use by Language Learners</t>
  </si>
  <si>
    <t>Kennedy, Claire, Miceli, Tiziana</t>
  </si>
  <si>
    <t>While there is widespread agreement on the expected benefits of hands-on access to corpora for language learners, reports abound of the difficulties involved in realising those benefits in practice. A particular focus of discussion is the challenge of transferring the skills of the corpus linguist to learners, so that they can explore this type of monolingual and unmediated resource effectively in a &amp;quot;learner-as-researcher&amp;quot; or &amp;quot;learner-as-detective&amp;quot; role. In this paper, we present a positive experience of an apprenticeship in corpus use, which we attribute to a training approach that seeks to exploit the unmediated nature of corpora rather than treating it as a problem for learners. Our approach is not aimed at equipping learners with skills that will allow them to derive rules from the systematic analysis of corpus data. Instead we aim to inculcate in our students a propensity for open-ended searches, and an observe-and-borrow-chunks mentality, oriented to copying models from a corpus to enrich and render more accurate their written production in particular. We also see this training process as encouraging their curiosity about language patterns and authentication of the use they make of such patterns, and therefore beneficial to their ongoing development as independent language learners more generally.</t>
  </si>
  <si>
    <t>Computational Linguistics, Teaching Methods, Second Language Learning, Second Language Instruction, Apprenticeships, Language Patterns, Writing (Composition), Computer Assisted Instruction, Classification, Phrase Structure, Foreign Countries, College Students, Semi Structured Interviews</t>
  </si>
  <si>
    <t>EJ1134042</t>
  </si>
  <si>
    <t>A Case Study of the Dynamics of Scaffolding among ESL Learners and Online Resources in Collaborative Learning</t>
  </si>
  <si>
    <t>Hsieh, Yi Chin</t>
  </si>
  <si>
    <t>Collaborative learning has been widely applied in education, and has been seen as conducive to student learning. The advent of technology and its applications in education have also greatly enhanced the classroom learning environment, leading to increasing research attention on the combination of technology and collaboration. The case study discussed in this article explores collaborating learners' patterns of interaction in an Internet-enhanced, face-to-face collaborative setting by investigating learners' interactions with peers and online resources. Four graduate-level ESL learners (three Taiwanese and one Japanese) worked in pairs to write an essay with the support of online resources. The construct of high quality collaboration was used to examine learners' interaction patterns. Three distinctive scaffolding patterns among learners and online resources were identified: (1) peer-to-peer scaffolding, (2) multi-directional scaffolding, and (3) individual scaffolding. The findings suggest that online resources can facilitate critical scaffolding in learners' interaction and knowledge construction, which also encourages collaborative learner autonomy. The proficiency gap between collaborating learners was also observed to be alleviated through the support of online resources for the less proficient peers. This study sheds light on the role online resources can play in collaborative language learning.</t>
  </si>
  <si>
    <t>Cooperative Learning, English (Second Language), Second Language Learning, Second Language Instruction, Computer Mediated Communication, Case Studies, Educational Technology, Interaction, Peer Relationship, Graduate Students, Essays, Asians, Educational Resources, Writing (Composition), Personal Autonomy, Role, Scaffolding (Teaching Technique), Foreign Students, Surveys</t>
  </si>
  <si>
    <t>EJ1134043</t>
  </si>
  <si>
    <t>Video Chat vs. Face-to-Face Recasts, Learners' Interpretations and L2 Development: A Case of Persian EFL Learners</t>
  </si>
  <si>
    <t>Rassaei, Ehsan</t>
  </si>
  <si>
    <t>This study investigated the effects of two modes of corrective feedback, namely, face-to-face recasts and computer-mediated recasts during video-conferencing on Iranian English as a foreign language (EFL) learners' second language (L2) development. Moreover, the accuracy of the learners' interpretations of recasts in the two modalities was examined. Fifty-seven EFL learners were assigned into three conditions. In the first condition, learners were involved in dyadic face-to-face communication with their teacher during which learners' errors were corrected by the teacher via recasts. In the second treatment condition, learners communicated with their teacher through video chat (using Skype) in a laboratory and received oral computer-mediated recasts for the errors they made. Finally, the learners of the control condition were involved in face-to-face communication but received no corrective feedback for their errors. Learners' development was measured through an oral production task and an error correction test. The results indicated that computer-mediated and face-to-face recasts were equally effective for enhancing learners' L2 development. Furthermore, analyzing learners' perceptions of recasts elicited through stimulated recall interviews revealed no statistical difference in learners' interpretations of recasts in the two instructional modes. The study concludes that video-based online oral corrective feedback can be as effective as traditional face-to-face feedback.</t>
  </si>
  <si>
    <t>English (Second Language), Second Language Learning, Indo European Languages, Native Language, Second Language Instruction, Error Correction, Teaching Methods, Computer Assisted Instruction, Feedback (Response), Videoconferencing, Teacher Student Relationship, Instructional Effectiveness, Comparative Analysis, Oral Language, Language Tests, Experimental Groups, Pretests Posttests, Recall (Psychology), Statistical Analysis, Control Groups, Structured Interviews, Foreign Countries</t>
  </si>
  <si>
    <t>EJ1134044</t>
  </si>
  <si>
    <t>Anthropomorphism--Matters or Not? On Agent Modality and Its Implications for Teaching English Idioms and Design Decisions</t>
  </si>
  <si>
    <t>Ahmadi, Alireza, Sahragard, Rahman, Babaie Shalmani, Hamed</t>
  </si>
  <si>
    <t>The present study aimed to examine whether agent-based instruction would privilege English as a Foreign Language (EFL) learners any better than mainstream approaches (e.g. analogical reasoning, guessing from context, image formation, semantic analysis, etc.) when it comes to the teaching of English idioms. It also sought to explore whether learning from multimedia agents and retention of English idioms would be differentially impacted if agent modality were concerned. To this end, three constellations of EFL learners, each consisting of 30 participants, received instruction on 128 English idioms under one of three conditions: One group received treatment through an anthropomorphic pedagogical agent that was capable of coordinating speech with a diverse range of human paralinguistic behaviors. Another group received treatment on the target idioms through a non-anthropomorphic agent in the form of an animated hand with a pointing finger that was capable of showing a small subset of human non-verbal behaviors. The other group received treatment on English idioms the conventional way, that is, through teacher-fronted instruction. The findings revealed that the participants learned better from agent-based instruction and that the pointing finger had proved even more efficient in teaching English idioms.</t>
  </si>
  <si>
    <t>English (Second Language), Second Language Learning, Second Language Instruction, Figurative Language, Teaching Methods, Nonverbal Communication, Instructional Effectiveness, Foreign Countries, College Students, Multimedia Materials, Language Proficiency, Language Tests, Receptive Language, Interviews, Mixed Methods Research, Computer Assisted Instruction, Pretests Posttests, Paralinguistics</t>
  </si>
  <si>
    <t>EJ1142236</t>
  </si>
  <si>
    <t>Investigating Linguistic, Literary, and Social Affordances of L2 Collaborative Reading</t>
  </si>
  <si>
    <t>Thoms, Joshua J., Poole, Frederick</t>
  </si>
  <si>
    <t>This exploratory study analyzes learner-learner interactions within a virtual environment when collaboratively reading Spanish poetry in a Hispanic literature course at the college level via an ecological theoretical perspective (van Lier, 2004). The goals of the study are (a) to present empirical data that illustrate the theoretical construct of affordance in a virtual, collaborative reading environment, and (b) to investigate the pedagogical ramifications of using a digital annotation tool to involve learners in collaborative reading. Three distinct types of affordances emerged in the data: linguistic, literary, and social affordances. Our findings indicate that the number of literary and social affordances outnumbered the linguistic affordances that emerged in students' threaded discussions while collaboratively reading and annotating poems. In addition, the primary challenges for learners when engaging in collaborative reading included others' comments impeding some students' understanding of the text, and having to make one's comments distinct from others' comments to avoid being socially viewed as an inactive reader or student. From a pedagogical perspective, the primary benefits of incorporating collaborative reading in a second language poetry course involve the ability to establish a more open learning community and allowing students to carry out a closer reading of literary texts.</t>
  </si>
  <si>
    <t>College Students, Second Language Learning, Spanish, Cooperative Learning, Poetry, Hispanic American Literature, Reading Instruction, Multiple Literacies, Affordances, Undergraduate Students, Web Based Instruction, Documentation, Reading Assignments</t>
  </si>
  <si>
    <t>EJ1142238</t>
  </si>
  <si>
    <t>Explaining Dynamic Interactions in Wiki-Based Collaborative Writing</t>
  </si>
  <si>
    <t>Li, Mimi, Zhu, Wei</t>
  </si>
  <si>
    <t>This article reports a case study that examined dynamic patterns of interaction that two small groups (Group A and Group B) of ESL students exemplified when they performed two writing tasks: a research proposal (Task 1) and an annotated bibliography (Task 2) in a wiki site. Group A demonstrated a collective pattern in Task 1, but switched to an active-withdrawn pattern in Task 2. In contrast, Group B exhibited a dominant-defensive pattern in Task 1, but switched to a collaborative pattern in Task 2. These patterns were substantiated by group members' ongoing task approaches in terms of equality and mutuality, reflected via the analyses of language functions, writing change functions, and scaffolding occurrences over the course of joint wiki writing. The dynamic interactions within small groups were explained from a sociocultural theory perspective. Participants' emic perspectives from interviews and reflection papers supplemented with wiki discourse revealed that three sociocultural factors help account for the variations of interaction patterns: dynamic goals, flexible agency, and socially constructed emotion. This study reinforced the role of sociocultural theory in exploring and explaining peer interactions in the online writing task environment. Implications of the study for research and pedagogy are also discussed.</t>
  </si>
  <si>
    <t>Web Sites, Collaborative Writing, Sociocultural Patterns, Case Studies, English (Second Language), Second Language Learning, Second Language Instruction, Interviews, Student Attitudes, Role, Peer Relationship, Computer Mediated Communication, English for Academic Purposes, College Students, Interaction Process Analysis, Teaching Methods, Scaffolding (Teaching Technique), Foreign Students, Teamwork, Writing Instruction</t>
  </si>
  <si>
    <t>EJ1142240</t>
  </si>
  <si>
    <t>Blog Posts and Traditional Assignments by First- and Second-Language Writers</t>
  </si>
  <si>
    <t>Elgort, Irina</t>
  </si>
  <si>
    <t>This study investigates differences in the language and discourse characteristics of course blogs and traditional academic submissions produced in English by native (L1) and advanced second language (L2) writers. One hundred and fifty-two texts generated by 38 graduate students within the context of the same Master's level course were analysed using Coh-Metrix indices at the surface code, textbase and situation model levels. The two text types differed in their lexical sophistication, syntactic complexity, use of cohesion and agency. Overall, the traditional course assignments were more formal, lexically sophisticated and syntactically complex, while the blog posts contained more semantic and situational redundancy, resulting in higher readability, and communicated a clearer sense of agency. There were also reliable differences between the textual artefacts generated by the L1 and L2 writers, one of which was a more traditional impersonal academic style of the L2 texts. Although no interaction was observed between the two independent variables in the Coh-Metrix analyses, an additional analysis of human ratings showed that the blog posts were rated lower on the use of language than traditional assignments for the L2, but not L1, writers. Limitations of the computational text analysis and pedagogical implications of the findings are considered.</t>
  </si>
  <si>
    <t>Graduate Students, Student Journals, Electronic Journals, Writing Assignments, Native Language, Second Language Learning, English (Second Language), Advanced Students, Masters Programs, Comparative Analysis, Discourse Analysis, Lexicology, Syntax, Difficulty Level, Connected Discourse, Readability, Academic Discourse, Computer Assisted Instruction, Computational Linguistics, Multivariate Analysis</t>
  </si>
  <si>
    <t>EJ1142243</t>
  </si>
  <si>
    <t>Computer-Based Multimodal Composing Activities, Self-Revision, and L2 Acquisition through Writing</t>
  </si>
  <si>
    <t>Dzekoe, Richmond</t>
  </si>
  <si>
    <t>This study investigated how 22 advanced-low proficiency ESL students used computer-based multimodal composing activities (CBMCAs) to facilitate self-revision and learn English through academic writing in the USA. The CBMCAs involved a combination of writing, listening, visual analysis, and speaking activities. The research was framed within an integrated theoretical framework of multimodality, the noticing hypothesis, and the multi-dimensional model of revision. Data include surveys, students' revision history, online multimodal posters, reflections, screen recordings of listening activities, stimulated recall interviews, final written drafts, and scores on those drafts. Data collection and analysis followed a descriptive case study design with embedded quantitative data. Findings indicate that CBMCAs helped students discover specific rhetorical and linguistic elements that they used to revise their written drafts. In addition, students reported that the activities helped them develop language and voice to convey ideas that they were struggling to express using the written mode alone. Contrary to findings in most previous research, the students did more content-level than surface-level revisions. Also, there was a significant correlation between total frequency of revision and text quality. The practical and theoretical implications of these findings for L2 writing pedagogy and research are discussed.</t>
  </si>
  <si>
    <t>Undergraduate Students, Second Language Learning, English Language Learners, Writing (Composition), Computer Uses in Education, Revision (Written Composition), Language Acquisition, Academic Discourse, Learning Modalities, Writing Skills, Listening Skills, Visual Learning, Speech Skills, Writing Instruction, Outcomes of Education, Instructional Effectiveness, Learning Activities, Case Studies, Statistical Analysis, Writing Improvement, Student Surveys, Interviews</t>
  </si>
  <si>
    <t>EJ1142246</t>
  </si>
  <si>
    <t>Children's Interaction and Lexical Acquisition in Text-Based Online Chat</t>
  </si>
  <si>
    <t>Coyle, Yvette, Reverte Prieto, Maria José</t>
  </si>
  <si>
    <t>This is an empirical study in which we explore child foreign language learners' interactional strategy use, uptake, and lexical acquisition in synchronous computer-mediated communication (SCMC). The study was carried out with 16 10-year-old Spanish English as a foreign language learners paired with age- and proficiency-matched English native speaker peers who worked together over a 5-week period on three communicative jigsaw tasks. Results show that during text-based SCMC, the children negotiated for meaning in ways that coincided with and differed from studies of young learners' face-to-face communication. Successful uptake of target lexis occurred infrequently despite high rates of negotiation, although the children's lexical knowledge improved significantly over time. Analyses of the chat scripts revealed that the learners noticed and retained additional lexical items embedded in the task and used during the interaction. They had not been the focus of negotiation, but were useful for task completion. Participation in SCMC also raised the children's awareness of gaps in their lexical knowledge and stimulated their attempts to fill those gaps outside the classroom. The results are discussed and implications suggested for implementing SCMC in instructional settings.</t>
  </si>
  <si>
    <t>Foreign Countries, Elementary School Students, Grade 4, Second Language Learning, English (Second Language), Learning Strategies, Language Acquisition, Vocabulary Development, Lexicology, Interpersonal Communication, Synchronous Communication, Computer Mediated Communication, Intercultural Communication, Native Speakers, Cooperative Learning, Transcripts (Written Records), Discourse Analysis, Task Analysis, Coding, Language Tests, Language Proficiency</t>
  </si>
  <si>
    <t>Spain, United Kingdom (England)</t>
  </si>
  <si>
    <t>EJ1142249</t>
  </si>
  <si>
    <t>Asynchronous Group Review of EFL Writing: Interactions and Text Revisions</t>
  </si>
  <si>
    <t>Saeed, Murad Abdu, Ghazali, Kamila</t>
  </si>
  <si>
    <t>The current paper reports an empirical study of asynchronous online group review of argumentative essays among nine English as foreign language (EFL) Arab university learners joining English in their first, second, and third years at the institution. In investigating online interactions, commenting patterns, and how the students facilitate text revisions, a three-level analysis of learners' comments in terms of the language functions, nature and focus area, and connections to subsequent text revisions was conducted. The learners produced a number of 1,792 comments which were exploratory, including scaffolding and non-scaffolding (72%), procedural (11%), and social (17%) comments. In relation to the nature and focus area, 53% of the exploratory comments were revision-oriented comments--focusing on global (n = 799; 84%) and local (n = 149; 16%) issues of learners' essays--whereas non-revision-oriented comments (47%) focused on learners' socio-relational space (74%), task management (23%) and technical challenges (3%). The findings also showed that 46% of the overall global (n = 615) and only 10% of the overall local (n = 838) text revisions were connected to learners' comments, indicating the value of global oriented comments in facilitating learners' global text revisions. Differences of occurrence of these commenting patterns among the three groups were found. Such findings suggest that global text revisions need to be modelled by instructors.</t>
  </si>
  <si>
    <t>English (Second Language), Second Language Instruction, Writing Instruction, Persuasive Discourse, Essays, Arabs, Foreign Countries, Asynchronous Communication, Interaction, College Students, Group Discussion, Peer Evaluation, Social Media, Coding, Language Usage, Computer Mediated Communication</t>
  </si>
  <si>
    <t>Malaysia (Kuala Lumpur)</t>
  </si>
  <si>
    <t>EJ1142252</t>
  </si>
  <si>
    <t>Designing Talk in Social Networks: What Facebook Teaches about Conversation</t>
  </si>
  <si>
    <t>Warner, Chantelle, Chen, Hsin-I</t>
  </si>
  <si>
    <t>The easy accessibility, ubiquity, and plurilingualism of popular SNSs such as Facebook have inspired many scholars and practitioners of second language teaching and learning to integrate networked forms of communication into educational contexts such as language classrooms and study abroad programs (e.g., Blattner &amp;amp; Fiori, 2011; Lamy &amp;amp; Zourou, 2013; Mills, 2011; Reinhardt &amp;amp; Ryu, 2013; Reinhardt &amp;amp; Zander, 2011). At the same time, the complex and dynamic patterns of interaction that emerge in these spaces quickly push back upon standard ways of describing conversational genres and communicative competence (Kern, 2014; Lotherington &amp;amp; Ronda, 2014). Drawing from an ecological interactional analysis (Goffman, 1964, 1981a, 1981b, 1986; Kramsch &amp;amp; Whiteside, 2008) of the Facebook communications of three German-speaking academics whose social and professional lives are largely led in English, the authors consider the kinds of symbolic maneuvers required to participate in the translingual conversational flows of SNS-mediated communication. Based on this analysis, this article argues that texts generated through SNS-mediated communication can provide classroom opportunities for critical, stylistically sensitive reflection on the nature of talk in line with multiliteracies approaches.</t>
  </si>
  <si>
    <t>Social Networks, Social Media, Second Language Learning, Multilingualism, Communicative Competence (Languages), German, Computer Mediated Communication, College Faculty, Language Styles, English (Second Language), Discourse Analysis, Multiple Literacies, Foreign Countries, Case Studies, Native Language</t>
  </si>
  <si>
    <t>EJ1142256</t>
  </si>
  <si>
    <t>Peer Interaction in Text Chat: Qualitative Analysis of Chat Transcripts</t>
  </si>
  <si>
    <t>Golonka, Ewa M., Tare, Medha, Bonilla, Carrie</t>
  </si>
  <si>
    <t>Prior research has shown that intermediate-level adult learners of Russian who worked interactively with partners using text chat improved their vocabulary and oral production skills more than students who worked independently (Tare et al., 2014). Drawing on the dataset from Tare et al. (2014), the current study follows up to explore the nature of the students' (N = 25) interactions during the text chat activities to determine potential sources of the gains. All 18 activities developed for the study encouraged interaction to complete tasks in pairs. A detailed coding of 169 text chat transcripts examined instances of peer-peer interactions. Our quantitative and qualitative analyses explored whether and to what extent real-time interactive language tasks foster the kinds of language-related moves that may support greater language learning. Results show that students spontaneously engaged in various behaviors which may support language learning, such as providing language-related assistance (self- and peer-correction, negotiation for meaning), using their partner as a resource (for clarifying information, modeling language use, or helping with unknown vocabulary), and providing encouragement (responding positively to the task and to each other, eliciting information from a partner). The most frequent instances were of positive affect, self-correction, and partner correction. [This material is based on work supported, in whole or in part, with funding from the United States Government.]</t>
  </si>
  <si>
    <t>Computer Mediated Communication, Peer Relationship, Instructional Design, Synchronous Communication, Qualitative Research, Transcripts (Written Records), Russian, Second Language Learning, College Students, Second Language Instruction, Statistical Analysis</t>
  </si>
  <si>
    <t>EJ1142260</t>
  </si>
  <si>
    <t>The Effects of Concordance-Based Electronic Glosses on L2 Vocabulary Learning</t>
  </si>
  <si>
    <t>Lee, Hansol, Warschauer, Mark, Lee, Jang Ho</t>
  </si>
  <si>
    <t>The present study investigates the effects of two different vocabulary learning conditions in digital reading environments equipped with electronic textual glossing. The first condition presents the concordance lines of a target lexical item, thereby making learners infer its meaning by reading the referenced sentences. The second condition additionally offers the definition of a target lexical item after learners consult the concordance lines, thus enabling learners to confirm their meaning inference. A total of 138 English as a Foreign Language students completed a meaning-recall vocabulary pre-test, and three different reading tasks, which were followed by meaning-recall vocabulary post-tests in a repeated measures design with a control condition. Overall, the findings showed that the second condition resulted in higher vocabulary gains than both the first condition and the control condition. Yet, a closer look at the interactions of (a) the participants' clicking behaviors, (b) the difficulty of selected concordance lines, (c) the surrounding contexts around target lexical items, and (d) the participants' prior knowledge of the target lexical items showed that each target lexical item may require different treatments for it to be recalled most efficiently and effectively. Through this investigation, the present study suggests that glossary information, such as concordance lines, may involve more complex and unexpected learner interactions.</t>
  </si>
  <si>
    <t>Indexes, Second Language Learning, Vocabulary Development, English (Second Language), Recall (Psychology), Pretests Posttests, Control Groups, Prior Learning, Inferences, Definitions, Language Tests, Computational Linguistics, Reading Processes, Task Analysis, Undergraduate Students, Foreign Countries, Interviews, Student Attitudes, Regression (Statistics), Computer Assisted Instruction, Teaching Methods</t>
  </si>
  <si>
    <t>EJ1142262</t>
  </si>
  <si>
    <t>Examining Focused L2 Practice: From in Vitro to in Vivo</t>
  </si>
  <si>
    <t>Cornillie, Frederik, Van Den Noortgate, Wim, Van den Branden, Kris, Desmet, Piet</t>
  </si>
  <si>
    <t>Behaviour-tracking technology has been used for decades in SLA research on focused practice with an eye toward elucidating the nature of L2 automatization (e.g. DeKeyser, 1997; Robinson, 1997). This involves longitudinally capturing learners' judgments or linguistic production along with their response times in order to investigate how specific skills become automatic over time. However, previous research in this area has been conducted mostly in laboratories (i.e., in vitro), sometimes with artificial languages, thereby compromising ecological validity of the findings. Building on this work, this article reports on a one-month study in which learners' (N = 126) behaviour was tracked while they practised two constructions of English grammar (varying in complexity) using mini-games that involved some time pressure and were embedded in meaning-focused reading and discussion activities in class. Feedback was randomly varied between participants. Multilevel statistical analyses of accuracy and response time suggest that practice helped to develop automaticity, and that rule complexity and metalinguistic feedback played a role. The methodological innovation of this study consists of the application of in vitro experimental research techniques in in vivo L2 learning contexts and of the use of statistical mixed effects models to account for the complexity of real-life tracking data.</t>
  </si>
  <si>
    <t>Second Language Learning, Eye Movements, Feedback (Response), English (Second Language), Grammar, Accuracy, Reaction Time, Metalinguistics, Experimental Groups, Second Language Instruction, Longitudinal Studies, Hierarchical Linear Modeling, Computer Assisted Instruction, Skill Development, Intervention, Foreign Countries, Teaching Methods, Computer Games, Indo European Languages, Native Language, Validity</t>
  </si>
  <si>
    <t>EJ1142263</t>
  </si>
  <si>
    <t>Challenges in Transcribing Multimodal Data: A Case Study</t>
  </si>
  <si>
    <t>Helm, Francesca, Dooly, Melinda</t>
  </si>
  <si>
    <t>Computer-mediated communication (CMC) once meant principally text-based communication mediated by computers, but rapid technological advances in recent years have heralded an era of multimodal communication with a growing emphasis on audio and video synchronous interaction. As CMC, in all its variants (text chats, video chats, forums, blogs, SMS, etc.), has become normalized practice in personal and professional lives, educational initiatives, particularly language teaching and learning, are following suit. For researchers interested in exploring learner interactions in complex technology-supported learning environments, new challenges inevitably emerge. This article looks at the challenges of transcribing and representing multimodal data (visual, oral, and textual) when engaging in computer-assisted language learning research. When transcribing and representing such data, the choices made depend very much on the specific research questions addressed, hence in this paper we explore these challenges through discussion of a specific case study where the researchers were seeking to explore the emergence of identity through interaction in an online, multimodal situated space. Given the limited amount of literature addressing the transcription of online multimodal communication, it is felt that this article is a timely contribution to researchers interested in exploring interaction in CMC language and intercultural learning environments.</t>
  </si>
  <si>
    <t>Case Studies, Computer Mediated Communication, Second Language Learning, Second Language Instruction, Computer Assisted Instruction, Educational Research, Self Concept, Multicultural Education, Computer Simulation, Multiple Literacies, Web Sites, English (Second Language), Advanced Courses, Discourse Analysis, Muslims, Oral Language, Teaching Methods</t>
  </si>
  <si>
    <t>EJ1142264</t>
  </si>
  <si>
    <t>The present study incorporates a student response system (SRS) as a means to engage students in a flipped classroom and promote active learning. While the effectiveness of such systems with regard to student learning has been well documented in disciplines that are dominated by lecture-based instruction, no studies have compared the effectiveness of SRS-integrated flipped classrooms in English language teaching contexts, as supported by the two different techniques of just-in-time teaching (JiTT) and peer instruction (PI). This study thus aims to fill this gap in the literature by examining the effects of SRS-integrated flipped classrooms on English language learners' speaking skills, willingness to communicate, and satisfaction with the flipped learning experiences. Using a quasi-experimental design, the overall results indicate that SRS-integrated flipped classrooms are capable of providing interactive learning opportunities that enhance learners' willingness to communicate, aiding their development of speaking skills and increasing their satisfaction with such learning experiences. The findings further suggest that the proposed approach has an additional advantage for motivating learners with low willingness to communicate to interact with the teacher and their peers in class activities, especially when facilitated by the PI technique.</t>
  </si>
  <si>
    <t>Educational Technology, Technology Uses in Education, Homework, Video Technology, English (Second Language), Second Language Instruction, Teaching Methods, Peer Teaching, Audience Response Systems, College Students, Prior Learning, Quasiexperimental Design, Foreign Countries, Comparative Analysis, Integrated Learning Systems, Language Tests, Student Surveys, Likert Scales, Observation, Student Satisfaction, Speech Skills, Communication Skills</t>
  </si>
  <si>
    <t>EJ1142269</t>
  </si>
  <si>
    <t>Digital-Gaming Trajectories and Second Language Development</t>
  </si>
  <si>
    <t>Scholz, Kyle W., Schulze, Mathias</t>
  </si>
  <si>
    <t>Recent research in digital game-based language learning has been encouraging, yet it would benefit from research methods that focus on the gaming processes and second-language development (Larsen-Freeman, 2015) rather than learner/player reflection or individuals' beliefs about the validity of gameplay. This has proven challenging as research methods which provide insight into the gameplay experiences and its many factors are needed. Having the gameplay experience occur extramurally is desirable, but makes the direct observation of the learners' activities by a researcher difficult. For this reason, we suggest approaching digital game-based language learning through complex adaptive systems research (Larsen-Freeman &amp;amp; Cameron, 2008a) and employing Dörnyei's (2014) retrodictive qualitative modeling to capture the complex synchronic and diachronic variability of the learners and their individual nonlinear gaming trajectories with requisite data density and over a considerable period of time. This article draws on a study examining language learners playing the online role-playing game &amp;quot;World of Warcraft&amp;quot; over four months. We will focus on the data collection in this observational study and the methods of analysis of a complex adaptive system, which helped to better understand the role of extramural digital gaming for the purpose of second-language development.</t>
  </si>
  <si>
    <t>Second Language Learning, Second Language Instruction, Role Playing, Observation, Learning Processes, Video Games, German, Teaching Methods, Transfer of Training, Interviews, Questionnaires, Student Attitudes, Computer Simulation, Undergraduate Students, Graduate Students, Foreign Countries, Qualitative Research</t>
  </si>
  <si>
    <t>EJ1142270</t>
  </si>
  <si>
    <t>Methodological Innovation for the Study of Request Production in Telecollaboration</t>
  </si>
  <si>
    <t>Cunningham, D. Joseph</t>
  </si>
  <si>
    <t>Second language (L2) request production has long been a central area of inquiry in interlanguage pragmatics, including how L2 learners mitigate their requests and whether such strategies correspond to or differ from those of first language (L1) speakers. Methodologically, such research often involves elicited speech and tends to isolate the speech act from the surrounding discourse using instruments such as discourse completion tasks. While some naturalistic speech contexts (e.g., academic advising sessions) have been investigated, few studies to date have analyzed requesting in synchronous computer-mediated communication (SCMC). The current study responds by presenting a multifactorial analysis of L1 and L2 request production that occurred during eight one-hour web conferences between L2 learners of German for professional purposes and L1 German professionals. Three taxonomies traditionally used in face-to-face pragmatics research were adapted for analysis of the SCMC, enabling the use of a generalized linear mixed model. Findings indicate that while both groups of speakers used predominantly direct requesting behavior, L1 speakers used significantly more internal modification devices than did L2 learners.</t>
  </si>
  <si>
    <t>Teaching Methods, Second Language Learning, Second Language Instruction, German, Languages for Special Purposes, Business Communication, Pragmatics, Taxonomy, Interlanguage, Native Speakers, Speech Acts, Factor Analysis, Videoconferencing, Intercultural Communication, Models, Computer Mediated Communication, Mixed Methods Research, State Universities, College Students</t>
  </si>
  <si>
    <t>EJ1142301</t>
  </si>
  <si>
    <t>Mobile-Assisted Narrative Writing Practice for Young English Language Learners from a Funds of Knowledge Approach</t>
  </si>
  <si>
    <t>Chen, Yan, Carger, Chris Liska, Smith, Thomas J.</t>
  </si>
  <si>
    <t>As a nation of immigrants with diverse cultures and nationalities, one of the most striking occurrences in the United States educational system is the rapidly increasing enrollment of English Language Learners (ELLs). In view of their multicultural backgrounds, the multiliteracies education of ELLs is intertwined with their diverse socioeconomic, cultural, linguistic, and ethnic backgrounds, as well as their technological experiences. This 4-week research implemented an instrumental case study approach using funds of knowledge (FoK; see González, Moll, &amp;amp; Amanti, 2005) to explore the learning effects of scaffolding young ELLs' narrative writing skills through the use of tablet computers (iPads) and a digital handwriting app (Penultimate). Research findings showed that ELLs' learning motivation and quality of narrative writing abilities were enhanced through the use of this mobile technology. The culture-based writing topics based on FoK mirrored the ELLs' multicultural backgrounds and provided ELL teachers a creative way to incorporate students' prior knowledge into their English as second language learning through a culture-based instructional model. Parents also played a potential role in young ELLs' mobile-assisted language learning. Future studies should be directed toward extending multiliteracies curricula through FoK to actively engage ELLs in narrative writing activities through the use of emerging mobile technology.</t>
  </si>
  <si>
    <t>Telecommunications, Handheld Devices, English Language Learners, Minority Group Students, Student Diversity, Case Studies, Writing Skills, Personal Narratives, Computer Oriented Programs, Educational Technology, Technology Uses in Education, Student Motivation, Cultural Influences, Parent Role, Home Visits, Interviews, Coding, Cultural Capital, Family Characteristics</t>
  </si>
  <si>
    <t>EJ1142373</t>
  </si>
  <si>
    <t>Scaling Up and Zooming In: Big Data and Personalization in Language Learning</t>
  </si>
  <si>
    <t>From its earliest days, practitioners of computer-assisted language learning (CALL) have collected data from computer-mediated learning environments. Indeed, that has been a central aspect of the field from the beginning. Usage logs provided valuable insights into how systems were used and how effective they were for language learning. That information could be analyzed to improve instructional design and delivery. Maintaining learning histories and personal profiles of individual learners enabled a program to adapt the delivery of learning materials to the record of student performance. Given a limited number of users working within a single system, the data generated could be collected and analyzed easily, using simple methods and tools such as spreadsheets and basic data models. The situation today is quite different from that scenario. Learners are likely to be using multiple online tools and services, all of which may be recording data. That includes general use software and services such as Facebook and Google, as well as mobile devices. If they are university students, they are likely to be generating data points through a learning management system (LMS) as well as from other university-level systems. The vast amount of information collected today from our use of online tools and services provides a huge storehouse of information that can be mined to provide both general usage trends and individualized reports. This &amp;quot;big data&amp;quot; offers valuable teaching and learning insights. In this column, we will be looking at what this may mean in language learning. That will include discussion of the emerging field of learning analytics, the use of learner models, and the opportunities afforded by data tracking for personalized learning.</t>
  </si>
  <si>
    <t>Second Language Learning, Second Language Instruction, Computer Assisted Instruction, Computer Software, Social Media, Teaching Methods, Profiles, Spreadsheets, Data Collection, Management Systems, Data Analysis</t>
  </si>
  <si>
    <t>EJ1142374</t>
  </si>
  <si>
    <t>Sharing a Multimodal Corpus to Study Webcam-Mediated Language Teaching</t>
  </si>
  <si>
    <t>Guichon, Nicolas</t>
  </si>
  <si>
    <t>This article proposes a methodology to create a multimodal corpus that can be shared with a group of researchers in order to analyze synchronous online pedagogical interactions. Epistemological aspects involved in studying online interactions from a multimodal and semiotic perspective are addressed. Then, issues and challenges raised by corpus creation and sharing are examined with a particular focus on ethics. Basing my discussion and analysis around a particular research project, the steps involved in the creation of a multimodal and shareable corpus are described and the scientific benefits of a collective exploration of data and their subsequent multimodal representations are discussed and illustrated. It is finally claimed that corpus sharing can contribute vastly to the field of computer-assisted language learning by enhancing its scientific robustness as it favors a multidisciplinary, systematic, and in-depth analysis of multimodal data.</t>
  </si>
  <si>
    <t>Computational Linguistics, Second Language Learning, Second Language Instruction, Computer Assisted Instruction, Epistemology, Computer Mediated Communication, Ethics, Interdisciplinary Approach, Teaching Methods, Semiotics, Distance Education, French, Language Teachers, Business Administration Education, Graduate Students, Teacher Education Programs, Masters Programs, Online Courses, Foreign Countries, Undergraduate Students, Business Communication, Program Descriptions, International Cooperation, Intercultural Communication, Videoconferencing</t>
  </si>
  <si>
    <t>France, Ireland (Dublin)</t>
  </si>
  <si>
    <t>EJ1142375</t>
  </si>
  <si>
    <t>Web-Based Collaborative Writing in L2 Contexts: Methodological Insights from Text Mining</t>
  </si>
  <si>
    <t>Yim, Soobin, Warschauer, Mark</t>
  </si>
  <si>
    <t>The increasingly widespread use of social software (e.g., Wikis, Google Docs) in second language (L2) settings has brought a renewed attention to collaborative writing. Although the current methodological approaches to examining collaborative writing are valuable to understand L2 students' interactional patterns or perceived experiences, they can be insufficient to capture the quantity and quality of writing in networked online environments. Recently, the evolution of techniques for analyzing big data has transformed many areas of life, from information search to marketing. However, the use of data and text mining for understanding writing processes in language learning contexts is largely underexplored. In this article, we synthesize the current methodological approaches to researching collaborative writing and discuss how new text mining tools can enhance research capacity. These advanced methods can help researchers to elucidate collaboration processes by analyzing user behaviors (e.g., amount of editing, participation equality) and their link to writing outcomes across large numbers of exemplars. We introduce key research examples to illustrate this potential and discuss the implications of integrating the tools for L2 collaborative writing research and pedagogy.</t>
  </si>
  <si>
    <t>Collaborative Writing, Second Language Learning, Second Language Instruction, Writing Processes, Computer Software, Social Media, Computer Mediated Communication, Networks, Research Methodology, Editing, Computational Linguistics, Writing Research, Recall (Psychology), Teaching Methods, Student Attitudes</t>
  </si>
  <si>
    <t>EJ1142376</t>
  </si>
  <si>
    <t>Smartphones and Language Learning</t>
  </si>
  <si>
    <t>The iPhone turns 10 years old in 2017. For the occasion, Apple is rumored to be adding significant new features for the model to be released this year. Whatever those may be, they are not likely to have the same impact that the release of the original iPhone had 10 years ago. That event led to a radical new vision for the design and capability of mobile devices. Within a short period of time, there was an industry shake-up, with Windows and Blackberry phones, the erstwhile smartphone leaders, being reduced to insignificance, along with digital music players (including Apple's own iPod) and personal digital assistants (PDAs). The original iPhone also spawned a new mobile device industry through its big brother, the iPad. Competing products, inspired by Apple touchscreen devices, soon appeared, notably Android phones and later Chromebooks. These products, in particular, have had a major impact on education, as they have made largely affordable the advanced features introduced by Apple. In this column we will be looking at what these devices have meant for language learning and literacy education. I will be arguing that the Apple-inspired touchscreen smartphone is not just another technological innovation, but rather a device that has ushered in a new era in the human-machine relationship and that, thereby, it has the potential (not yet realized) of fundamentally disrupting teaching and learning, including L1 and L2 literacies and learning.</t>
  </si>
  <si>
    <t>Telecommunications, Handheld Devices, Second Language Learning, Teaching Methods, Educational Technology, Technology Uses in Education, Geographic Location, Computer Games, Simulated Environment, Access to Information, Empowerment</t>
  </si>
  <si>
    <t>EJ1156118</t>
  </si>
  <si>
    <t>Using Corpora to Develop Learners&amp;apos; Collocational Competence</t>
  </si>
  <si>
    <t>Li, Shuangling</t>
  </si>
  <si>
    <t>This article investigates the role of direct corpus use in learners' collocational competence in academic writing. An experiment was conducted between two groups of Chinese postgraduates who had no previous knowledge of corpora. It was embedded in a regular 4-month linguistics course in the students' programmes, where a corpus-assisted method was used for the experimental group and a traditional, or rule-based, method was used for the control group. The English essays written by these two groups of learners from different time periods (before, immediately after, and two months after the course) were analysed regarding the learners' collocational use--in particular, verb-preposition collocations. The results reveal that while both groups showed improvements in their academic writing, the students in the experimental group displayed a significant improvement in the use of collocations, including a higher rate of accuracy, or naturalness, and an increased use of academic collocations and fixed phraseological items. It is thus concluded that the knowledge and use of corpora can help students raise their awareness of habitual collocational use and develop their collocational competence. This supports the positive role of direct corpus application in an EFL context.</t>
  </si>
  <si>
    <t>Phrase Structure, Computational Linguistics, Accuracy, Graduate Students, English (Second Language), Second Language Learning, Second Language Instruction, Essays, Control Groups, Experimental Groups, Academic Discourse, Teaching Methods, Comparative Analysis, Writing Improvement, Verbs, Form Classes (Languages), Foreign Countries, Instructional Effectiveness</t>
  </si>
  <si>
    <t>EJ1156120</t>
  </si>
  <si>
    <t>Training Teachers in Data-Driven Learning: Tackling the Challenge</t>
  </si>
  <si>
    <t>The aim of this article is to assess the effectiveness of a semester-long pre-service teacher-training course on the use of corpora in language learning and teaching. This is achieved by an analysis of 53 corpusbased projects prepared by the participants. First, the aims and the design of the course are briefly presented. The main section of the article examines the trainees' projects, which involved compiling small English for specific purposes corpora, analysing them and preparing corpus-based lessons. Specifically, the topics of the projects, the corpora that the participants built, the types of the analyses conducted, and the corpus-informed and corpus-based activities created by the trainees are examined both quantitatively and qualitatively. The projects' outcomes reveal that the competencies developed by the pre-service teachers during the course were not sufficient. The participants seemed to have mastered only the basic technical skills of manipulating corpora, and they lacked autonomy in corpus-linguistic skills and pedagogical skills which were necessary for successful exploitations of corpora in language education. This observation--supported by earlier research--calls for the development and empirical validation of a model of effective teacher training in corpus-informed and corpus-based instruction.</t>
  </si>
  <si>
    <t>English for Special Purposes, Student Projects, Student Developed Materials, Preservice Teachers, Preservice Teacher Education, Data, Graduate Students, English (Second Language), College Second Language Programs, Course Descriptions, Lesson Plans, Instructional Materials, Teaching Methods, Instructional Effectiveness, Foreign Countries</t>
  </si>
  <si>
    <t>EJ1156121</t>
  </si>
  <si>
    <t>The Effect of Corpus-Based Instruction on Pragmatic Routines</t>
  </si>
  <si>
    <t>Bardovi-Harlig, Kathleen, Mossman, Sabrina, Su, Yunwen</t>
  </si>
  <si>
    <t>This study compares the effect of using corpus-based materials and activities for the instruction of pragmatic routines under two conditions: implementing direct corpus searches by learners during classroom instruction and working with teacher-developed corpus-based materials. The outcome is compared to a repeated-test control group. Pragmatic routines used for agreement, disagreement, and clarification in academic English discussion are targeted. 54 students in seven intact communication classes participated. 43 students received instruction in four 50-minute lessons across two to three weeks. Input came from MICASE (Simpson, Briggs, Ovens, &amp;amp; Swales, 2002) with noticing and production activities. The corpus-materials group (N = 26) received corpus excerpts and the corpus-search group (N = 17) conducted equivalent searches. The pre- and post-tests were administered through a computer delivered oral-production task that simulated group discussion and included 30 items: 10 agreement, 10 disagreement, and 10 clarification scenarios. The results showed that both corpus searches and the use of corpus excerpts led to a significant increase in the oral production of pragmatic routines. The corpus materials group additionally showed an increase in the clarity of speech acts. The corpus-search group reported engagement in self-directed searches outside the classroom, captured by a post-test questionnaire.</t>
  </si>
  <si>
    <t>Computational Linguistics, Pragmatics, Control Groups, Comparative Analysis, Linguistic Input, Pretests Posttests, Task Analysis, Teaching Methods, Second Language Learning, Second Language Instruction, Speech Acts, Questionnaires, College Students, Experimental Groups, English (Second Language), Academic Discourse, Material Development, Statistical Analysis, Role Playing, Dialogs (Language), Oral Language</t>
  </si>
  <si>
    <t>EJ1156122</t>
  </si>
  <si>
    <t>Enhancing Extensive Reading with Data-Driven Learning</t>
  </si>
  <si>
    <t>Hadley, Gregory, Charles, Maggie</t>
  </si>
  <si>
    <t>This paper investigates using data-driven learning (DDL) as a means of stimulating greater lexicogrammatical knowledge and reading speed among lower proficiency learners in an extensive reading program. For 16 weekly 90-minute sessions, an experimental group (12 students) used DDL materials created from a corpus developed from the Oxford Bookworms Graded Readers, while a control group (10 students) had no DDL input. Both classes were required to read a minimum of 200,000 words during the course. An embedded-experiment design (Edmonds &amp;amp; Kennedy, 2017) was adopted consisting of both qualitative and quantitative forms of investigation. Quantitative data from the Vocabulary Levels Test by Nation and Beglar (2007) and a C-test (Klein-Braley &amp;amp; Raatz, 1984) constructed from an upper-level Bookworms reader found statistically significant lexicogrammatical improvements for both groups, but greater improvement took place within the control group. Qualitative data derived from a repertory grid analysis of student constructs revealed several possible reasons for the experimental group's lack of engagement with DDL. The study concludes that careful attention to students' learning preferences and a softening of the DDL approach may ensure better results with lower proficiency learners.</t>
  </si>
  <si>
    <t>Reading Programs, Control Groups, Experimental Groups, Vocabulary Skills, Lexicology, Grammar, Achievement Gains, Language Proficiency, Reading Rate, Reading Improvement, Barriers, Elective Courses, College Second Language Programs, English (Second Language), Mixed Methods Research, Reading Achievement, Pretests Posttests, Student Reaction, Teaching Methods, Instructional Effectiveness, Foreign Countries, College Students</t>
  </si>
  <si>
    <t>EJ1156123</t>
  </si>
  <si>
    <t>Effects of DDL Technology on Genre Learning</t>
  </si>
  <si>
    <t>Cotos, Elena, Link, Stephanie, Huffman, Sarah</t>
  </si>
  <si>
    <t>To better understand the promising effects of data-driven learning (DDL) on language learning processes and outcomes, this study explored DDL learning events enabled by the Research Writing Tutor (RWT), a web-based platform containing an English language corpus annotated to enhance rhetorical input, a concordancer that was searchable for rhetorical functions, and an automated writing evaluation engine that generated rhetorical feedback. Guided by current approaches to teaching academic writing (Lea &amp;amp; Street, 1998; Lillis, 2001; Swales, 2004) and the knowledge-telling/knowledge-transformation model of Bereiter and Scardamalia (1987), we set out to examine whether and how direct corpus uses afforded by RWT impact novice native and non-native writers' genre learning and writing improvement. In an embedded mixed-methods design, written responses to DDL tasks and writing progress from first to last drafts were recorded from 23 graduate students in separate one-semester courses at a US university. The qualitative and quantitative data sets were used for within-student, within-group, and between-group comparisons--the two independent variables for the latter being course section and language background. Our findings suggest that exploiting technology-mediated corpora can foster novice writers' exploration and application of genre conventions, enhancing development of rhetorical, formal, and procedural aspects of genre knowledge.</t>
  </si>
  <si>
    <t>Data, Computer Assisted Instruction, Mixed Methods Research, Graduate Students, Comparative Analysis, Writing Instruction, Academic Discourse, Rhetoric, Writing Evaluation, English for Academic Purposes, Second Language Learning, Second Language Instruction, Writing for Publication, Native Speakers, Computational Linguistics, Writing Improvement, Feedback (Response), Tutorial Programs, English (Second Language), Language Tests</t>
  </si>
  <si>
    <t>Iowa</t>
  </si>
  <si>
    <t>EJ1156124</t>
  </si>
  <si>
    <t>Task-Based Language Teaching Online: A Guide for Teachers</t>
  </si>
  <si>
    <t>Baralt, Melissa, Gómez, José Morcillo</t>
  </si>
  <si>
    <t>Technology-mediated task-based language teaching is the merger between technology and task-based language teaching (TBLT; González-Lloret &amp;amp; Ortega, 2014) and is arguably now an imperative for language education. As language classrooms are being redefined, training for how to set learners up to successfully do tasks online must be part of teachers' professional development. However, while multiple resources have been written on tasks, technology, and task-based language courses online (e.g., Chapelle, 2014; Doughty &amp;amp; Long, 2003; González-Lloret, 2016; Nielson, González-Lloret, &amp;amp; Pinckney, 2009; Thomas &amp;amp; Reinders, 2012), teacher training for this purpose has largely been ignored. To date, no methodological guide for how to do TBLT via online video interactive tutorials has been published for teachers. In this article, we address this need by proposing a methodology framework for doing TBLT online. We begin with a brief review of TBLT fundamentals and demonstrate how to adapt the Willis (1996, 2012) task-based methodology framework for synchronous, online video-based interaction. We describe the framework and show examples of how to apply it while fostering socialization and community building (Hampel &amp;amp; Stickler, 2005). We also discuss unique challenges that teachers face when doing TBLT online, and propose solutions for how these can be overcome to maximize language learning.</t>
  </si>
  <si>
    <t>Electronic Learning, Online Courses, Teacher Education, Computer Mediated Communication, Second Language Learning, Second Language Instruction, Computer Assisted Instruction, Video Technology, Interaction, Spanish, Foreign Countries</t>
  </si>
  <si>
    <t>Florida (Miami), Spain</t>
  </si>
  <si>
    <t>EJ1156139</t>
  </si>
  <si>
    <t>Effects of Corpus-Based Instruction on Phraseology in Learner English</t>
  </si>
  <si>
    <t>Ackerley, Katherine</t>
  </si>
  <si>
    <t>This study analyses the effects of data-driven learning (DDL) on the phraseology used by 223 English students at an Italian university. The students studied the genre of opinion survey reports through paper-based and hands-on exploration of a reference corpus. They then wrote their own report and a learner corpus of these texts was compiled. A contrastive interlanguage analysis approach (Granger, 2002) was adopted to compare the phraseology of key items in the learner corpus with that found in the reference corpus. Comparison is also made with a learner corpus of reports produced by a previous cohort of students who had not used the reference corpus. Students who had done DDL tasks used a wider range of genre-appropriate phraseology and produced a lower number of stock phrases than those who had not. The study also finds evidence that students use more phrases encountered in paper-based concordancing tasks than in hands-on tasks. Unlike in previous DDL studies, observations of the learning of a specific text-type through DDL in the present study are based on the comparison with both a control learner corpus and an expert corpus. The study also considers the use of DDL with a large class size.</t>
  </si>
  <si>
    <t>Phrase Structure, Computational Linguistics, English (Second Language), Second Language Learning, Second Language Instruction, Contrastive Linguistics, Interlanguage, Comparative Analysis, Foreign Countries, College Students, Teaching Methods, Instructional Effectiveness, Language Styles, Word Frequency, Statistical Analysis</t>
  </si>
  <si>
    <t>Italy</t>
  </si>
  <si>
    <t>EJ1156144</t>
  </si>
  <si>
    <t>Making It Personal: Performance-Based Assessments, Ubiquitous Technology, and Advanced Learners</t>
  </si>
  <si>
    <t>Arispe, Kelly, Burston, Jack</t>
  </si>
  <si>
    <t>This pedagogical implementation study advocates for performance-driven assessments to help learners become aware of and improve upon presentational speaking skills at the advanced level. A social media content creation tool, Adobe Spark Video, enabled learners to practice oral skills outside of class. The task design, implementation, and evaluation met the principle objectives of learner autonomy--namely awareness, choice, reflection, and goal setting. A step-by-step guide with examples and survey results about student perceptions is included. While the case study targeted upper-division Spanish majors, the pedagogical model could be adapted for intermediate and advanced learners of any second or foreign language.</t>
  </si>
  <si>
    <t>Performance Based Assessment, Advanced Students, Speech Skills, Social Media, Personal Autonomy, Computer Uses in Education, Spanish, Majors (Students), College Second Language Programs, Instructional Design, Student Surveys, Student Attitudes, Case Studies, College Seniors, Time on Task, Language Proficiency, Second Language Instruction</t>
  </si>
  <si>
    <t>Idaho (Boise)</t>
  </si>
  <si>
    <t>EJ1156147</t>
  </si>
  <si>
    <t>Teaching Google Search Techniques in an L2 Academic Writing Context</t>
  </si>
  <si>
    <t>Han, Sumi, Shin, Jeong-Ah</t>
  </si>
  <si>
    <t>This mixed-method study examines the effectiveness of teaching Google search techniques (GSTs) to Korean EFL college students in an intermediate-level academic English writing course. 18 students participated in a 4-day GST workshop consisting of an overview session of the web as corpus and Google as a concordancer, and three training sessions targeting the use of quotation marks (&amp;quot;&amp;quot;) and a wildcard (*). Each session contained a pre-test, a 30-minute training, and a post-test, and each training session focused on one of the three key writing points: articles, collocations, and paraphrasing. Two questionnaires for demographic information and GST learning experiences were conducted. The results showed a statistically significant effect for the overall gain score. In particular, participants' use of articles greatly improved after the training--in contrast to their use of collocations and paraphrasing. Lack of grammar and vocabulary knowledge seemed to hinder their data-driven learning, especially for collocation use and paraphrasing. The questionnaire data showed that all students found the GSTs beneficial, mostly because they were easy to use for confirmation and correction. Overall, both quantitative and qualitative data suggest that teachers' meticulous guidance and vigilant individualized feedback are necessary to facilitate L2 self-directed Google-informed writing.</t>
  </si>
  <si>
    <t>Search Engines, Search Strategies, Academic Discourse, Second Language Instruction, English (Second Language), Mixed Methods Research, Instructional Effectiveness, Workshops, Pretests Posttests, Questionnaires, Learning Experience, Foreign Countries, College Second Language Programs, Undergraduate Students, Computer Uses in Education, Writing Instruction, Dictionaries, Revision (Written Composition), Student Attitudes</t>
  </si>
  <si>
    <t>EJ1156244</t>
  </si>
  <si>
    <t>Data-Informed Language Learning</t>
  </si>
  <si>
    <t>Although data collection has been used in language learning settings for some time, it is only in recent decades that large corpora have become available, along with efficient tools for their use. Advances in natural language processing (NLP) have enabled rich tagging and annotation of corpus data, essential for their effective use in language acquisition applications. Corpus consultation by both teachers and learners has become more common, most often through the use of concordance software that shows word and expression search results in context. Corpus use integrates well into constructivist and learner-centered approaches to language acquisition. It supports the mandate in contemporary communicative language instruction for the use of authentic language materials and for the development in learners of metalinguistic knowledge and learner autonomy. At the same time, the prominence of formulaic and patterned language in spoken discourse, as demonstrated by the analysis of captured corpus data, has led to an &amp;quot;explosion of activity&amp;quot; (Gablasova, Brezina, &amp;amp; McEnery, 2017, p. 156) in research and language instruction related to language chunks (recurring word patterns). In this article, the author discusses authenticity and &amp;quot;real&amp;quot; language in corpora, corpus use in instruction (direct and indirect approaches), guided induction, learner corpora, small and learner-created corpora, and finally, access to corpora and tools.</t>
  </si>
  <si>
    <t>Computational Linguistics, Second Language Learning, Second Language Instruction, Phrase Structure, Natural Language Processing, Teaching Methods, Computer Software, Constructivism (Learning), Communicative Competence (Languages), Metalinguistics, Oral Language, Discourse Analysis, Language Patterns, Computer Assisted Instruction</t>
  </si>
  <si>
    <t>EJ1143366</t>
  </si>
  <si>
    <t>Evaluating Online Bilingual Dictionaries: The Case of Popular Free English-Polish Dictionaries</t>
  </si>
  <si>
    <t>Lew, Robert, Szarowska, Agnieszka</t>
  </si>
  <si>
    <t>Language learners today exhibit a strong preference for free online resources. One problem with such resources is that their quality can vary dramatically. Building on related work on monolingual resources for English, we propose an evaluation framework for online bilingual dictionaries, designed to assess lexicographic quality in four major areas: coverage of lexical items, their treatment in the entries, access to lexical information, and presentation of lexicographic data. The proposed framework is applied to a set of six popular bilingual English-Polish dictionaries freely available online, established through an online survey of Polish learners of English.</t>
  </si>
  <si>
    <t>Electronic Publishing, Bilingualism, Dictionaries, Second Language Learning, Evaluation Methods, Evaluation Criteria, Lexicography, Guidelines, Polish, English, Online Surveys, English (Second Language), Student Surveys, Student Attitudes</t>
  </si>
  <si>
    <t>EJ1143371</t>
  </si>
  <si>
    <t>Effect of Modality and Task Type on Interlanguage Variation</t>
  </si>
  <si>
    <t>An essential component for assessing the accuracy and fluency of language learners is understanding how mode of communication and task type affect performance in second-language (L2) acquisition. This study investigates how text-based synchronous computer-mediated communication (SCMC) and face-to-face (F2F) oral interaction can influence the performance of language learners in producing grammatical forms accurately when learners of English as a second language complete different tasks in their L2. Findings show a systematic variability in learner interlanguage that depends on mode of communication and task type. L2 learners used articles more correctly and produced advanced-stage questions more frequently in text-based SCMC than in F2F. These findings suggest that task types and the mode of communication in which a task is completed need careful selection based on pedagogical purposes in order to maximize L2 learning and better evaluate L2 performance.</t>
  </si>
  <si>
    <t>Accuracy, Language Fluency, Second Language Learning, Computer Mediated Communication, Oral Language, Grammar, English (Second Language), Form Classes (Languages), Task Analysis, Language Variation</t>
  </si>
  <si>
    <t>EJ1143373</t>
  </si>
  <si>
    <t>Facilitating Second Language Learners' Listening Comprehension with Second Life and Skype</t>
  </si>
  <si>
    <t>Levak, Natasha, Son, Jeong-Bae</t>
  </si>
  <si>
    <t>Learning how to comprehend while listening to a second language is often considered by learners to be a difficult process that can lead to anxiety when trying to communicate (Graham, 2006; Graham &amp;amp; Macaro, 2008). Computer-mediated communication (CMC) can be used to assist in increasing access to native speakers and opportunities to listen. This study investigates the effectiveness of the use of &amp;quot;Second Life&amp;quot; and &amp;quot;Skype&amp;quot; as part of facilitation techniques and the affordances of these online tools for developing listening comprehension. Participants in the study were learning either English or Croatian and were located in Sydney and Brisbane in Australia, Split in Croatia, and Mostar in Bosnia and Hercegovina. A mixed-methods approach was utilised incorporating pre-tests and post-tests (quantitative data) to gain information on the effectiveness of the techniques for developing listening comprehension and in-depth interviews (qualitative data) to gain the participants' views on the perceived effectiveness of the techniques and the affordances of &amp;quot;Second Life&amp;quot; or &amp;quot;Skype&amp;quot;. The results of the study indicate that both techniques resulted in positive gains in the development of listening comprehension. Based on the analysis of the interview data, a more in-depth perspective on the affordances of each online tool was developed, which informed the creation of a new facilitation technique utilising both tools. The study demonstrates how online tools can be used to facilitate interaction between learners and illustrates the need for the selection of online tools for language learning to be based on pedagogy. It is recommended that the selection of tools should be carefully considered in alignment with task aims and the affordances of online tools.</t>
  </si>
  <si>
    <t>Second Language Learning, Listening Comprehension, Computer Simulation, Social Systems, Internet, Video Technology, Computer Mediated Communication, Technology Uses in Education, Teaching Methods, Instructional Effectiveness, Outcomes of Education, Affordances, English (Second Language), Serbocroatian, Foreign Countries, Mixed Methods Research, Listening Comprehension Tests, Pretests Posttests, Interviews, Student Attitudes, Web Based Instruction</t>
  </si>
  <si>
    <t>Australia, Croatia, Bosnia and Herzegovina</t>
  </si>
  <si>
    <t>EJ1143375</t>
  </si>
  <si>
    <t>Eyetracking Methodology in SCMC: A Tool for Empowering Learning and Teaching</t>
  </si>
  <si>
    <t>Stickler, Ursula, Shi, Lijing</t>
  </si>
  <si>
    <t>Computer-assisted language learning, or CALL, is an interdisciplinary area of research, positioned between science and social science, computing and education, linguistics and applied linguistics. This paper argues that by appropriating methods originating in some areas of CALL-related research, for example human-computer interaction (HCI) or psycholinguistics, the agenda of &amp;quot;attention-focus&amp;quot; research can be shifted from a cognitive perspective to a learner-centred approach; understanding online language learning and teaching spaces as mediated by technology; second/foreign language learning; and online teaching culture. Taking a method that has traditionally been used within a positivist paradigm, the authors exemplify the potential of eyetracking to advance online language learning research--extending it in ways compatible with a sociocultural paradigm. This is evidenced by two pioneering studies in which an innovative combination of methods allows participants, whose gaze focus was recorded during synchronous computer-mediated communication (SCMC), to reflect back on their involvement. Eyetracking is combined with stimulated recall interviews that trigger deep refection on learner and teacher strategies by directing participants' recollections on their attention focus. The rich, multifaceted results shown by this original and innovative use of eyetracking methods in a sociocultural framework suggest a way forward in researching online learning by integrating insider and outside views coherently and systematically.</t>
  </si>
  <si>
    <t>Computer Assisted Instruction, Eye Movements, Educational Technology, Interdisciplinary Approach, Educational Research, Attention, Online Courses, Second Language Learning, Research Methodology, Computer Mediated Communication, Recall (Psychology)</t>
  </si>
  <si>
    <t>EJ1143377</t>
  </si>
  <si>
    <t>Partial and Synchronized Captioning: A New Tool to Assist Learners in Developing Second Language Listening Skill</t>
  </si>
  <si>
    <t>Mirzaei, Maryam Sadat, Meshgi, Kourosh, Akita, Yuya, Kawahara, Tatsuya</t>
  </si>
  <si>
    <t>This paper introduces a novel captioning method, partial and synchronized captioning (PSC), as a tool for developing second language (L2) listening skills. Unlike conventional full captioning, which provides the full text and allows comprehension of the material merely by reading, PSC promotes listening to the speech by presenting a selected subset of words, where each word is synched to its corresponding speech signal. In this method, word-level synchronization is realized by an automatic speech recognition (ASR) system, dedicated to the desired corpora. This feature allows the learners to become familiar with the correspondences between words and their utterances. Partialization is done by automatically selecting words or phrases likely to hinder listening comprehension. In this work we presume that the incidence of infrequent or specific words and fast delivery of speech are major barriers to listening comprehension. The word selection criteria are thus based on three factors: speech rate, word frequency and specificity. The thresholds for these features are adjusted to the proficiency level of the learners. The selected words are presented to aid listening comprehension while the remaining words are masked in order to keep learners listening to the audio. PSC was evaluated against no-captioning and full-captioning conditions using TED videos. The results indicate that PSC leads to the same level of comprehension as the full-captioning method while presenting less than 30% of the transcript. Furthermore, compared with the other methods, PSC can serve as an effective medium for decreasing dependence on captions and preparing learners to listen without any assistance.</t>
  </si>
  <si>
    <t>Synchronous Communication, Visual Aids, Computer Assisted Instruction, Second Language Instruction, Second Language Learning, Listening Skills, Instructional Innovation, Skill Development, Listening Comprehension, Reading Fluency, Word Frequency, Language Proficiency, Instructional Effectiveness, Outcomes of Education</t>
  </si>
  <si>
    <t>EJ1151010</t>
  </si>
  <si>
    <t>Text-Based Negotiated Interaction of NNS-NNS and NNS-NS Dyads on Facebook</t>
  </si>
  <si>
    <t>Liu, Sarah Hsueh-Jui</t>
  </si>
  <si>
    <t>This study sought to determine the difference in text-based negotiated interaction between non-native speakers of English (NNS-NNS) and between non-native and natives (NNS-NS) in terms of the frequency of negotiated instances, successfully resolved instances, and interactional strategy use when the dyads collaborated on Facebook. It involved 10 native English speakers and 30 learners of English as a foreign language (EFL). NNS-NNS dyads consisted of five H-H pairs and five L-L pairs (H and L representing high- and low-proficiency learners). Similarly, NNS-NS dyads comprised five H-N pairs and five L-N pairs (N being native speakers). All dyads were required to use text chats to complete the given reading tasks synchronously in chatrooms on Facebook. The results suggested that negotiated instances, successfully resolved instances, and interactional strategy use occurred more frequently in H-H pairs than in L-N, L-L, or H-N pairs. In terms of strategy use, H-H, H-N, and L-N dyads were likely to engage in negotiated interaction by employing strategies such as clarifying unclear expressions or checking their comprehension, while L-L used interactional mechanisms infrequently and tended to use strategies such as continuers and asking for assistance. The research concludes with the pedagogical implications of the results.</t>
  </si>
  <si>
    <t>English (Second Language), Second Language Learning, Native Speakers, Social Networks, Social Media, Language Proficiency, Synchronous Communication, Reading Comprehension, Task Analysis, Computer Mediated Communication, Teaching Methods, Comparative Analysis, Communication Strategies</t>
  </si>
  <si>
    <t>EJ1151014</t>
  </si>
  <si>
    <t>Providing Graduated Corrective Feedback in an Intelligent Computer-Assisted Language Learning Environment</t>
  </si>
  <si>
    <t>Ai, Haiyang</t>
  </si>
  <si>
    <t>Corrective feedback (CF), a response to linguistic errors made by second language (L2) learners, has received extensive scholarly attention in second language acquisition. While much of the previous research in the field has focused on whether CF facilitates or impedes L2 development, few studies have examined the efficacy of gradually modifying the explicitness or specificity of CF as a function of a learner's response to the feedback. Yet, the type and extent of CF needed by a learner, as suggested by Vygotsky (1978), sheds light on whether a learner is developing his or her abilities in a particular area and the ways in which they do it. This paper reports on a study that explores the design, effectiveness and learners' perception toward a &amp;quot;graduated&amp;quot; (Aljaafreh &amp;amp; Lantolf, 1994) approach to CF, i.e., feedback that progresses from very general and implicit to very specific and explicit, in an intelligent computer-assisted language learning (ICALL) environment. The results show that the graduated approach to CF is effective in helping learners to self-identify and self-correct a number of grammatical issues, although an onsite tutor provides necessary remedies when the ICALL system occasionally fails to do its part. Implications for CF research, particularly on the notion of individualized feedback, are also discussed.</t>
  </si>
  <si>
    <t>Error Correction, Feedback (Response), Computer Assisted Instruction, Second Language Learning, Second Language Instruction, Teaching Methods, Grammar, Intelligent Tutoring Systems, Instructional Effectiveness, Student Attitudes, Instructional Design</t>
  </si>
  <si>
    <t>EJ1151015</t>
  </si>
  <si>
    <t>A Framework for Learner Agency in Online Spoken Interaction Tasks</t>
  </si>
  <si>
    <t>Knight, Janine, Barbera, Elena, Appel, Christine</t>
  </si>
  <si>
    <t>Learner agency, the capability of individual human beings to make choices and act on these choices in a way that makes a difference in their lives (Martin, 2004), is instrumental in second language learning because attainment is only arrived at by learner choice (Pavlenko &amp;amp; Lantolf, 2000). If attainment is understood as learner engagement in synchronous, collaborative, spoken interaction which is thought to lead to gains in second language acquisition (SLA), then design considerations that harness learners' agency towards that end is important. This study explores the relationship between learner agency and two different task types, namely an information-gap task and an opinion-sharing task in two peer-to-peer synchronous computer-mediated communication (SCMC) spoken interaction events. Students' choices and how students act on these choices during tasks are analysed using a discourse analysis approach. Audio recordings of four dyads as cases were examined using three analytical dimensions: language functions of verbal interaction, cognitive processing and social processing. The results show that most learners used their agency to reconfigure the tasks from spontaneous to planned interaction, with some choices and actions relating to technology impacting detrimentally on interaction time in the target language. The different tasks were found to filter and channel different types of agency that learners could exercise, namely representational, organisational, and strategic agency as speech acts, and directional agency as a physical act. These types consisted of different natures and purposes and are presented as a framework. The information-gap task supported strategic agency and an opinion-sharing task supported personalisation and identity construction or representational agency.</t>
  </si>
  <si>
    <t>Guidelines, Oral Language, Discourse Analysis, Second Language Learning, Second Language Instruction, Computer Mediated Communication, Speech Acts, Audio Equipment, Self Concept, Cognitive Processes, Social Cognition, Task Analysis</t>
  </si>
  <si>
    <t>EJ1151016</t>
  </si>
  <si>
    <t>Dictionary Form in Decoding, Encoding and Retention: Further Insights</t>
  </si>
  <si>
    <t>Dziemianko, Anna</t>
  </si>
  <si>
    <t>The aim of the paper is to investigate the role of dictionary form (paper versus electronic) in language reception, production and retention. The body of existing research does not give a clear answer as to which dictionary medium benefits users more. Divergent findings from many studies into the topic might stem from differences in research methodology (including the various tasks, participants and dictionaries used by different authors). Even a series of studies conducted by one researcher (Dziemianko, 2010, 2011, 2012b) leads to contradictory conclusions, possibly because of the use of paper and electronic versions of existing dictionaries, and the resulting problem with isolating dictionary form as a factor. To be able to argue with confidence that the results obtained follow from different dictionary formats, rather than presentation issues, research methodology should be improved. To successfully generalize about the significance of the medium for decoding, encoding and learning, the current study replicates previous research, but the presentation of lexicographic data on paper and on screen is now balanced, and the paper/electronic opposition is operationalized more appropriately. A real online dictionary and its paper-based counterpart composed of printouts of screen displays were used in the experiment in which the meaning of English nouns and phrases was explained, and collocations were completed with missing prepositions. A delayed post-test checked the retention of the meanings and collocations. The results indicate that dictionary medium does not play a statistically significant role in reception and production, but it considerably affects retention.</t>
  </si>
  <si>
    <t>Dictionaries, Research Methodology, Coding, Retention (Psychology), Receptive Language, Electronic Publishing, Pretests Posttests</t>
  </si>
  <si>
    <t>EJ1151018</t>
  </si>
  <si>
    <t>The Multiple Roles of the Task Design Mediator in Telecollaboration</t>
  </si>
  <si>
    <t>Fuchs, Carolin, Snyder, Bill, Tung, Bruce, Jung Han, Yu</t>
  </si>
  <si>
    <t>This case study explores how a Chinese-American novice teacher acted as mediator in a telecollaboration with student teacher (ST) peers in the USA who designed tasks for his English as a foreign language (EFL) learners in China. The novice teacher was instrumental in mediating the student teachers' task design process by providing feedback regarding technological and institutional constraints, and the nuances of his target student population. He appropriated and adapted the tasks to make them relevant for his EFL learners. Against the backdrop of the three dimensions of professional capital--human, social, and decisional--the research questions explored how the novice teacher used the different types of knowledge of context (pedagogical, institutional, technical) in relation to task design, and his perception of his role as mediator. Within a sociocultural framework for telecollaboration studies, this exploratory case study shares characteristics of ethnography, action research, and narrative inquiry. Data triangulation included text-based computer-mediated communication (CMC) data (Google Groups, emails), a narrative written by the novice teacher, and a semi-structured, reflective Skype interview with him. The findings indicate that he demonstrated high commitment, thorough preparation, continuous reflection, and development while navigating between his different roles of mediator, assessor, implementer, and field observer.</t>
  </si>
  <si>
    <t>Feedback (Response), Telecommunications, English (Second Language), Second Language Learning, Second Language Instruction, Case Studies, Chinese Americans, Human Capital, Social Capital, Beginning Teachers, Pedagogical Content Knowledge, Semi Structured Interviews, Ethnography, Sociocultural Patterns, Computer Mediated Communication, Interviews, Video Technology, Action Research, Student Teachers, Instructional Design, Teaching Methods, Technological Literacy, Personal Narratives, Teacher Attitudes, Foreign Countries, Teacher Role, Teacher Student Relationship</t>
  </si>
  <si>
    <t>China, United States</t>
  </si>
  <si>
    <t>EJ1151019</t>
  </si>
  <si>
    <t>Collaborative Dialogue in Synchronous Computer-Mediated Communication and Face-to-Face Communication</t>
  </si>
  <si>
    <t>Zeng, Gang</t>
  </si>
  <si>
    <t>Previous research has documented that collaborative dialogue promotes L2 learning in both face-to-face (F2F) and synchronous computer-mediated communication (SCMC) modalities. However, relatively little research has explored modality effects on collaborative dialogue. Thus, motivated by sociocultual theory, this study examines how F2F compares with SCMC regarding the generation of collaborative dialogue specifically in terms of its frequency and nature. Thirty-two Chinese English as a foreign language (EFL) students participated in this study and completed two types of collaborative tasks (i.e. dictogloss and jigsaw) in dyads in both modalities. The analyses of learners' exchanges focused on language-related episodes (LREs), the instantiation of collaborative dialogue. The identified LREs were categorized based on their focus, outcome and type. A follow-up questionnaire was conducted to elicit students' perspectives. The results revealed that LREs were more frequent in SCMC than in F2F. Furthermore, the analyses of the nature of LREs indicated some cross-modality differences: whereas SCMC LREs had the features of &amp;quot;orthographical,&amp;quot; &amp;quot;correct&amp;quot; and &amp;quot;self-correction&amp;quot; outcomes, F2F LREs were characterized by &amp;quot;incorrect&amp;quot; and &amp;quot;request for assistance&amp;quot; outcomes. Pedagogical implications and suggestions for the future research were also discussed.</t>
  </si>
  <si>
    <t>Computer Mediated Communication, Synchronous Communication, Dialogs (Language), Cooperation, English (Second Language), Second Language Learning, Questionnaires, Student Attitudes, Social Theories, Learning Theories</t>
  </si>
  <si>
    <t>EJ1151021</t>
  </si>
  <si>
    <t>Triumph through Texting: Restoring Learners' Interest in Grammar</t>
  </si>
  <si>
    <t>Hedjazi Moghari, Mona, Marandi, S. Susan</t>
  </si>
  <si>
    <t>It is usually the case that learners of English as a foreign language (EFL) are exposed to language materials in class only, and of course in such a short space of time, they do not always find enough chance to practice English grammar features and become aware of their grammar mistakes. As a potential solution to this problem, the current study inspects the impact of using cell phones, specifically text messages (via short message service) as supplementary tools, on Iranian elementary level EFL learners' grammar learning. In the first phase of the study, 60 students aged 14 were randomly divided into experimental and comparison groups. Throughout the 12 weeks of treatment, the participants in the experimental group received 120 text messages containing grammar exercises, whereas the participants in the comparison group received a similar number of vocabulary messages as a placebo treatment and were otherwise treated exactly the same as the experimental group. A researcher-made grammar test was used to estimate whether presenting grammar exercises via text messages has any impact on language learners' grammar learning. The results demonstrated that there was a significant difference (p&amp;lt;0.05) in the grammar learning of the participants who practiced grammar points through text messages and those who did not. The researchers also interviewed various stakeholders, comprising ten students, five parents, the teacher, and the school principal. A qualitative content analysis was carried out to find themes relevant to the stakeholders' beliefs about making use of text messages for learning grammar. The findings suggest that text messages can be useful for learning grammar points, since they engage learners' interest and encourage them to study more in order to text the correct answers when they are outside their classrooms.</t>
  </si>
  <si>
    <t>Grammar, English (Second Language), Second Language Learning, Second Language Instruction, Language Tests, Experimental Groups, Vocabulary Development, Comparative Analysis, Telecommunications, Synchronous Communication, Foreign Countries, Interviews, Qualitative Research, Content Analysis, Principals, Teacher Attitudes, Student Attitudes, Administrator Attitudes, Control Groups, Secondary School Students, Teaching Methods, Instructional Effectiveness</t>
  </si>
  <si>
    <t>EJ1151184</t>
  </si>
  <si>
    <t>Exploring Collaborative Reverse Subtitling for the Enhancement of Written Production Activities in English as a Second Language</t>
  </si>
  <si>
    <t>Talaván, Noa, Ibáñez, Ana, Bárcena, Elena</t>
  </si>
  <si>
    <t>This article explores the effects of collaborative reverse subtitling as an activity for the promotion of writing skills in English as a second language. An initial analysis is undertaken of the pros and cons of the role of translation in second language learning historically and the role of information and communication technology in this process, with special attention being paid to recent initiatives on the didactic use of audiovisual translation in the form of subtitling, and the evidence of their efficacy obtained so far. Subsequently, a completed research project is described, which was aimed at promoting second language learning among distance learning university students through collaborative reverse subtitling. Specifically, the project aimed to explore both the potential of a guided subtitling activity for the development of written production skills, and also the dynamics of undertaking such an activity collaboratively, in order to gain insights on the social, cognitive, metacognitive and transfer mechanisms that can be activated in collective study. Finally, we reflect on the need to accumulate evidence on multimodal translating scenarios combining individual and collective work for the development of communicative language competences, through further research and classroom use, in order to consolidate and refine these findings.</t>
  </si>
  <si>
    <t>English (Second Language), Second Language Learning, Writing Skills, Translation, Educational Technology, Technology Uses in Education, Distance Education, College Students, Cooperative Learning, Collaborative Writing, Communicative Competence (Languages)</t>
  </si>
  <si>
    <t>EJ1151219</t>
  </si>
  <si>
    <t>Developing Oral Proficiency with VoiceThread: Learners&amp;apos; Strategic Uses and Views</t>
  </si>
  <si>
    <t>Dugartsyrenova, Vera A., Sardegna, Veronica G.</t>
  </si>
  <si>
    <t>This study explored Russian as a foreign language (RFL) learners' self-reported strategic uses of &amp;quot;VoiceThread&amp;quot; (VT)--a multimodal asynchronous computer-mediated communication tool--in order to gain insights into learner perceived effectiveness of VT for second language (L2) oral skills development and to determine the factors that contributed to those perceptions. The participants were eight undergraduate students who attended six weekly tutoring sessions that combined face-to-face (F2F) RFL instruction with VT activities. VT allowed them to access text-based, graphic, video, and aural linguistic input; record and store audio/video-recorded output; listen and comment on peers' recordings; and receive individualized teacher feedback on oral performance. Data from activity logs and researcher field notes were triangulated with participants' responses to two surveys and a semi-structured oral interview. Findings indicated that participants believed that VT supported their oral proficiency development through the provision of additional time and resources for independent planning, rehearsal, and controlled production of L2 forms. Most participants also agreed that VT's playback and record features were the most beneficial for developing language skills, enhancing the reflection process, and facilitating self-assessment and creativity in the L2. Yet, despite VT's multimodal affordances and the availability of communicative tasks via VT, participants did not perceive VT as a social environment that could promote peer-to-peer interaction or replace F2F communication. A thematic data analysis suggested that participants' preferences for language learning tasks influenced their strategic uses of VT's features, which ultimately affected their perceptions of VT's value for promoting meaningful language learning interactions. Pedagogical considerations are discussed.</t>
  </si>
  <si>
    <t>Russian, Second Language Instruction, Teaching Methods, Computer Assisted Instruction, Educational Technology, Oral Language, Undergraduate Students, Tutoring, Asynchronous Communication, Conventional Instruction, Diaries, Student Surveys, Semi Structured Interviews, Student Attitudes, Language Proficiency, Program Effectiveness</t>
  </si>
  <si>
    <t>EJ1151244</t>
  </si>
  <si>
    <t>English Language Education On-Line Game and Brain Connectivity</t>
  </si>
  <si>
    <t>Hong, Ji Sun, Han, Doug Hyun, Kim, Young In, Bae, Su Jin</t>
  </si>
  <si>
    <t>The HoDoo English game was developed to take advantage of the benefits attributed to on-line games while teaching English to native Korean speakers. We expected to see that the improvements in the subjects' English language abilities after playing the HoDoo English game would be associated with increased brain functional connectivity in the areas of the brain involved in the language production (Broca's area) and the understanding (Wernicke's area) networks. Twelve children, aged nine and ten, were asked to play the on-line English education game for 50 minutes per day, five days per week for twelve weeks. At baseline, and again at the end of twelve weeks of game play, each child's English language ability was assessed and a functional magnetic resonance imaging (fMRI) scan was conducted. The on-line English education game play effectively improved English language skills, especially in terms of non-verbal pragmatic skills. Following twelve weeks of on-line English education game play, the children showed positive connectivity between Broca's area and the left frontal cortex as well as between Wernicke's area and the left parahippocampal gyrus and the right medial frontal gyrus. Changes in pragmatic scores were positively correlated with average peak brain activity in the left parahippocampal gyrus. To the best of our knowledge, this is the first study to report an improvement in English ability and changes in brain activity within language areas after on-line language education game play.</t>
  </si>
  <si>
    <t>English (Second Language), Second Language Instruction, Educational Games, Brain Hemisphere Functions, Children, Language Skills, Diagnostic Tests, Educational Technology, Technology Uses in Education, Program Effectiveness, Correlation</t>
  </si>
  <si>
    <t>EJ1151245</t>
  </si>
  <si>
    <t>Foreign Language Anxiety Levels in Second Life Oral Interaction</t>
  </si>
  <si>
    <t>Melchor-Couto, Sabela</t>
  </si>
  <si>
    <t>Virtual worlds have been described as low anxiety environments (Dickey, 2005), where students may feel &amp;quot;shielded&amp;quot; behind their avatars (Rosell-Aguilar, 2005: 432). The aim of this article is to analyse the evolution of the Foreign Language Anxiety (FLA) levels experienced by a group of participants who used the virtual world &amp;quot;Second Life&amp;quot; for oral interaction (VW Group). The data gathered was compared to that of a group of students who completed similar oral interaction activities in the traditional classroom (CR Group). The quantitative and qualitative data analysed indicates that the FLA levels of the VW Group decreased as weeks went by and that they were lower than those experienced by the CR Group. The anonymity afforded by the VW had a positive effect on some of the students, who reported increased self-confidence and decreased nervousness. However, the students' comments suggest that this anonymity may wear off once they feel they know their interlocutor. Anonymity may not be the only reason to explain the decrease in FLA.</t>
  </si>
  <si>
    <t>Second Language Learning, Anxiety, Oral Language, Educational Technology, Technology Uses in Education, Comparative Analysis, Conventional Instruction, Self Esteem, Program Effectiveness, Qualitative Research, Statistical Analysis</t>
  </si>
  <si>
    <t>EJ1151246</t>
  </si>
  <si>
    <t>Integrating Corpus Linguistics into Online Language Teacher Education Programs</t>
  </si>
  <si>
    <t>Ebrahimi, Alice, Faghih, Esmail</t>
  </si>
  <si>
    <t>This study reports on a qualitative study which explored 32 pre-service teachers' evaluations of two online seven-week introductory courses in corpus linguistics (CL). Data were gathered through questionnaires, participants' written journals, post-course semi-structured email interviews, and discussion forum entries. The qualitative analysis of data revealed that for successful integration of CL into online language teacher education programs, several procedures should be employed. These include: providing the necessary technological infrastructure in educational settings; incorporating CL instruction in initial stages of language teacher education degree programs and extending it throughout the whole curriculum; focusing more on the practical aspects of CL with much emphasis placed on the necessary pedagogical knowledge and skills for successful exploitation of CL; introducing user-friendly tools and encouraging indirect use of corpora in the absence of necessary technological facilities; providing adequate and effective instructional materials (text-based reading materials, screen capture videos, hands-on activities, etc.) along with sufficient instructor support; and encouraging the participants to reflect on the approach critically. The findings may promise implications for language teacher educators to effectively introduce CL to student teachers in virtual learning environments.</t>
  </si>
  <si>
    <t>Online Courses, Computational Linguistics, Language Teachers, Second Language Learning, Second Language Instruction, Questionnaires, Teacher Education Programs, Teaching Methods, Introductory Courses, Qualitative Research, Preservice Teachers, Course Evaluation, Semi Structured Interviews, Computer Mediated Communication, Pedagogical Content Knowledge, Usability, Instructional Materials, Student Teachers, Interviews, Journal Writing, Student Attitudes</t>
  </si>
  <si>
    <t>EJ1151247</t>
  </si>
  <si>
    <t>Abdolrezapour, Parisa</t>
  </si>
  <si>
    <t>Previous studies have shown that emotional intelligence (henceforth, EI) has a significant impact on important life outcomes (e.g., mental and physical health, academic achievement, work performance, and social relationships). This study aimed to see whether there is any relationship between EI and English as a foreign language (EFL) learners' oral fluency and investigated the possibility of enhancing EI through computer-mediated emotional activities. The participants were 63 students on the Interchange 2 course in a language center in Iran. Participants in the experimental group received EI training using movies with highly emotional content, with the express purpose of inducing them to talk about their emotions and raising their emotional intelligence. Movies shown to the control group did not place any emphasis on emotional content. The results showed a significant increase in EI scores in the experimental group, but no significant change was observed in the control group's EI scores. Moreover, emotional intelligence correlated positively with the students' levels of oral fluency.</t>
  </si>
  <si>
    <t>Emotional Intelligence, Oral Language, Language Fluency, Correlation, English (Second Language), Second Language Learning, Foreign Countries, Experimental Groups, Control Groups, Films, Comparative Analysis, Scores, Computer Assisted Instruction, Learning Activities</t>
  </si>
  <si>
    <t>EJ1151249</t>
  </si>
  <si>
    <t>The Use of Online Annotations in Reading Instruction and Its Impact on Students&amp;apos; Reading Progress and Processes</t>
  </si>
  <si>
    <t>Yeh, Hui-Chin, Hung, Hsiu-Ting, Chiang, Yu-Hsin</t>
  </si>
  <si>
    <t>Studies suggest that the incorporation of online annotations in reading instruction can improve students' reading comprehension. However, little research has addressed how students use online annotations in their reading processes and how such use may lead to their improvement. This study thus adopted Reciprocal Teaching (RT) as an instructional framework to support students' reading comprehension progress and processes, facilitated by the use of online annotations. A total of 54 English language learners at a university were recruited to read with online annotations based on the RT procedure, namely predicting, clarifying, questioning, and summarizing. The data collected included the students' scores on pre- and post-tests and their participation records in a collaborative learning environment. The results reveal that the students enhanced their reading comprehension after the intervention. Their reading processes were also analyzed, and the major differences between the groups making more and less progress were identified. Those who made more progress not only frequently reviewed their previously generated predictions, clarifications, questions, and summaries but also actively provided feedback to their peers in a reciprocal manner. Pedagogical implications and recommendations are discussed.</t>
  </si>
  <si>
    <t>Documentation, Reading Instruction, Reading Comprehension, Reciprocal Teaching, English Language Learners, College Students, Pretests Posttests, Scores, Cooperative Learning, Student Participation, Program Effectiveness, Intervention, Prediction, Questioning Techniques, Educational Technology, Technology Uses in Education</t>
  </si>
  <si>
    <t>Singapore</t>
  </si>
  <si>
    <t>Colombia</t>
  </si>
  <si>
    <t>EJ1164950</t>
  </si>
  <si>
    <t>The Effects of a Mobile Gamification App on Elementary Students&amp;apos; Spanish Achievement and Self-Efficacy</t>
  </si>
  <si>
    <t>Rachels, Jason R., Rockinson-Szapkiw, Amanda J.</t>
  </si>
  <si>
    <t>A quasi-experimental, pretest-posttest, non-equivalent control group design was used to examine the effect of a mobile gamification application on third and fourth grade students' Spanish language achievement and student academic self-efficacy. In this study, the treatment group's Spanish language instruction was through the use of &amp;quot;Duolingo&amp;quot;®, a computer and mobile app that uses gamification and adaptive learning technology to teach foreign languages. Students in the control group received their regularly scheduled English L1/Spanish L2 class learning activities. The study was 12 weeks in duration. Students were assessed with a 50-question, multiple-choice English to Spanish and Spanish to English pretest covering vocabulary and grammar to control for prior Spanish language achievement. Students were assessed with the Pattern of Adaptive Learning Scales' (PALS) Academic Efficacy subscale to control for prior academic self-efficacy. The same two instruments were used as posttests. An analysis of covariance showed no significant difference in students' Spanish achievement or in academic self-efficacy between students who used &amp;quot;Duolingo&amp;quot;® and students who were taught with traditional face-to-face instruction. This demonstrates that &amp;quot;Duolingo&amp;quot;® is a useful tool for teaching Spanish to elementary students.</t>
  </si>
  <si>
    <t>Second Language Learning, Second Language Instruction, Spanish, Telecommunications, Computer Games, Self Efficacy, Quasiexperimental Design, Pretests Posttests, Control Groups, Experimental Groups, Comparative Analysis, Vocabulary Development, Grammar, Computer Software, Computer Assisted Instruction, Grade 3, Grade 4, Elementary School Students, Multiple Choice Tests, Achievement Gains, Statistical Analysis, Surveys, Scaffolding (Teaching Technique), Sociocultural Patterns, Teaching Methods, FLES</t>
  </si>
  <si>
    <t>Florida</t>
  </si>
  <si>
    <t>EJ1164951</t>
  </si>
  <si>
    <t>Vocabulary Learning through Viewing Video: The Effect of Two Enhancement Techniques</t>
  </si>
  <si>
    <t>While most studies on L2 vocabulary learning through input have addressed learners' vocabulary uptake from written text, this study focuses on audio-visual input. In particular, we investigate the effects of enhancing video by (1) adding different types of L2 subtitling (i.e. no captioning, full captioning, keyword captioning, and glossed keyword captioning which provides access to meaning) and (2) informing vs. not informing students that viewing would be followed immediately by a test of vocabulary from the video (Test Announcement). The study adopted a 2 (+/- Test Announcement) x 4 (Type of Captioning) between-subject design, resulting in 8 experimental groups. 227 Dutch-speaking university students watched three French (= L2) videos in one of eight conditions. Results revealed that students in the glossed keyword captions group (with access to meaning) scored best on the form recognition and meaning recall tests. Analyses of the look-up behaviour of students in the glossed keyword captioning group revealed that looking up a given word was positively related to the learning of that word. Test Announcement did not affect word learning or look-up behaviour. Participants' vocabulary size was directly related to their learning gains as well as to their look-up behaviour in the glossed keyword condition.</t>
  </si>
  <si>
    <t>Second Language Learning, Second Language Instruction, Vocabulary Development, Linguistic Input, Video Technology, Language Tests, Indo European Languages, French, Native Language, Behavior Patterns, Achievement Gains, Information Retrieval, Pretests Posttests, Undergraduate Students, Foreign Countries, Multivariate Analysis, Learning Strategies, Computer Assisted Instruction, Teaching Methods, Statistical Analysis, Questionnaires</t>
  </si>
  <si>
    <t>EJ1164952</t>
  </si>
  <si>
    <t>Beliefs about and Intention to Learn a Foreign Language in Face-to-Face and Online Settings</t>
  </si>
  <si>
    <t>Alhamami, Munassir</t>
  </si>
  <si>
    <t>This mixed-methods study investigates language learners' intention to attend a class and learn a foreign language in face-to-face and online settings using Ajzen's theory of planned behavior (TPB). The data were collected using interviews, questionnaires, and treatments with participants in two groups: a face-to-face language learning (FLL) group (n = 690) and an online language learning (OLL) group (n = 296). The results show that language learners' intentions are shaped by their attitudes toward the language-learning environment, the beliefs of people around them, and their beliefs about their abilities to perform in the language-learning environment. Understanding these three factors can help predict students' intentions to engage or not engage in learning a foreign language in online and face-to-face settings. Comparison of the results from both groups suggests that language learners prefer FLL classes to OLL classes. The use of the mixed-methods design helps to investigate language learners' beliefs. Employing Ajzen's TPB also confirms the need to employ different theoretical models when examining language learners' motivation to learn a language.</t>
  </si>
  <si>
    <t>Second Language Learning, Second Language Instruction, Online Courses, Interviews, Questionnaires, Student Attitudes, Intention, Comparative Analysis, Mixed Methods Research, Learning Motivation, Prediction, Conventional Instruction, Teaching Methods, Undergraduate Students, Foreign Countries</t>
  </si>
  <si>
    <t>EJ1164953</t>
  </si>
  <si>
    <t>Understanding the Nature of Learners&amp;apos; Out-of-Class Language Learning Experience with Technology</t>
  </si>
  <si>
    <t>Lai, Chun, Hu, Xiao, Lyu, Boning</t>
  </si>
  <si>
    <t>Out-of-class learning with technology comprises an essential context of second language development. Understanding the nature of out-of-class language learning with technology is the initial step towards safeguarding its quality. This study examined the types of learning experiences that language learners engaged in outside the classroom and the influencing factors. Three distinct types of technological experiences, with different incentives and different emotional and behavioral manifestations, were identified based on the interview responses of 21 university foreign language learners. Structural equation modeling analysis of 439 survey responses indicated that the three types of technological experiences were influenced differently by various attitudinal and support factors. Instruction-oriented technological experiences were influenced the most by learners' perception of the usefulness of the technological experience for language learning, and entertainment- and information-oriented technological experiences were the only technological experiences that were influenced directly by perceived ease of the technological experience for language learning. Social-oriented technological experiences were influenced by myriad factors. Furthermore, it was found that the influencing factors for these experiences varied for learners with beginning and with intermediate proficiency levels. The findings underscore the importance of adopting differentiated approaches to supporting different types of technological experiences.</t>
  </si>
  <si>
    <t>Second Language Learning, Learning Experience, Incentives, Interviews, Student Attitudes, Structural Equation Models, Language Proficiency, Student Surveys, Informal Education, Information Technology, Undergraduate Students, Statistical Analysis, Foreign Countries</t>
  </si>
  <si>
    <t>EJ1164954</t>
  </si>
  <si>
    <t>Computer-Assisted Detection of 90% of EFL Student Errors</t>
  </si>
  <si>
    <t>Harvey-Scholes, Calum</t>
  </si>
  <si>
    <t>Software can facilitate English as a Foreign Language (EFL) students' self-correction of their free-form writing by detecting errors; this article examines the proportion of errors which software can detect. A corpus of 13,644 words of written English was created, comprising 90 compositions written by Spanish-speaking students at levels A2-B2 (inclusive) of the Common European Framework. A total of 1,310 language errors were detected by the researcher. It was found that approximately 21% of these errors were spelling errors. A further 58% were characterised as either two-word phrases (45%), three-word phrases (9%), or four- and five-word phrases (4%) which are either absent from or rare in a large corpus of English which is known to be correct. The nature of software which can detect such words and phrases and bring them to students' attention with a view to self-correction is briefly described. Of the remaining 21% of errors not detected by such software, most were found to be either errors of tense (7%), misuse of false friends (4%) or problems with determiners (3%). Again, software which can help students detect and correct such errors is outlined. The limitations and pedagogical significance of the research are then briefly discussed.</t>
  </si>
  <si>
    <t>English (Second Language), Second Language Learning, Second Language Instruction, Error Correction, Computer Software, Computational Linguistics, Spelling, Writing (Composition), Phrase Structure, Spanish Speaking, Morphemes, Teaching Methods, Guidelines, Statistical Analysis, Computer Assisted Instruction, Foreign Countries, Undergraduate Students</t>
  </si>
  <si>
    <t>EJ1164955</t>
  </si>
  <si>
    <t>Refining Pragmatically-Appropriate Oral Communication via Computer-Simulated Conversations</t>
  </si>
  <si>
    <t>Sydorenko, Tetyana, Daurio, Phoebe, Thorne, Steven L.</t>
  </si>
  <si>
    <t>To address the problem of limited opportunities for practicing second language speaking in interaction, especially delicate interactions requiring pragmatic competence, we describe computer simulations designed for the oral practice of extended pragmatic routines and report on the affordances of such simulations for learning pragmatically appropriate communication. Twelve highly proficient learners of English completed six simulated conversations focused on making requests in academic contexts. Evidence of learning was examined microgenetically by comparing data across the simulated conversations and triangulated by written reflections, surveys, and interviews. Results showed that participants gained content and linguistic forms from expert speaker models, and their interactions in scenario-based simulations indicated greater pragmatic awareness and changes in oral production over time. The majority of participants viewed the program positively, commenting on features such as its authenticity and predictive accuracy.</t>
  </si>
  <si>
    <t>Oral Language, Computer Mediated Communication, Second Language Learning, Second Language Instruction, English (Second Language), Interviews, Simulation, Pragmatics, Comparative Analysis, Accuracy, Computer Simulation, Computer Assisted Instruction, Vignettes, Teaching Methods, Metalinguistics, Qualitative Research, Case Studies, Federal Legislation, Federal Programs, International Educational Exchange, Surveys</t>
  </si>
  <si>
    <t>EJ1164956</t>
  </si>
  <si>
    <t>Digital Affordances on WeChat: Learning Chinese as a Second Language</t>
  </si>
  <si>
    <t>Jin, Li</t>
  </si>
  <si>
    <t>Different from the traditional term language input, affordance, an ecological term, has been deployed to analyze the perceived opportunities for second language (L2) learning an environment provides to L2 learners. L2 learning occurs only when the semiotic resources in the environment resonate with the learner's capacities such as their abilities, aptitudes, and attitudes. Adopting affordance as a theoretical and analytic construct, this study investigates using qualitative research methods what language development affordances WeChat, one of the most popular Social Networking Systems in Chinese-speaking communities, provided to two university-level Chinese language learners while they were studying abroad in an intensive language program in Shanghai. Four affordances were identified. The results also show that each affordance was manifested differently with each language learner due to unique communication norms on WeChat, each language learner's Chinese language proficiency, and their personal preference in WeChat communication. Pedagogical implications are also provided to guide educators and L2 users as to how to take advantage of WeChat for language learning.</t>
  </si>
  <si>
    <t>Chinese, Second Language Learning, Educational Environment, Linguistic Input, Qualitative Research, Social Networks, Social Media, Study Abroad, Cross Cultural Training, Grounded Theory, Usability, Access to Information, Native Speakers, Interpersonal Communication, Multiple Literacies, Educational Resources, Professional Identity, College Second Language Programs, Foreign Countries, Surveys, Participant Observation, Semi Structured Interviews</t>
  </si>
  <si>
    <t>United States, China</t>
  </si>
  <si>
    <t>EJ1164957</t>
  </si>
  <si>
    <t>The Impact of Different Modalities on Student Retention and Overall Engagement Patterns in Open Online Courses</t>
  </si>
  <si>
    <t>Friðriksdóttir, Kolbrún</t>
  </si>
  <si>
    <t>This article presents an analysis of tracking data collected over eight years on 43,000 users on &amp;quot;Icelandic Online (IOL),&amp;quot; seven open, guided online courses in Icelandic as a second language. The main objective in this study is to (a) map out retention for all the &amp;quot;IOL&amp;quot; courses, (b) compare retention on the same course delivered in three different modes; blended learning mode, distance learning mode, and self-directed mode, and (c) to investigate overall engagement patterns on &amp;quot;IOL.&amp;quot; The findings reveal low completion rates that vary by mode of delivery, identifying blended learning mode as most effective in retaining students. The results also reveal regular attrition patterns across all modes of delivery, with sharp drop-outs initially and concentrations of drop-outs at certain junctures in the courses. The drop-out patterns revealed in this study called for a re-evaluation of earlier parameters by which retention is measured, and especially what it means to &amp;quot;complete a course.&amp;quot; Instead of considering course completion in light of 100% coverage, the findings show considerably higher retention on &amp;quot;IOL&amp;quot; when the parameters for course completion are adjusted to for instance 90% coverage of course content.</t>
  </si>
  <si>
    <t>Online Courses, Open Education, Second Language Instruction, Second Language Learning, Learner Engagement, Academic Persistence, Delivery Systems, Intermode Differences, Blended Learning, Student Behavior, Dropout Rate, Indo European Languages, College Second Language Programs</t>
  </si>
  <si>
    <t>EJ1175403</t>
  </si>
  <si>
    <t>Understanding Online Interaction in Language MOOCs through Learning Analytics</t>
  </si>
  <si>
    <t>Martín-Monje, Elena, Castrillo, María Dolores, Mañana-Rodríguez, Jorge</t>
  </si>
  <si>
    <t>Data mining is increasing its popularity in the research of Technology-Enhanced Language Learning and Applied Linguistics in general. It enables a better understanding of progress, performance and possible pitfalls, which would be useful for language learners, teachers and researchers. Until recently it was an unexplored field, but it is expected to grow exponentially in the following years. This article attempts to be a relevant contribution as an instance of empirical research, showing the application of Learning Analytics to the Language MOOC (LMOOC) 'How to succeed in the English B1 Level Exam.' The focus or the research was threefold, trying to find out: (1) what types of learning objects students engage with most, (2) what aspects of online interaction relate more strongly to course completion and success, and (3) which are the most prominent student profiles in an LMOOC. Results show that short video-pills are the most powerful learning objects in this type of online courses, the regular submission of automated grading activities is a robust indicator towards course success, and the most prominent student profile in LMOOCs is 'viewers', those who access the learning materials but do not submit tasks or engage in online interaction actively, which would explain why the completion rate in LMOOCs is so low. This novel perspective into students' language learning, which big data has assisted us in, should guide course creators to re-design the LMOOC for the enhancement of the audio-visual content. LMOOC instructors and facilitators should also encourage participants to increase the submission of activities--acknowledging these small achievements through micro-credentialing and badges-, and special attention ought to be paid to the most prominent LMOOC profile, those 'viewers' who should be lured into becoming 'solvers' or, even better, 'all-rounders'.</t>
  </si>
  <si>
    <t>Large Group Instruction, Online Courses, Educational Technology, Technology Uses in Education, Second Language Instruction, Interaction, Computer Mediated Communication, Data Collection, Data Analysis, Educational Research, Resource Units, Correlation, Student Characteristics, Video Technology, Student Participation, Age Differences, Multiple Intelligences, Questionnaires, Statistical Analysis</t>
  </si>
  <si>
    <t>EJ1175408</t>
  </si>
  <si>
    <t>Statistically-Driven Visualizations of Student Interactions with a French Online Course Video</t>
  </si>
  <si>
    <t>Youngs, Bonnie L., Prakash, Akhil, Nugent, Rebecca</t>
  </si>
  <si>
    <t>Logged tracking data for online courses are generally not available to instructors, students, and course designers and developers, and even if these data were available, most content-oriented instructors do not have the skill set to analyze them. Learning analytics, mined from logged course data and usually presented in the form of learning dashboards, can inform instructors and students about how students are doing in a course, for example, questions answered correctly or incorrectly, pages visited, exercises completed, and assessment scores. However, these dashboards do not provide data on what students are doing when interacting with course materials. This dearth of information severely limits the amount of feedback that online course instructors can give to students on how to best maximize their time online to meet their learning outcomes. Using logged data from an online French course, the research presented here offers a sample of preliminary statistical visualizations created using data from students interacting with a course video and its attendant questions. By developing a methodology that can be applied to other similar datasets, these types of visualizations could be automatically generated for all stakeholders to obtain a fuller picture of how students behave in online courses.</t>
  </si>
  <si>
    <t>Online Courses, French, Second Language Learning, Second Language Instruction, Data Analysis, Feedback (Response), Video Technology, Outcomes of Education, Student Behavior, Statistical Analysis, Learning Processes, Computer Assisted Instruction, Undergraduate Students, Introductory Courses, Course Descriptions</t>
  </si>
  <si>
    <t>Pennsylvania (Pittsburgh)</t>
  </si>
  <si>
    <t>EJ1175410</t>
  </si>
  <si>
    <t>Affordances and Limitations of Learning Analytics for Computer-Assisted Language Learning: A Case Study of the VITAL Project</t>
  </si>
  <si>
    <t>Gelan, Anouk, Fastré, Greet, Verjans, Martine, Martin, Niels, Janssenswillen, Gert, Creemers, Mathijs, Lieben, Jonas, Depaire, Benoît, Thomas, Michael</t>
  </si>
  <si>
    <t>Learning analytics (LA) has emerged as a field that offers promising new ways to prevent drop-out and aid retention. However, other research suggests that large datasets of learner activity can be used to understand online learning behaviour and improve pedagogy. While the use of LA in language learning has received little attention to date, available research suggests that LA could provide valuable insights into task design for instructors and materials designers, as well as help students with effective learning strategies and personalised learning pathways. This paper first discusses previous CALL research based on learner tracking and specific affordances of LA for CALL, as well as its inherent limitations and challenges. The second part of the paper analyses data arising from the VITAL project that implemented LA in different blended or distance learning settings. Statistical and process-mining techniques were applied to data from 285 undergraduate students on a Business French course. Results suggested that most students planned their self-study sessions in accordance with the flipped classroom design. Other metrics measuring active online engagement indicated significant differences between successful and non-successful students' learner patterns. The research implied that valuable insights can be acquired through LA and the use of visualisation and process-mining tools.</t>
  </si>
  <si>
    <t>Data Collection, Data Analysis, Computer Assisted Instruction, Second Language Instruction, Blended Learning, Distance Education, Statistical Analysis, Undergraduate Students, French, Homework, Video Technology, Online Courses, Learner Engagement, Foreign Countries, Higher Education, Comparative Analysis, Educational Research</t>
  </si>
  <si>
    <t>United Kingdom, Belgium, Netherlands</t>
  </si>
  <si>
    <t>EJ1175412</t>
  </si>
  <si>
    <t>Analytics in Online and Offline Language Learning Environments: The Role of Learning Design to Understand Student Online Engagement</t>
  </si>
  <si>
    <t>Rienties, Bart, Lewis, Tim, McFarlane, Ruth, Nguyen, Quan, Toetenel, Lisette</t>
  </si>
  <si>
    <t>Language education has a rich history of research and scholarship focusing on the effectiveness of learning activities and the impact these have on student behaviour and outcomes. One of the basic assumptions in foreign language pedagogy and CALL in particular is that learners want to be able to communicate effectively with native speakers of their chosen language. Combining principles of learning analytics and Big Data with learning design, this study used a student activity based taxonomy adopted by the Open University UK to inform module design. The learning designs of four introductory and intermediary language education modules and online engagement of 2111 learners were contrasted using weekly learning design data. In this study, we aimed to explore how learning design decisions made by language teachers influenced students' engagement in the VLE. Using fixed effect models, our findings indicated that 55% of variance of weekly online engagement in these four modules was explained by the way language teachers designed weekly learning design activities. Our learning analytics study highlights the potential affordances for CALL researchers to use the power of learning design and big data to explore and understand the complexities and dynamics of language learning for students and teachers.</t>
  </si>
  <si>
    <t>Data Analysis, Second Language Learning, Second Language Instruction, Teaching Methods, Computer Assisted Instruction, Learning Activities, Instructional Effectiveness, Open Universities, Native Speakers, Instructional Design, Decision Making, Language Teachers, Learner Engagement, Computer Simulation, Statistical Analysis, Foreign Countries, Role, Taxonomy, French, Spanish, Classification, Student Participation, College Students</t>
  </si>
  <si>
    <t>EJ1175414</t>
  </si>
  <si>
    <t>Learning Trajectories and the Role of Online Courses in a Language Program</t>
  </si>
  <si>
    <t>Schulze, Mathias, Scholz, Kyle</t>
  </si>
  <si>
    <t>Currently there is a push toward offering more language courses online because they can provide students with new forms of social and learning interaction, widen their access to education, and offer an individualized learning experience in large classes. Little research exists examining how students transition between online and on-campus language courses and what effect this has on students' academic success. We analyzed student data from language courses with online and on-campus counterparts, to better understand the extent to which online learning enables students to meet their intended learning outcomes. Our goals were to establish how the medium of learning (online vs. classroom) impacts students' academic success, to identify patterns in the students' transitioning between online and on-campus courses, and to gather evidence-based information about students' course choices and their decisions about online vs. on-campus. In addition to the comprehensive statistical analysis of learner data, we conducted a qualitative analysis of language biography surveys and semi-structured interviews with students currently enrolled in the German program. While the statistical data provided a birds-eye view of student trajectories over 10 years, the surveys and interviews gave us in-depth information about individual learning trajectories and students' curricular decisions.</t>
  </si>
  <si>
    <t>Online Courses, Second Language Learning, Second Language Instruction, Teaching Methods, Surveys, Semi Structured Interviews, Student Attitudes, Academic Achievement, Foreign Countries, Outcomes of Education, Conventional Instruction, Course Selection (Students), College Students, German, College Second Language Programs, Mixed Methods Research, Biographies</t>
  </si>
  <si>
    <t>EJ1175415</t>
  </si>
  <si>
    <t>The Role of Teaching Presence and Student Participation in Spanish Blended Courses</t>
  </si>
  <si>
    <t>Rubio, Fernando, Thomas, Jonathan M., Li, Qin</t>
  </si>
  <si>
    <t>This chapter describes a study of a blended language course that combines face-to-face (F2F) instructional time with an online component. The purpose of the study is to understand how teachers and students exploit the complementarity of the two delivery formats to improve the learning experience. The study first examines how the presence of an online component affects the F2F portion of the course by comparing it to a corresponding section of the same course taught entirely F2F. The findings of this first part of the study show major differences between the two delivery formats regarding teaching strategies and teaching presence. The second part of the study uses LMS data to analyze student participation in the online component of the blended course. Data were gathered to measure active participation, passive participation and continuity. The results show that online behaviors distinguish less successful students from more successful ones, and that there is a strong correlation between low levels of online participation and low grades in the course. Continuity proved to be the strongest predictor variable for success in the course. The results have important implications for course design and the use of learning analytics for the early identification of at-risk students.</t>
  </si>
  <si>
    <t>Student Participation, Blended Learning, Second Language Learning, Second Language Instruction, Spanish, Course Descriptions, Teaching Methods, Teacher Student Relationship, Management Systems, Grades (Scholastic), Predictor Variables, Learning Experience, Instructional Design, Identification, At Risk Students, Correlation, Student Behavior, Undergraduate Students, Teacher Role, Data Analysis, Online Courses, Conventional Instruction, Content Analysis, Observation, Statistical Analysis</t>
  </si>
  <si>
    <t>EJ1176572</t>
  </si>
  <si>
    <t>Learning a Minority Language through Authentic Conversation Using an Online Social Learning Method</t>
  </si>
  <si>
    <t>Henry, Michael, Carroll, Fiona, Cunliffe, Daniel, Kop, Rita</t>
  </si>
  <si>
    <t>Advances in technology are currently helping to speed up the globalisation of 'super' languages. One can argue that at the same time technology might be used to help reverse the decline of less widely spoken languages. Cada Dia (CD) is a social learning method which uses online web meeting platforms, in combination with asynchronous learning management systems, to enhance the language learning experience. CD provides an immersive learning strategy to encourage authentic conversations in a real time environment to create dynamic and meaningful learning encounters. Using a vignette data analysis technique in combination with a survey research method, this paper is a reflection on the analysis of learners' experiences during an eight week Cada Dia Welsh (CDW) pilot study; its aim is to gain an understanding of online social learning methods for minority language learning. Central to the research was understanding online pedagogical practices with a particular emphasis on authentic conversation for minority languages such as Welsh.</t>
  </si>
  <si>
    <t>Uncommonly Taught Languages, Conversational Language Courses, Electronic Learning, Teleconferencing, Integrated Learning Systems, Second Language Learning, Welsh, Computer Mediated Communication, Vignettes, Student Experience, Pilot Projects, Online Surveys, Adult Students</t>
  </si>
  <si>
    <t>EJ1176579</t>
  </si>
  <si>
    <t>Learning Chinese through a Twenty-First Century Writing Workshop with the Integration of Mobile Technology in a Language Immersion Elementary School</t>
  </si>
  <si>
    <t>Eubanks, Jia-Fang, Yeh, Hsin-Te, Tseng, Hungwei</t>
  </si>
  <si>
    <t>Digital mobile devices such as iPads have been around for many years and have been more and more popular in K-12 classrooms. Research has pointed out the advantages of using iPads in classrooms to enhance teaching, engage learning, and promote learning outcomes. iPads have been proven to be a useful and powerful digital mobile device in language learning including speaking, listening, reading, and writing. The purpose of the study was to investigate whether a technology integrated twenty-first century writing workshop had an influence on the ability and attitude towards writing in Chinese for second graders enrolled in the Mandarin Chinese program in a language immersion elementary school. Twenty-four students participated in the study. Recording technology (iPad recording app), an iPad camera, and the Book Creator App were integrated into the twenty-first century writing workshop. A pre-survey, post-survey, and observation were used to collect data. The results of the study confirmed that writing barriers decreased when the Chinese immersion program students utilized iPads in the writing workshop. Also, the writing ability and attitudes of the Chinese immersion program students improved after the completion of their twenty-first century writing workshop.</t>
  </si>
  <si>
    <t>Elementary School Students, Grade 2, Second Language Learning, Mandarin Chinese, Writing Workshops, Technology Integration, Handheld Devices, Immersion Programs, Computer Oriented Programs, Photography, Pretests Posttests, Writing Attitudes, Student Surveys, Writing Apprehension, Barriers, Statistical Analysis, Story Telling, Student Improvement, Outcomes of Education, Observation</t>
  </si>
  <si>
    <t>Colorado</t>
  </si>
  <si>
    <t>EJ1176582</t>
  </si>
  <si>
    <t>Viewing L2 Captioned Videos: What&amp;apos;s in It for the Listener?</t>
  </si>
  <si>
    <t>Yeldham, Michael</t>
  </si>
  <si>
    <t>Captioning is commonly used to scaffold video viewing for second language learners, with the captioning affording the learners access to authentic videos that would ordinarily be out of their reach. Ostensibly the videos are mainly shown to help improve the learners' listening abilities. However, there is the view that the learners largely tend to just read the captions at the expense of listening to the speakers, thus doing little more than improving their reading skills. Consequently, this article examines a number of past studies to investigate whether this is the case or whether the learners' listening may indeed benefit. A key approach to this investigation of the past research is to ascertain how the learners process the videos; there is obviously the need for the learners to listen, to some degree, for their listening abilities to develop. The investigation finds that less-proficient learners tend more to read texts than listen to them, while more-proficient learners generally utilize a wider range of cues (caption, speaker and visual), although various factors may mediate these trends. Based on these findings, pedagogical suggestions are made for classroom teachers' use of captioned videos, along with suggestions for the future research of captioned viewing.</t>
  </si>
  <si>
    <t>Second Language Learning, Video Technology, Technology Uses in Education, Layout (Publications), Visual Aids, Scaffolding (Teaching Technique), Listening Comprehension, Instructional Effectiveness, Learning Processes, Reading Skills, Cues, Language Proficiency, Listening Skills, Longitudinal Studies</t>
  </si>
  <si>
    <t>EJ1176584</t>
  </si>
  <si>
    <t>Exploring TPACK-SLA Interface: Insights from the Computer-Enhanced Classroom</t>
  </si>
  <si>
    <t>Technological pedagogical content knowledge (TPACK) proposed by Mishra and Koehler is a theoretical construct of teacher knowledge that describes how teachers teach subject matter content using certain instructional methods with specific technology in particular contexts. This study aims to explore the interface between TPACK and SLA, intending to examine (a) how a Taiwanese English teacher enhanced L2 interaction and (b) how her students perceived such teaching. While data regarding the teacher's TPACK-SLA knowledge was collected through lesson plans, classroom observations, and interviews, data associated with students' perceptions was obtained through a questionnaire survey and focus-group interviews. The findings suggest that the teacher enhanced L2 interaction by(a) drawing students' attention to grammatical patterns through annotated animations, (b) consolidating vocabulary use through image-based exercises and a bilingual concordancer, and (c) evaluating the use of sentence patterns through text-chatting with a chatbot. While the students could improve learner-computer interaction through obtaining enhanced input, they could also develop inter-personal communication competency through negotiating meaning. In addition, the students appreciated the ways their teacher taught English using &amp;quot;Cool English.&amp;quot; This study contributes some empirical insights into how EFL teachers can draw upon practices explored in instructed SLA to develop TPACK.</t>
  </si>
  <si>
    <t>Second Language Learning, Second Language Instruction, Language Teachers, Pedagogical Content Knowledge, Knowledge Base for Teaching, Focus Groups, Interviews, English (Second Language), Foreign Countries, Teaching Methods, Student Attitudes, Grammar, Bilingualism, Indexes, Lesson Plans, Questionnaires, Language Usage, Vocabulary Development, Computer Mediated Communication, Computer Assisted Instruction, Observation, Mixed Methods Research, Junior High School Students</t>
  </si>
  <si>
    <t>EJ1176601</t>
  </si>
  <si>
    <t>Retrospect and Prospect of Computer Assisted English Language Learning: A Meta-Analysis of the Empirical Literature</t>
  </si>
  <si>
    <t>Sharifi, Maryam, Rostami AbuSaeedi, AliAsghar, Jafarigohar, Manoochehr, Zandi, Bahman</t>
  </si>
  <si>
    <t>The effectiveness of computer-assisted instruction in language learning has been the topic of a long-standing debate. Prompted by this debate, we attempted to provide an updated meta-analysis on the learning effect of computer-assisted English language instruction on a broad range of study features. This meta-analysis of the experimental literature compares computer-assisted English language learning with traditional face-to-face treatments, including 140 computer-assisted learning versus classroom instruction studies, which yield 158 achievement effects. After examining the methodological quality, the overall weighted average effect size for achievement was +0.50, and it was heterogeneous. The results indicated that computer-assisted instruction had an overall medium effect on English language development. Moreover, the mixed effects model for moderator analyses indicated that Web-based instruction yielded a larger mean effect (+0.54) than traditional computer-assisted instruction (+0.47). Further analyses led to the identification of four important moderators of English language learning: type of interaction, communication mode, language learning context, and treatment duration. Insights into the evolution, not only in the technological but also in the sociological context and educational theories, and the future prospects of computer-assisted instruction are discussed.</t>
  </si>
  <si>
    <t>Computer Assisted Instruction, Educational Technology, Teaching Methods, English (Second Language), Second Language Instruction, Instructional Effectiveness, Web Based Instruction, Conventional Instruction, Effect Size, Literature Reviews, Meta Analysis, Statistical Analysis</t>
  </si>
  <si>
    <t>EJ1176603</t>
  </si>
  <si>
    <t>Making Their Own Landscape: Smartphones and Student Designed Language Learning Environments</t>
  </si>
  <si>
    <t>Wrigglesworth, Jonathan, Harvor, Finn</t>
  </si>
  <si>
    <t>This study examined how Korean university students, majoring in English interpretation and translation, used their smartphones to meet their language learning needs. We surveyed 241 students on their smartphone use in four conditions: overall use, use related to coursework, use in English related to coursework, and use in English not related to coursework; as well as while engaging in four functional categories: communicating with others, accessing information, Creating and collecting content, and Listening, viewing, and reading. The survey results showed that a majority of participants used English for a variety of activities at least once a day: over 50% used English to communicate with others and to access information daily, over 40% listened to, viewed or read material in English daily, and over 30% created or collected content in English daily. These activities were nearly evenly distributed between activities related to the participants' coursework and more informal activities. We interviewed 28 of the 241 participants to investigate how they used their smartphones to meet their language learning goals. We found that the interviewed participants used their smartphones to create language learning environments, and that these participants took three general approaches to creating their individual language learning environments.</t>
  </si>
  <si>
    <t>Foreign Countries, College Students, Telecommunications, Handheld Devices, Educational Technology, Technology Uses in Education, Student Surveys, English (Second Language), Second Language Learning, Language Usage, Use Studies, Interviews, Mixed Methods Research, Online Surveys, Semi Structured Interviews, Leisure Time, Access to Information</t>
  </si>
  <si>
    <t>EJ1176604</t>
  </si>
  <si>
    <t>New Language Knowledge Construction through Indirect Feedback in Web-Based Collaborative Writing</t>
  </si>
  <si>
    <t>This study reports on how students construct new language knowledge by indirect feedback in web-based collaborative writing. Indirect feedback (text organization, reader-based perspectives, and clarity of purpose) encourages students to negotiate meaning instead of merely copying peers' direct feedback on grammatical corrections. According to the pre-test, 54 students were divided into the more- and less-proficient groups with 27 students in each group. The pre- and post-tests, students' log files recorded in the system, and an open-ended questionnaire were used in this study. The results indicate that the more-proficient students were able to provide indirect feedback to elaborate their thoughts. They further made decisions on accepting or rejecting their peers' or the teacher's suggestions while they integrated previous knowledge with new information they had learned from their peers and the teacher, which lead to new ideas generated in the final drafts. In contrast, the less-proficient students had predominantly copied their peers' direct feedback and corrected grammatical errors as they were not capable of producing indirect feedback. After engaging in more learning with the help from the more-proficient peers, the less-proficient students made more writing progress with indirect feedback than the more-proficient students. Through indirect feedback to construct new language knowledge, web-based collaborative writing fostered the more- and less-proficient students to learn from each other by negotiating meaning for text improvement.</t>
  </si>
  <si>
    <t>Feedback (Response), Collaborative Writing, Questionnaires, Language Proficiency, Decision Making, Web Based Instruction, Grammar, Error Correction, Pretests Posttests, Student Attitudes, Revision (Written Composition), Writing Processes, Recordkeeping, Peer Evaluation, Writing Evaluation, College Students, Foreign Countries, Teaching Methods, Teacher Student Relationship, Content Analysis, Statistical Analysis</t>
  </si>
  <si>
    <t>EJ1199381</t>
  </si>
  <si>
    <t>Student Configuration and Place-Making in Fully Online Language Learning</t>
  </si>
  <si>
    <t>This study investigates how university students taking fully online language-learning configure their learning environments to enhance opportunities for learning and meet broader academic and social-emotional needs. The study adopts a view of learning as both physically and socially situated, acknowledging that the physical (material, digital and hybrid) resources available in each student's learning environment, as well as the opportunities they have to interact with other people, can play very significant roles in shaping learning activities and outcomes. The paper focuses on how students reconfigure the learning environments designed/provided for them by their teachers and the university. Through interviews with 26 students, a mixture of deliberate, creative and spontaneous actions they took were revealed. Students not only reconfigured the physical environments in which their learning activities were situated, but also the tasks they were set and ways of working with other people. There has been a growing interest in student contributions in task, task engagement and processes in CALL research. This paper extends this research into the physical and social domains, with a focus on students' contributions to 'place-making'. It argues that design for CALL is best seen as a process in which learning situations are co-configured by teacher-designers and students.</t>
  </si>
  <si>
    <t>College Students, Student Role, Online Courses, Educational Technology, Technology Uses in Education, College Environment, Computer Assisted Instruction, Second Language Instruction, Foreign Countries, Mandarin Chinese, Student Attitudes</t>
  </si>
  <si>
    <t>EJ1199382</t>
  </si>
  <si>
    <t>Computer-Mediated Collaborative Writing in L2 Contexts: An Analysis of Empirical Research</t>
  </si>
  <si>
    <t>Li, Mimi</t>
  </si>
  <si>
    <t>Computer-mediated collaborative writing has been increasingly implemented in L2 contexts due to wider awareness of affordances and benefits of Web 2.0 technologies. A systematic review of empirical studies over the recent decade is called forth in order to arouse broadened knowledge and provide new insights in this promising area. This study reviews 21 representative articles on computer-mediated collaborative writing published from 2008 to 2017 in top-tier peer-refereed journals. Holistic analysis of these articles has been conducted, including context and technology, theoretical/pedagogical framework, writing task, research focus, and data and instruments. Three main themes are synthesized: (a) interaction/writing process, (b) writing products/outcome, and (c) students' perceptions, and specific research strands in relation to each theme are further discussed, supplemented with illustrative tables. Drawing on the analyses of these empirical studies, the researcher discusses pedagogical recommendations in terms of writing tasks, grouping, student training, and assessment, and addresses future research directions involving broader learning contexts, varied collaborative writing tasks, methodological innovation, and multiple research strands that deserve further examination.</t>
  </si>
  <si>
    <t>Collaborative Writing, Educational Technology, Technology Uses in Education, Second Language Instruction, Web 2.0 Technologies, Interaction, Writing Processes, Student Attitudes, Teaching Methods, Higher Education, Revision (Written Composition), Writing Assignments, Discussion (Teaching Technique), Computer Mediated Communication</t>
  </si>
  <si>
    <t>EJ1199383</t>
  </si>
  <si>
    <t>Intercultural Communicative Competence and Online Exchanges: A Systematic Review</t>
  </si>
  <si>
    <t>Avgousti, Maria Iosifina</t>
  </si>
  <si>
    <t>One of the goals of foreign language (FL) education is to produce intercultural speakers. Telecollaboration can act as a catalyst for promoting language skills development, intercultural communicative competence (ICC), and multiple literacies. The significance of multimodal communicative competence (MCC) on the success or failure of a telecollaborative project and its interdependence with intercultural communicative competence (ICC) have already been established. The very few systematic reviews on ICC and second language (L2) or FL learning do not take into account the different modalities through which learners interact and co-construct meaning and intercultural competence. Drawing on ecological linguistics (EL) and semiotics, the present review contributes to the field of applied linguistics by reviewing online intercultural exchanges (OIEs) and ICC development in relation to the modality used for each exchange that is reviewed. Features of the context of each study that was conducted in either a K-12 or a university setting were coded according to a coding scheme and analysed quantitatively using descriptive statistics. The findings of studies conducted in university contexts, were reviewed in-depth inductively in relation to the impact of Web 2.0 tools -- and especially multimodality -- on learners' development of ICC. The exclusive focus on university contexts in the in-depth review stems from the frequency at which universities serve as contexts for OIEs, comprising in this case more than two-thirds of the reviewed studies. Analysis of the data suggests that multimodality in Web 2.0 tools and applications affects ICC development in multiple ways but more research on ICC and L2 and FL learners in multimodal environments needs to be conducted.</t>
  </si>
  <si>
    <t>Communicative Competence (Languages), Second Language Learning, Second Language Instruction, Intercultural Communication, Language Skills, Semiotics, Applied Linguistics, Computer Mediated Communication, Web 2.0 Technologies, Multiple Literacies, Higher Education, Universities, Computer Simulation, Videoconferencing, Teaching Methods</t>
  </si>
  <si>
    <t>EJ1199384</t>
  </si>
  <si>
    <t>Autonomous Language Learning through a Mobile Application: A User Evaluation of the &amp;quot;busuu&amp;quot; App</t>
  </si>
  <si>
    <t>Rosell-Aguilar, Fernando</t>
  </si>
  <si>
    <t>Studies into the use of mobile applications (apps) for language learning have found positive results on language improvement and learner engagement, but they have mostly focused on small samples of learners using apps that were selected by a researcher/educator rather than on learners using apps of their own choice. This article presents the results of a large-scale survey (n = 4095) into the use of one of the most popular language learning apps in the market: the &amp;quot;busuu&amp;quot; mobile app (over 60 million registered users). Data were collected through an online questionnaire with 30 items. The survey was distributed both in English and in Spanish. The results provide a profile of &amp;quot;busuu&amp;quot; app users, show patterns of use, and what app features learners find most valuable for language learning. Most users are at beginner level and learn for personal interest. They find the app has helped them improve their knowledge of the language they are learning, with vocabulary as the main area of improvement. The high expectations from users and the fact that a third of respondents use &amp;quot;busuu&amp;quot; as their only language learning source suggest that a large proportion of users consider apps a reliable tool for language learning.</t>
  </si>
  <si>
    <t>Independent Study, Telecommunications, Handheld Devices, Computer Assisted Instruction, Second Language Learning, Second Language Instruction, English, Spanish, Vocabulary Development, Profiles, Computer Software, Online Surveys, Age Differences, Gender Differences, Participant Characteristics, Geographic Regions, Second Languages</t>
  </si>
  <si>
    <t>EJ1199387</t>
  </si>
  <si>
    <t>Applying the Networking Power of Web 2.0 to the Foreign Language Classroom: A Taxonomy of the Online Peer Interaction Process</t>
  </si>
  <si>
    <t>Peeters, Ward</t>
  </si>
  <si>
    <t>Over the years, educational institutions have increasingly integrated Web 2.0 platforms as support tools in the foreign language learning curriculum to facilitate learners' engagement with the foreign language, increase motivation, and enable them to socially and collaboratively interact with fellow learners online. While descriptive studies on the topic have long dominated the field, they often lack close examinations of the nature of peer interaction, its mediating factors, and the effect it has on participants' learning curve. Presenting a research project in which two groups of more than 200 first-year foreign language majors were introduced to collaborative writing through Facebook, this study demonstrates how and why online peer interaction occurs and unfolds. It is shown that learners engage in cognitive and metacognitive processes while being social and responsible participants in the learning process. These findings are compiled in a taxonomy, modelling the communicative functions of peer interaction for academic purposes in the Facebook environment. This study illustrates how first-year English majors use language to establish themselves as learners in a new learning environment while discussing academic writing challenges online. In the peer interaction process, learners initiate cardinal learning activities in which they strive for proper cognitive, metacognitive, organisational and social functioning.</t>
  </si>
  <si>
    <t>Web 2.0 Technologies, Educational Technology, Technology Uses in Education, Second Language Learning, Collaborative Writing, Social Media, Peer Relationship, Interaction, Metacognition, English (Second Language), Majors (Students), Language Usage, College Freshmen, Computer Mediated Communication, Foreign Countries</t>
  </si>
  <si>
    <t>EJ1199388</t>
  </si>
  <si>
    <t>The Interplay of Tasks, Strategies and Negotiations in Second Life</t>
  </si>
  <si>
    <t>Chen, Julian ChengChiang</t>
  </si>
  <si>
    <t>Driven by interactionist theory and operationalized by task-based interaction, this study aims to investigate EFL learners' task-based negotiation in Second Life (SL), a 3D multi-user virtual environment (MUVE). A group of adult EFL learners with diverse cultural/linguistic backgrounds in L1 participated in this task-based virtual class. Learners used avatars to interact with peers in communication tasks via voice chat. Discourse samples were collected through their oral production to examine their language patterns during negotiated interaction. A framework of negotiation of meaning was employed to code and analyze the transcribed data. Two types of negotiation routine were identified: single-layered trigger-resolution sequence and multi-layered trigger-resolution sequence. Specifically, the interrelationship among task types, negotiation and strategy use was also established in the study: jigsaw task prompted the most instances of negotiation and strategy use, followed by information-gap and decision-making tasks, whereas opinion-exchange task triggered the least. This study suggests that two-way directed tasks with convergent, obligatory, single-outcome conditions will stimulate more cognitive and linguistic processes of negotiation involving interactional modifications -- leading to more complex and lengthy negotiation routine. It is concluded that SL as a 3D MUVE is conducive to theoretically-driven, pedagogically-sound, task-based research in language acquisition.</t>
  </si>
  <si>
    <t>English (Second Language), Second Language Learning, Second Language Instruction, Computer Assisted Instruction, Decision Making, Task Analysis, Correlation, Computer Simulation, Computer Games, Cultural Differences, Teaching Methods, Intercultural Communication, Computer Mediated Communication, Communication Strategies, Persuasive Discourse, Language Processing, Language Patterns, Discourse Analysis</t>
  </si>
  <si>
    <t>EJ1198706</t>
  </si>
  <si>
    <t>Development of a Teacher Questionnaire on the Use of ICT Tools to Teach First Language Writing</t>
  </si>
  <si>
    <t>Avidov-Ungar, Orit, Amir, Aliza</t>
  </si>
  <si>
    <t>The need for the education system to teach twenty-first century skills produces an emphasis on the teaching of first language (L1) writing on the assimilation into the teaching process of information and communications technology (ICT) tools that promote writing. The purposes of this study are to examine general aspects of the integration of ICT tools into teaching-learning-evaluation processes and the unique aspects of ICT tools relevant to teaching L1 writing. A research questionnaire was developed to examine the disciplinary aspect of teaching L1 writing alongside general aspects of integrating ICT into teaching. The research tool tested on 391 L1 secondary school teachers. The findings show that e teachers perceive themselves as having achieved some mastery of the ICT tools examined and that they agree with positive statements about the value of using ICT tools in L1 teaching. Although they sometimes-to-often use ICT tools to assess their students' writing, they make limited use of them to teach L1 writing. We suggest that there may be a disciplinary barrier to ICT tool use in teaching in the form of a lack of teacher appreciation that ICT tools can greatly promote the teaching of L1 writing.</t>
  </si>
  <si>
    <t>Native Language, Technology Integration, Teaching Methods, Writing Instruction, Computer Assisted Instruction, Secondary School Teachers, Teacher Attitudes, Barriers, Technological Literacy, Information Literacy, Pedagogical Content Knowledge, Semitic Languages, Foreign Countries, Language Teachers, Questionnaires, Information Technology</t>
  </si>
  <si>
    <t>Israel</t>
  </si>
  <si>
    <t>EJ1198730</t>
  </si>
  <si>
    <t>An Immersive Flipped Classroom for Learning Mandarin Chinese: Design, Implementation, and Outcomes</t>
  </si>
  <si>
    <t>Tseng, Miao-fen, Lin, Chin-Hsi, Chen, Henny</t>
  </si>
  <si>
    <t>Online kindergarten to twelfth grade (K-12) language learners have usually been found to hold more negative perceptions of their courses and to perform less well academically than their face-to-face counterparts, despite the well-attested benefits of computer-mediated communication in language learning. In an attempt to improve upon such outcomes, this study designed, implemented, and evaluated a 12-day immersive online high-school Chinese-language course that included daily synchronous sessions and interactive technology-enhanced tasks, with a special emphasis on engaging the students in meaningful social interactions. Based on the analysis of the 35 participants' survey responses and their language performance, they had a very positive experience of the course, felt satisfied by it, and showed statistically significant improvement in their language skills. These findings are discussed in relation to prior studies' findings and current online-education policies and practices.</t>
  </si>
  <si>
    <t>Computer Assisted Instruction, Mandarin Chinese, Second Language Learning, Second Language Instruction, High School Students, Course Descriptions, Online Courses, Course Evaluation, Interpersonal Communication, Computer Mediated Communication, Student Attitudes, Language Skills, Blended Learning, Assignments, Outcomes of Education, Teaching Methods</t>
  </si>
  <si>
    <t>EJ1198732</t>
  </si>
  <si>
    <t>Action Research on the Application of Technology Assisted Urban Gaming in Language Education in a Polish Upper-Secondary School</t>
  </si>
  <si>
    <t>Pitura, Joanna, Terlecka-Pacut, Elzbieta</t>
  </si>
  <si>
    <t>Being able to communicate in foreign languages, along with the remaining key competences for lifelong learning, are of special significance for upper-secondary school students -- soon-to-be tertiary education students and employees. Although Polish educational authorities have made efforts to account for this need in the Core Curriculum for Modern Languages, the provisions are pursued with difficulty in school practice. The aim of this paper is to address this challenge by exploring and evaluating the feasibility and student-participant perceptions of urban gaming in school settings as a didactic tool that facilitates language education, as well as digital, social, and learning to learn skills development in an upper-secondary school. Accordingly, the paper presents the design, implementation and evaluation of a technology assisted urban game named 'As it once was in Cracow--discovering the history of the city', developed for a group of Polish upper-secondary school students (N = 25) from Warsaw. The results provide evidence for student-perceived educational gains with regard to the development of skills such as teamwork, digital literacy, the English language, and content (history) knowledge.</t>
  </si>
  <si>
    <t>Second Language Learning, Second Language Instruction, Secondary School Students, Computer Games, Computer Assisted Instruction, Teamwork, Foreign Countries, Modern Languages, Skill Development, Teaching Methods, Achievement Gains, Technological Literacy, English (Second Language), History Instruction, Action Research</t>
  </si>
  <si>
    <t>EJ1198733</t>
  </si>
  <si>
    <t>Development of a Contextualised MALL Research Framework Based on L2 Chinese Empirical Study</t>
  </si>
  <si>
    <t>Cohen, Anat, Ezra, Orit</t>
  </si>
  <si>
    <t>Contextualised mobile assisted language learning (MALL) has been known for its potential in language learning rooted in social constructivism theories. However, a consistent approach to constituents of contextualised MALL, in addition to a quantitative tool to evaluate it, is missing in reported case studies. The present research, drawing upon literature context definitions, presents a research framework for analysing, designing and evaluating contextualised MALL. Real world and real life context variables were analysed and the potential influence of the country (target and non-target) and the mobile activities language learning orientation (generic/dedicated) on contextualised MALL was suggested. Empirical data collected from 53 L2 Chinese students in Taiwan and Israel, encompassing 296 types of MALL activities performed by students, was used to develop the contextualised MALL model as well as an index for measuring real world and real life context learning. This measuring index was subsequently established in a combined top-down and bottom-up process, using pre-defined context literature augmented with students' stories. At the end of the research procedure a quantitatively operative evaluation tool was developed. Real world was measured by the amount of content activity in relation to the place, typical or non-typical objects of the place and typical situations at the place. Real life was measured by the degree to which other tools assisted in other core activities whose purpose was not learning. The paper presents the research framework, the developed model and index with examples illustrating their application. They are offered for the research and practice community to use.</t>
  </si>
  <si>
    <t>Computer Assisted Instruction, Second Language Learning, Second Language Instruction, Telecommunications, Handheld Devices, Case Studies, Instructional Design, Learning Activities, Chinese, Foreign Countries, Cross Cultural Studies, Teaching Methods, Student Attitudes, Computer Software Evaluation, College Students</t>
  </si>
  <si>
    <t>Taiwan, Israel</t>
  </si>
  <si>
    <t>EJ1198738</t>
  </si>
  <si>
    <t>Exploring Lexical Inferencing as a Vocabulary Acquisition Strategy through Computerized Dynamic Assessment and Static Assessment</t>
  </si>
  <si>
    <t>Ebadi, Saman, Weisi, Hiwa, Monkaresi, Hamed, Bahramlou, Khosro</t>
  </si>
  <si>
    <t>Lexical inferencing has not led to substantial vocabulary gains. In previous studies, the learners were not obliged by design to notice the unfamiliar words and static approaches to assessment were adopted. In this quasi-experimental study, we adopted dynamic assessment (DA) approach and took measures to ensure noticing of the new words. Through purposive sampling, 80 intermediate English as a Foreign Language (EFL) students were selected as participants. They were randomly assigned to computerized dynamic assessment (CDA) and static assessment (SA) groups. Participants read five texts, one per week, and inferred the meaning of highlighted unfamiliar words. In CDA group, through a software program, struggling learners received graduated mediational hints for each target word which helped them to infer the meaning of unfamiliar words. No mediational assistance was provided to the participants of SA group. Acquisition and retention post-tests were administered to both groups one day and four weeks after reading each text, respectively. Results showed that vocabulary gains in CDA group were significantly higher than those in the control group. The findings suggest that the noticing of unfamiliar words and the adoption of DA approach could enhance vocabulary gains from lexical inferencing.</t>
  </si>
  <si>
    <t>Vocabulary Development, English (Second Language), Second Language Learning, Second Language Instruction, Quasiexperimental Design, Inferences, Teaching Methods, Computer Software, Computer Assisted Instruction, Pretests Posttests, Reading Processes, Achievement Gains, Transfer of Training, Computer Assisted Testing, Sociocultural Patterns, Learning Theories, Foreign Countries, Evaluation Methods</t>
  </si>
  <si>
    <t>EJ1198748</t>
  </si>
  <si>
    <t>Automated Written Corrective Feedback: How Well Can Students Make Use of It?</t>
  </si>
  <si>
    <t>Automated written corrective feedback (AWCF) has qualities that distinguish it from teacher-provided WCF and potentially undermine claims about its value for L2 student writers, including disparities in the amounts of useful information it provides across error types and the fact that inaccuracies in error-flagging must be anticipated. It remains unclear how these factors influence different students' ability to use AWCF, partly because classroom research to date has been based on within-group designs and writing tasks in which students can choose other ways to respond to feedback besides correction. To investigate these issues, the present study used an AWCF-based error-correction task in which student response type was controlled, as were the explicitness and accuracy of the feedback. Eighty-two ESL students in two, sequenced developmental writing courses participated. Generic feedback was found to result in fewer successful error corrections than specific feedback as well as higher perceptions of mental-effort expenditure and lower ratings of clarity and helpfulness. Course level was found not to be a significant factor in most analyses. Implications for L2 classroom applications of AWCF as well as the design of AWCF tools are discussed.</t>
  </si>
  <si>
    <t>Error Correction, Feedback (Response), Computer Assisted Instruction, Second Language Learning, Second Language Instruction, Teaching Methods, Task Analysis, Writing (Composition), English (Second Language), Academic Discourse, Individual Differences, College Students, Computational Linguistics, Scoring, Writing Evaluation, Cognitive Processes, Student Attitudes, Accuracy, Instructional Effectiveness</t>
  </si>
  <si>
    <t>EJ1198749</t>
  </si>
  <si>
    <t>Exploring a Curriculum App and a Social Communication App for EFL Learning</t>
  </si>
  <si>
    <t>Zou, Bin, Li, Hui, Li, Jiaying</t>
  </si>
  <si>
    <t>Mobile apps are broadly used by students in and after class to improve their language skills. This study aimed to investigate how a curriculum app and a social communication app can be integrated into English language teaching and learning and what sorts of tasks can be employed to enhance learners' EFL learning. A curriculum app was created by the researchers and integrated into English teaching and learning in and out of class. Meanwhile, a social communication app used on mobile phones was also established for communication between students and the teacher. Questionnaires and interviews were conducted so as to explore students' perceptions of these apps. The findings indicated that mobile learning can be adapted in EFL lessons and learners' self-study. The apps providing sources connected to lessons and opportunities for communication offered additional support to students to practice English in and after class. Participants provided positive comments on the two apps for mobile learning.</t>
  </si>
  <si>
    <t>Computer Assisted Instruction, English (Second Language), Second Language Learning, Second Language Instruction, Computer Software, Telecommunications, Handheld Devices, Independent Study, Interpersonal Communication, Computer Mediated Communication, Student Attitudes, Social Networks, Foreign Countries, Marketing, English for Academic Purposes, Economics, Majors (Students)</t>
  </si>
  <si>
    <t>EJ1191781</t>
  </si>
  <si>
    <t>Wang, Jun, An, Na, Wright, Clare</t>
  </si>
  <si>
    <t>Flipped instruction has become a hot issue in foreign language teaching technology. In this study, we tracked learners in a beginner-level Chinese Foreign Language classroom to see if flipped teaching based on a MOOC made a difference to their oral proficiency development and rate of progress compared to a baseline group. Language development was assessed by standard complexity, accuracy and fluency measures, alongside subjective ratings. Learners' investment of time and perceptions of the new method were also investigated. Results showed that learners exposed to flipped instruction significantly (p &amp;lt; 0.01) outperformed the baseline group in oral proficiency in many measures, especially in speech fluency, though their advantage in complexity and accuracy was less evident. Rate of progress through the syllabus for the flipped group was also faster, requiring 25% less face-to-face time. Learners in the flipped group also demonstrated more (out of class) time investment in their learning and more positive attitudes toward the course, though these two factors did not significantly associate with the proficiency measures. These results support the implementation of flipped instruction in foreign language classrooms for both better and faster learner improvement; we explore how far psycho-social models of active learning might explain its methodological advantages.</t>
  </si>
  <si>
    <t>Second Language Instruction, Homework, Video Technology, Teaching Methods, Language Proficiency, Oral Language, Language Fluency, Technology Uses in Education, Student Attitudes, Large Group Instruction, Online Courses, Mandarin Chinese, Graduate Students, Foreign Students, Foreign Countries</t>
  </si>
  <si>
    <t>EJ1191791</t>
  </si>
  <si>
    <t>Twenty Years of Telecollaborative Practice: Implications for Teaching Chinese as a Foreign Language</t>
  </si>
  <si>
    <t>Luo, Han, Yang, Chunsheng</t>
  </si>
  <si>
    <t>In an attempt to promote telecollaborative exchanges in the field of teaching Chinese as a foreign language, this paper conducts a comprehensive review of telecollaborative practice from the past twenty years and focuses on five important themes emerging from the literature on telecollaboration, i.e. models, tasks, challenges, technologies, and new trends. Special attention is given to how each theme's findings can be applied to telecollaborative projects for Chinese language learners. Based on the model of competencies for telecollaborative teachers developed by O'Dowd (2013), the implications of twenty years of telecollaborative practice for teaching Chinese as a foreign language are discussed in four areas, i.e. organizational, pedagogical, digital competences, and attitudes and beliefs.</t>
  </si>
  <si>
    <t>Chinese, Second Language Learning, Second Language Instruction, Teaching Methods, Technological Literacy, Student Attitudes, Cultural Awareness, Intercultural Communication, Computer Mediated Communication, International Educational Exchange, Electronic Learning, Online Courses</t>
  </si>
  <si>
    <t>EJ1191795</t>
  </si>
  <si>
    <t>Developing and Validating a Questionnaire for Evaluating the EFL &amp;apos;Total PACKage&amp;apos;: Technological Pedagogical Content Knowledge (TPACK) for English as a Foreign Language (EFL)</t>
  </si>
  <si>
    <t>Bostancioglu, Ali, Handley, Zoe</t>
  </si>
  <si>
    <t>This paper introduces a new self-report questionnaire for the assessment of TPACK for English language teaching which does not prescribe a particular approach to language teaching or the use of particular technologies. Development and validation of the questionnaire involved: (1) creation of an initial item pool based on a review of the literature on Pedagogical Content Knowledge (PCK) and the use of technology in EFL, (2) evaluation of the content validity of the initial items with a panel of 36 international experts in computer-assisted language learning, (3) exploration and validation of the underlying factor structure through the administration of the questionnaire to 542 EFL practitioners and Exploratory Factor Analysis (EFA) and Confirmatory Factor Analysis (CFA). A six-factor solution, comprising PCK, TK, CK, Technological Pedagogical Knowledge (TPK), Technological Content Knowledge (TCK), and Technological Pedagogical Content Knowledge (TPCK), emerged from the EFA and was subsequently confirmed through CFA. The results provide support for approaches to English language teacher education which attempt to integrate TK, PK, and CK, rather than introduce them separately, and which highlight the ways in which emerging and established technologies can be employed to represent language and provide opportunities for communication that are known to promote language acquisition.</t>
  </si>
  <si>
    <t>English (Second Language), Second Language Learning, Second Language Instruction, Technological Literacy, Computer Assisted Instruction, Pedagogical Content Knowledge, Language Teachers, Teacher Education Programs, Teaching Methods, Content Validity, Evaluation Methods</t>
  </si>
  <si>
    <t>EJ1191796</t>
  </si>
  <si>
    <t>Assessing Self-Regulated Learning: The Case of Vocabulary Learning through Information and Communication Technologies</t>
  </si>
  <si>
    <t>Sahin Kizil, Aysel, Savran, Zehra</t>
  </si>
  <si>
    <t>Focusing on Self-Regulated Learning, this study aims to contribute a gap in current research by developing a learning environment and domain-specific measure (i.e. vocabulary learning in Information and Communication based environments) that could be used for research and pedagogical purposes in language learning. The development and validation of the instrument underwent an extended test design process. The first phase was the development of an item pool which made use of relevant literature and focus group interviews with EFL learners (n = 15). The second phase was the field-testing of the measure through its administration to 77 EFL learners. The last phase involved an evaluation of the psychometric properties of the revised instrument given to a total of 250 EFL learners. The findings from Confirmatory Factor Analysis with acceptable values of goodness of fit indices (NFI = 0.89; CFI = 0.93; TLI = 0.92, RMSEA = 0.06 and SRMR = 0.04) supported a 23-item, five-factor scale. The Cronbach alpha internal consistency coefficient of the overall scale was calculated to be 0.85, leading to the conclusion that the scale proposed here is a valid and reliable measure for systematic inquiry into EFL learners' self-regulated vocabulary learning through technology.</t>
  </si>
  <si>
    <t>Independent Study, English (Second Language), Second Language Learning, Second Language Instruction, Vocabulary Development, Teaching Methods, Computer Assisted Instruction, Psychometrics, Student Attitudes, Information Technology, Learning Activities, Measurement Techniques, Validity, Item Analysis</t>
  </si>
  <si>
    <t>EJ1191804</t>
  </si>
  <si>
    <t>An Exploration into the Impact of WebQuest-Based Classroom on EFL Learners&amp;apos; Critical Thinking and Academic Writing Skills: A Mixed-Methods Study</t>
  </si>
  <si>
    <t>The present study explored the impact of WebQuest-based classroom on EFL learners' critical thinking and academic writing skills by collecting and analysing the data through a sequential explanatory mixed-methods approach. Two intact classes, each with ten EFL learners, attending an IELTS course at a language institute in Sanandaj, Iran, took part in the study. California Critical Thinking Skills Test form B was used to assess the participants' critical thinking skills, IELTS academic writing task 1 and task 2 were used to assess their academic writing skills, a semi-structured interview was conducted to assess their perceptions towards the impact ofy the WebQuest-based classroom on critical thinking and academic writing skills, and the researcher/instructor journals were used to contribute to the qualitative findings. One-way MANOVA and one-way MANCOVA were used to analyse the quantitative data. The results revealed that both the WebQuest-based and the face-to-face classrooms developed the learners' critical thinking and academic writing skills, while the former outperformed the latter both in post- and delayed post-tests (i.e. short and long term effects) and took fewer sessions to cover the required materials. In addition, thematic analysis, used to analyse the qualitative data, uncovered a number of themes which addressed the learners' positive perceptions towards the impact of the WebQuest-based classroom.</t>
  </si>
  <si>
    <t>English (Second Language), Second Language Learning, Second Language Instruction, Teaching Methods, Academic Discourse, Web Based Instruction, Critical Thinking, Writing Skills, Foreign Countries, Language Tests, Test Preparation, Cognitive Tests, Thinking Skills, Student Attitudes, Adult Students</t>
  </si>
  <si>
    <t>EJ1191839</t>
  </si>
  <si>
    <t>Pérez-Paredes, Pascual, Ordoñana Guillamón, Carlos, Aguado Jiménez, Pilar</t>
  </si>
  <si>
    <t>Combined with the ubiquity and constant connectivity of mobile devices, and with innovative approaches such as Data-Driven Learning (DDL), Natural Language Processing Technologies (NLPTs) as Open Educational Resources (OERs) could become a powerful tool for language learning as they promote individual and personalized learning. Using a questionnaire that was answered by language teachers (n = 230) in Spain and the UK, this research explores the extent to which OER NLPTs are currently known and used in adult foreign language learning. Our results suggest that teachers' familiarity and use of OER NLPTs are very low. Although online dictionaries, collocation dictionaries and spell checkers are widely known, NLPTs appear to be generally underused in foreign language teaching. It was found that teachers prefer computer-based environments over mobile devices such as smartphones and tablets and that teachers' qualification determines their familiarity with a wider range of OER NLPTs. This research offers insight into future applications of Language Processing Technologies as OERs in language learning.</t>
  </si>
  <si>
    <t>Language Teachers, Educational Resources, Telecommunications, Handheld Devices, Shared Resources and Services, Computer Assisted Instruction, Foreign Countries, Natural Language Processing, Adult Learning, Teacher Attitudes, Familiarity, Teacher Qualifications, Second Language Learning, Second Language Instruction, Cross Cultural Studies</t>
  </si>
  <si>
    <t>Spain, United Kingdom</t>
  </si>
  <si>
    <t>EJ1168811</t>
  </si>
  <si>
    <t>Turnitin and Peer Review in ESL Academic Writing Classrooms</t>
  </si>
  <si>
    <t>Li, Jinrong, Li, Mimi</t>
  </si>
  <si>
    <t>Despite the benefits of peer review, there are still challenges that need to be addressed to make it more effective for L2 students. With the development of technology, computer-mediated peer review has captured increasing attention from L2 writing researchers and instructors. While Turnitin is known for its use in detecting plagiarism, its newly developed module, PeerMark, aims to facilitate peer review. In this article, we share our experience of using Turnitin for peer review in an ESL academic writing course and discuss its advantages, its limitations, and how different features of PeerMark may be used to address some of the challenges identified in previous research on peer review in the L2 writing classroom. Throughout a semester, the students were required to complete three peer review tasks through Turnitin. Based on the instructor's experience and the students' reports, we found that Turnitin could help shift students' attention from local to global issues in writing, scaffold students in their effort to provide more helpful comments and to make connections between specific suggestions and holistic advice for writing, and facilitate classroom management during peer review.</t>
  </si>
  <si>
    <t>Peer Evaluation, Feedback (Response), English (Second Language), Second Language Instruction, Educational Technology, Technology Uses in Education, Student Attitudes, Teacher Attitudes, Academic Discourse, Undergraduate Students, Questionnaires, Computer Software, Program Effectiveness</t>
  </si>
  <si>
    <t>EJ1168814</t>
  </si>
  <si>
    <t>Kulavuz-Onal, Derya, Vásquez, Camilla</t>
  </si>
  <si>
    <t>The affordances associated with networked multilingualism (Androutsopoulos, 2015) have led social media scholars to replace traditional notions of code-switching with broader concepts such as translingual practices. In an attempt to further our understanding of online multilingual linguistic practices in the context of educational telecollaboration, we examined a series of interactions taken from a larger online ethnography of a global community of English as a foreign language (EFL) educators. We describe and illustrate how, when, and why participants drew on their multilingual repertoires within a Facebook group, created by two EFL teachers for their students and where English served as the primary shared linguistic resource. Taking a computer-mediated discourse analytic approach to analyzing data that included a total of 1,206 posts and comments on the group's Facebook page, ethnographic interviews with the teachers, and online documents from their telecollaboration, we found that although this group was discursively constructed as an English-only zone by the teachers for their students to practice English, all participants--especially the teachers--eventually broke this rule, as they drew on both Spanish and Arabic for a variety of purposes, such as selecting an addressee, establishing solidarity, and modeling intercultural sensitivity.</t>
  </si>
  <si>
    <t>Multilingualism, Social Media, Code Switching (Language), Language Teachers, English (Second Language), Discourse Analysis, Ethnography, Interviews, Documentation, Computer Mediated Communication, Second Language Learning, Language Usage, Language of Instruction, Spanish, Semitic Languages, Foreign Countries</t>
  </si>
  <si>
    <t>Egypt, Argentina</t>
  </si>
  <si>
    <t>EJ1168816</t>
  </si>
  <si>
    <t>Yang, Se Jeong</t>
  </si>
  <si>
    <t>The aim of this study was to gain insights into how language learners perceive two online interactional contexts and how these perceptions impact the learners' participation in eTandem learning. This study incorporated pair work with group discussion as interactional contexts, connecting Korean language learners with English language learners. Pair work included online chatting and personal blog writing where each pair exchanged feedback on one another's L2 writing. Group discussion included interaction among all the participants in a group blog where they discussed weekly topics. The study found that individual participants differently perceived the effectiveness of the two interactional contexts: some thought that both contexts were helpful together for developing L2 skills and for acquiring cultural knowledge, while others thought that these two contexts together were not as effective as expected. These perceptions affected not only the participant's own participation in the project, but also others' participation. This study offers pedagogical implications for ways in which researchers can further improve the design of eTandem learning.</t>
  </si>
  <si>
    <t>Korean, English (Second Language), Second Language Learning, Group Discussion, Cooperative Learning, Teaching Methods, Computer Mediated Communication, Electronic Publishing, Diaries, Educational Technology, Technology Uses in Education, Program Effectiveness, Cultural Awareness, Telecommunications, Adult Learning, Foreign Countries, Questionnaires, Interviews, Student Attitudes, Electronic Mail, Pretests Posttests, Case Studies</t>
  </si>
  <si>
    <t>EJ1168820</t>
  </si>
  <si>
    <t>Pre-Service EFL Teachers&amp;apos; Online Participation, Interaction, and Social Presence</t>
  </si>
  <si>
    <t>Satar, H. Muge, Akcan, Sumru</t>
  </si>
  <si>
    <t>Participation in online communities is an increasing need for future language teachers and their professional development. Through such participation, they can experience and develop an awareness of the behaviors required to facilitate their future learners' participation in online learning. This article investigates participation, interaction patterns, and social presence (SP) levels of pre-service English as a foreign language (EFL) teachers in online communication within a longitudinal blended learning setting. A secondary aim of this article is to explore social network analysis (SNA) as an alternative method to measure SP. Data analysis included calculation of number of forum entries and words, qualitative analysis of interaction patterns, content analysis, and SNA. The results indicated that an online course on tutoring skills and SP improved pre-service EFL teachers' online participation skills. Increased interaction and a more cohesive network were observed as the course progressed. The findings are significant in that they suggest a relationship between content analysis for SP (especially the interactive dimension) and SNA measures (centrality, influence, and prestige), implicating SNA as an emerging research method for the investigation of SP. This article concludes with future research perspectives and suggestions for EFL teacher training</t>
  </si>
  <si>
    <t>Preservice Teachers, Language Teachers, English (Second Language), Second Language Instruction, Interaction, Student Participation, Blended Learning, Educational Technology, Technology Uses in Education, Computer Mediated Communication, Social Networks, Network Analysis, Measurement Techniques, Content Analysis, Online Courses, Skill Development, Correlation, Qualitative Research, Case Studies, Foreign Countries, Documentation, Coding, Statistical Analysis</t>
  </si>
  <si>
    <t>EJ1168833</t>
  </si>
  <si>
    <t>Interactive Digital Textbooks and Engagement: A Learning Strategies Framework</t>
  </si>
  <si>
    <t>Bikowski, Dawn, Casal, J. Elliott</t>
  </si>
  <si>
    <t>This mixed-methods study explored non-native English speaking students' learning processes and engagement as they used a customized interactive digital textbook housed on a mobile device. Think aloud protocols, surveys of anticipated and actual engagement with the digital textbook, reflective journals, and member checking constituted data collection. Participants included 13 students in a large U.S. university Business English class. This study responds to the call for further research on how interacting with digital textbooks and mobile devices may affect student reading behaviors and the learning process, using the cultures-of-use conceptual framework by Thorne (2003) as a lens for analysis. Results of a paired Wilcoxon signed-rank test found that participants entered the course with high expectations for the digital textbook and ratings remained high over the term, with only one area showing a significant decrease in engagement. Analysis of think aloud protocol and reflective journal data resulted in the creation of the Framework for Learning with Digital Resources. This framework of learning processes and strategies can be used by materials designers in creating digital textbooks and resources and by educators in supporting students as they move from using digital devices mainly for personal use to utilizing them effectively in their learning.</t>
  </si>
  <si>
    <t>Electronic Publishing, Textbooks, Interaction, English Language Learners, Learning Strategies, Mixed Methods Research, Learning Processes, Learner Engagement, Multimedia Instruction, Handheld Devices, Reading Habits, Student Journals, Reflection, English for Special Purposes, Protocol Analysis, Undergraduate Students, Surveys</t>
  </si>
  <si>
    <t>EJ1168852</t>
  </si>
  <si>
    <t>Does the Test Work? Evaluating a Web-Based Language Placement Test</t>
  </si>
  <si>
    <t>Long, Avizia Y., Shin, Sun-Young, Geeslin, Kimberly, Willis, Erik W.</t>
  </si>
  <si>
    <t>In response to the need for examples of test validation from which everyday language programs can benefit, this paper reports on a study that used Bachman's (2005) assessment use argument (AUA) framework to examine evidence to support claims made about the intended interpretations and uses of scores based on a new web-based Spanish language placement test. The test, which consisted of 100 items distributed across five item types (sound discrimination, grammar, listening comprehension, reading comprehension, and vocabulary), was tested with 2,201 incoming first-year and transfer students at a large, Midwestern public university. Analyses of internal consistency and validity revealed the test to be reliable and valid with regard to its functionality, the content covered on the exam, and the consistency with which placement decisions could be made. Findings are discussed in light of the AUA model developed for the placement test, and practical suggestions for university-level language program instructors and testing administrators are outlined.</t>
  </si>
  <si>
    <t>Second Language Instruction, Second Language Learning, Spanish, Computer Assisted Testing, Student Evaluation, Language Tests, Student Placement, College Freshmen, Test Validity, Test Reliability, Web Based Instruction, Scores, Auditory Discrimination, Grammar, Listening Comprehension, Reading Comprehension, Vocabulary, Scoring, Data Analysis</t>
  </si>
  <si>
    <t>EJ1168858</t>
  </si>
  <si>
    <t>A System for Adaptive High-Variability Segmental Perceptual Training: Implementation, Effectiveness, Transfer</t>
  </si>
  <si>
    <t>Qian, Manman, Chukharev-Hudilainen, Evgeny, Levis, John</t>
  </si>
  <si>
    <t>Many types of L2 phonological perception are often difficult to acquire without instruction. These difficulties with perception may also be related to intelligibility in production. Instruction on perception contrasts is more likely to be successful with the use of phonetically variable input made available through computer-assisted pronunciation training. However, few computer-assisted programs have demonstrated flexibility in diagnosing and treating individual learner problems or have made effective use of linguistic resources such as corpora for creating training materials. This study introduces a system for segmental perceptual training that uses a computational approach to perception utilizing corpus based word frequency lists, high variability phonetic input, and text-to-speech technology to automatically create discrimination and identification perception exercises customized for individual learners. The effectiveness of the system is evaluated in an experiment with pre- and post-test design, involving 32 adult Russian-speaking learners of English as a foreign language. The participants' perceptual gains were found to transfer to novel voices, but not to untrained words. Potential factors underlying the absence of word-level transfer are discussed. The results of the training model provide an example for replication in language teaching and research settings.</t>
  </si>
  <si>
    <t>Second Language Learning, Phonology, Auditory Perception, Second Language Instruction, Computational Linguistics, Linguistic Input, Pretests Posttests, Pronunciation Instruction, Word Frequency, Word Lists, Auditory Discrimination, Russian, Native Language, English (Second Language), Teaching Methods, Computer Assisted Instruction, Instructional Effectiveness, Transfer of Training, Scores, Statistical Analysis</t>
  </si>
  <si>
    <t>EJ1168861</t>
  </si>
  <si>
    <t>Discourse Moves and Intercultural Communicative Competence in Telecollaborative Chats</t>
  </si>
  <si>
    <t>Ryshina-Pankova, Marianna</t>
  </si>
  <si>
    <t>With a shift toward understanding the goals of foreign language learning as development of intercultural communicative competence (ICC; Thorne, 2010), telecollaborative interaction with geographically distant partners has been seen both as a pedagogical tool that can play a significant role in promoting intercultural negotiation abilities and attitudes and as a felicitous context for assessing these abilities. Addressing the assessment task through a linguistically-grounded investigation of telecollaborative chats, this exploratory study aims to demonstrate how abstract aspects of ICC can be operationalized as deployment of particular discourse structuring and linguistic resources. Drawing on the systemic functional approach to discourse analysis (Eggins &amp;amp; Slade, 1997) and Byram's (1997) framework of ICC, this study examines written synchronous chats created throughout a 7-week telecollaborative activity by advanced American learners of German at a private US University and by German University students, future FL teachers. The quantitative and qualitative results demonstrate what precise discursive moves and language resources that realize them characterize ICC and at the same time enable it. Implications of the use of the methodological framework for further research of ICC in telecollaborative discourse, as well as some applications of the findings to pedagogy, conclude the study.</t>
  </si>
  <si>
    <t>Intercultural Communication, Communicative Competence (Languages), German, Second Language Learning, Second Language Instruction, Statistical Analysis, Qualitative Research, Videoconferencing, Computer Mediated Communication, Role, Discourse Analysis, North Americans, Private Colleges, Exchange Programs, Foreign Countries, Advanced Students, Teaching Methods, Program Descriptions, College Students</t>
  </si>
  <si>
    <t>Germany, District of Columbia</t>
  </si>
  <si>
    <t>EJ1168877</t>
  </si>
  <si>
    <t>Dooly, Melinda</t>
  </si>
  <si>
    <t>Many reports suggest that the use of education technology can have a positive effect on language education. However, most of the research indicates that there is need for more detailed understanding of the pedagogical processes that support technology-enhanced language learning. This text takes a social semiotic perspective to examine multimodal interaction (Jewitt, Bezemer, &amp;amp; O'Halloran, 2016) of learners taking part in telecollaborative activities in a language classroom. The study aims to provide a detailed view of the ways in which the language teachers' task-as-workplan (Breen, 1987, 1989), designed around different technologies, dovetails (or not) into the task-as-process (i.e., the way in which the learners interpret and act upon the task instructions). Comparing the teachers' pedagogical design and intended purpose of different technology-supported tasks with the actual way in which the learners interact with the tools, the results show that the students often engage with the technology in unexpected, and at times, highly innovative ways that often diverge from the task-as-workplan.</t>
  </si>
  <si>
    <t>Second Language Learning, Second Language Instruction, Educational Technology, Teaching Methods, Language Teachers, Comparative Analysis, Instructional Innovation, Learning Strategies, Computer Mediated Communication, Instructional Design, Ethnography, Educational Research, Middle School Students, Foreign Countries, English (Second Language), Intercultural Communication, Semiotics, Refugees, Secondary School Students, International Educational Exchange, Program Descriptions, Video Technology</t>
  </si>
  <si>
    <t>Sweden, European Union, Spain (Barcelona)</t>
  </si>
  <si>
    <t>EJ1168883</t>
  </si>
  <si>
    <t>Improving Argumentative Writing: Effects of a Blended Learning Approach and Gamification</t>
  </si>
  <si>
    <t>Lam, Yau Wai, Hew, Khe Foon, Chiu, Kin Fung</t>
  </si>
  <si>
    <t>This study investigated the effectiveness of a blended learning approach--involving the thesis, analysis, and synthesis key (TASK) procedural strategy; online Edmodo discussions; online message labels; and writing models--on student argumentative writing in a Hong Kong secondary school. It also examined whether the application of digital game mechanics increased student online contribution and writing performance. Three classes of Secondary 4 students (16- to 17-year-olds) participated in the 7-week study. The first experimental group (n = 22) utilized the blended learning + gamification approach. The second experimental group (n = 30) utilized only the blended learning approach. In the control group (n = 20), a teacher-led direct-instruction approach on the components of argumentation was employed. Data sources included students' pre- and post-test written essays, students' online Edmodo postings, and student and teacher interviews. We found a significant improvement in students' writing using the blended learning approach. On-topic online contributions were significantly higher when gamification was adopted. Student and teacher opinions on the blended learning approach were also examined.</t>
  </si>
  <si>
    <t>Foreign Countries, Writing Improvement, Persuasive Discourse, Blended Learning, Educational Games, Video Games, Instructional Effectiveness, Instructional Design, Secondary School Students, Experimental Groups, Control Groups, Direct Instruction, Writing Tests, Pretests Posttests, Computer Mediated Communication, Outcomes of Education, Teaching Methods, Quasiexperimental Design, Qualitative Research, Females, Second Language Learning, English (Second Language), Scoring Rubrics, Statistical Analysis</t>
  </si>
  <si>
    <t>EJ1168888</t>
  </si>
  <si>
    <t>Flipping the Classroom in Teaching Chinese as a Foreign Language</t>
  </si>
  <si>
    <t>Yang, Jia, Yin, Chengxu, Wang, Wei</t>
  </si>
  <si>
    <t>Through an in-depth analysis of quantitative and qualitative data, this article offers a case study of the advantages and challenges in the application of the flipped learning approach in the instruction of Chinese as a foreign language at the beginning level. Data were collected from two first-year Chinese classes (one in traditional and the other in flipped format) to investigate whether there were statistically significant differences in learning outcomes and students' levels of satisfaction between the two classes. Final exam and oral test scores showed that students in the flipped class performed better in speaking, since more time was devoted to meaningful interactions in class. As indicated in the results of the end-of-the-semester questionnaire, these students also gave higher average ratings on three aspects of their learning experience: level of required self-directedness, amount of practice in class, and stimulation of interest in the subject.</t>
  </si>
  <si>
    <t>Teaching Methods, Blended Learning, Chinese, Second Language Learning, Second Language Instruction, Questionnaires, Oral Language, Language Tests, Learning Experience, Case Studies, Introductory Courses, Outcomes of Education, Classroom Communication, Statistical Analysis, Qualitative Research, Student Attitudes, Scores, Independent Study, Student Interests, Student Placement, Language Skills, College Students, Course Content, Course Descriptions</t>
  </si>
  <si>
    <t>EJ1181211</t>
  </si>
  <si>
    <t>Task-Induced Development of Hinting Behaviors in Online Task-Oriented L2 Interaction</t>
  </si>
  <si>
    <t>Balaman, Ufuk</t>
  </si>
  <si>
    <t>Technology-mediated task settings are rich interactional domains in which second language (L2) learners manage a multitude of interactional resources for task accomplishment. The affordances of these settings have been repeatedly addressed in computer-assisted language learning (CALL) literature mainly based on theory-informed task design principles oriented to the elicitation of structured learning outcomes. However, such focus on design and outcome has left unexplored the great diversity of emergent interactional resources that learners deploy in situ. With this in mind, and using conversation analysis (CA) as the research methodology, this study sets out to describe the task engagement processes of L2 learners who collaboratively engage in online tasks. A close look into screen-recorded interactions of geographically dispersed participants shows that they orient to numerous context-specific interactional resources, which also locates a process-oriented interactional development site for further examination. To this end, the study presents a longitudinal conversation analytic treatment of a focal participant's context-specific interactional behaviors. The findings explicate the emergence and diversification of interactional resources, thus evidencing task-induced development of L2 interactional competence (IC). By providing participant-oriented, situated, qualitative insights into interactional development in and through online task-oriented L2 interactions, the study contributes to CALL, task design, and L2 IC based on methodological underpinnings of CA.</t>
  </si>
  <si>
    <t>Computer Assisted Instruction, Educational Technology, Second Language Instruction, Teaching Methods, Interpersonal Communication, Discourse Analysis, Learning Activities, Interaction, Computer Mediated Communication, Foreign Countries, Undergraduate Students, Clubs</t>
  </si>
  <si>
    <t>EJ1181212</t>
  </si>
  <si>
    <t>Qualitative Research in Less Commonly Taught and Endangered Language CALL</t>
  </si>
  <si>
    <t>Ward, Monica</t>
  </si>
  <si>
    <t>The use of computing technologies in less commonly taught language (LCTL) and endangered language (EL) learning is different from mainstream computer-assisted language learning (CALL), where several languages, most noticeably English, dominate the literature. Many most commonly taught language (MCTL) learners learn a language for a variety of reasons including potential benefit to their career or because it is compulsory in school. In the case of LCTLs and ELs, there may be different motivating factors including cultural, heritage, and language preservation reasons (Dörnyei &amp;amp; Schmidt, 2001). As the motivation and learning goals of LCTL and EL leaners are often different to those of MCTL learners, it is reasonable to use different evaluation approaches. This paper looks at the role of qualitative research for Finnish, Runyakitara, Ojibwe, and Ndj bbana and reflects on how it can be useful for understanding CALL outcomes for other LCTLs and ELs.</t>
  </si>
  <si>
    <t>Second Language Instruction, Uncommonly Taught Languages, Computer Assisted Instruction, Educational Technology, Qualitative Research, American Indian Languages, African Languages, Finno Ugric Languages, Afro Asiatic Languages, Teaching Methods, Cultural Maintenance, Language Maintenance, Statistical Analysis</t>
  </si>
  <si>
    <t>EJ1181214</t>
  </si>
  <si>
    <t>Mastery-Based Language Learning outside Class: Learning Support in Flipped Classrooms</t>
  </si>
  <si>
    <t>Wang, Yuping, Qi, Grace Yue</t>
  </si>
  <si>
    <t>In the last five years or so, research has extensively explored the benefits and problems of flipped classrooms in helping improve the student learning experience. However, little attention has been given to the kinds of support that students would need in the process of mastering learning outside class. To address this gap in research and practice, the current study proposes and evaluates a learning support framework for mastery-based learning outside class that aims to respond to students' cognitive and affective needs and needs for developing appropriate learning strategies. The proposed framework was evaluated in a Chinese language course offered at an Australian university in Semester 1, 2016. This study focuses on the qualitative data collected through courses, such as screen captures of various learning support mechanisms, a student survey, and reflective journals from teachers. Our findings highlight the necessity, benefits, and challenges of offering learning support for mastery-based learning outside class in the flipped classroom context.</t>
  </si>
  <si>
    <t>Mastery Learning, Second Language Learning, Chinese, Foreign Countries, Blended Learning, Learning Strategies, Undergraduate Students, Qualitative Research, Instructional Design, Student Surveys, Data Analysis, Course Evaluation, Computer Mediated Communication, Outcomes of Education</t>
  </si>
  <si>
    <t>EJ1181217</t>
  </si>
  <si>
    <t>Positioning (Mis)Aligned: The (Un)Making of Intercultural Asynchronous Computer-Mediated Communication</t>
  </si>
  <si>
    <t>Wu, Zhiwei</t>
  </si>
  <si>
    <t>Framed from positioning theory and dynamic systems theory, the paper reports on a naturalistic study involving four Chinese participants and their American peers in an intercultural asynchronous computer-mediated communication (ACMC) activity. Based on the moment-by-moment analysis and triangulation of forum posts, reflective essays, and retrospective interviews, this study charts out participants' positioning trajectories and identifies five discursive practices (pronouns, epistemic phrases, evaluative phrases, emoticons, and posting style) as control parameters of participants' positioning systems. The study also reveals that positioning in ACMC is multiple, emergent, and contested, defying preconceived roles and identities. Therefore, the success of ACMC can be attributed to the participants' ability to make sense and make use of discursive practices to negotiate positions and achieve positioning alignment. The pedagogical implications of positioning interrogation and positioning intervention in ACMC are also discussed.</t>
  </si>
  <si>
    <t>Computer Mediated Communication, Asynchronous Communication, Discourse Analysis, College Students, Interviews, Alignment (Education), Intercultural Communication, Intervention, Transcripts (Written Records), Content Analysis, Discourse Modes, Educational Practices, Foreign Countries, Qualitative Research</t>
  </si>
  <si>
    <t>EJ1181218</t>
  </si>
  <si>
    <t>Exploring the Perceived Benefits of the Process of Multimodal Video Making in Developing Multiliteracies</t>
  </si>
  <si>
    <t>The digital technology era has profoundly evolved and changed the ways that people consume and produce information. As language itself is recognized as a multimodal resource for communicative purposes, different forms of multimodality have been advocated to nurture students' multiliteracies in educational contexts. This study aims to investigate students' perceived benefits with respect to the process of their multimodal video making. The participants were 69 advanced English as a foreign language undergraduate students who took a course titled Multimedia English for one-semester (18 weeks) at a university in Taiwan. The students were trained to utilize a wide range of multimedia affordances to facilitate their English learning. They were asked to produce a digital video employing multiple modalities for their final project. The collected data for the scope of the paper included students' uploaded reflective essays and videos of their final oral presentations with their PowerPoint slides based upon their overall perceptions regarding their video creation processes and the perceived benefits they experienced. The findings showed that a multitude of students perceived that the video making process nurtured their multiliteracies to different degrees and expanded their awareness of the interplay between different modes of semiotic resources for meaning construction. This study also highlights pedagogical implications for language teachers regarding the provision of opportunities for students to become involved in the creation of multimodal artifacts in developing their multiliteracies.</t>
  </si>
  <si>
    <t>Multimedia Instruction, Multimedia Materials, Video Technology, Film Production, Student Developed Materials, Multiple Literacies, Educational Benefits, Advanced Students, Undergraduate Students, Second Language Learning, English (Second Language), Foreign Countries, Affordances, Student Projects, Essays, Public Speaking, Student Attitudes, Semiotics</t>
  </si>
  <si>
    <t>EJ1181222</t>
  </si>
  <si>
    <t>Chasing the Butterfly Effect: Informal Language Learning Online as a Complex System</t>
  </si>
  <si>
    <t>Evidence is accumulating that a major shift is underway in the ways that second language (L2) development is taking place. Increasingly, especially among young people, that process is occurring outside of institutional settings, predominately through the use of online networks and media. That phenomenon has been particularly noticed for learners of English, as shown in recent studies of fully autonomous learners in Brazil (Cole &amp;amp; Vanderplank, 2016) and predominantly recreational L2 users in Europe (Kusyk, 2017; Sundqvist &amp;amp; Sylvén, 2016). One of the hallmarks of this kind of language development is the great variety of approaches and materials used (i.e., social media, online participation in affinity spaces, watching videos, listening to music, engaging in online learning communities). The availability of immense quantities of spoken and written content in open (or inexpensively available) online channels, most also accessible on mobile devices, opens up countless opportunities for users to mix and match as never before tools, services, media, and group participation in ways that accommodate individual L2 needs and preferences. This article presents how informal language learning is taking place online.</t>
  </si>
  <si>
    <t>Informal Education, Second Language Learning, English (Second Language), Social Media, Video Technology, Music, Computer Mediated Communication, Telecommunications, Handheld Devices, Identification (Psychology), Applied Linguistics, Motivation</t>
  </si>
  <si>
    <t>EJ1192892</t>
  </si>
  <si>
    <t>Can Clicker Use Support Learning in a Dual-Focused Second Language German Course?</t>
  </si>
  <si>
    <t>Roussel, Stephanie, Galan, Jean-Philippe</t>
  </si>
  <si>
    <t>This study investigated clicker-use impact in a legal German lecture, given to 65 French students of Law in which the learning focus was both language and content. 36 participants who attended the entire course were tested. Upon their introductory session, students took a preliminary two-fold multiple-choice questionnaire involving 16 questions on legal terminology and 16 on course content. Throughout the 10- week semester, the lecturer administered all questions during regular courses. Each weekly session was conducted alternately with or without clickers. Students answered half of the questions about language and content using clickers, whereas the remaining half involved standard conditions with volunteers raising their hands to answer. At the end of their term, students took the same initial questionnaire as a post-test. A quantitative analysis was performed to assess (a) the enhancement of the acquisition of legal terminology and course content through clicker use and (b) the impact of learners' pre-test scores on learning gains regarding terminology and content with or without clickers. The clicker group outperformed the non-clicker group with regard to a post-test concerning legal terminology. The findings demonstrate that clicker use alleviates the cognitive load induced by learning both new terminology and content.</t>
  </si>
  <si>
    <t>German, Second Language Learning, Second Language Instruction, Introductory Courses, Audience Response Systems, Pretests Posttests, Law Students, Languages for Special Purposes, Teaching Methods, Course Content, Vocabulary, Scores, Instructional Effectiveness, Foreign Countries, Legal Education (Professions)</t>
  </si>
  <si>
    <t>EJ1192893</t>
  </si>
  <si>
    <t>Child-to-Child Interaction and Corrective Feedback during eTandem ESL-FSL Chat Exchanges</t>
  </si>
  <si>
    <t>Gigue`re, Christine, Parks, Susan</t>
  </si>
  <si>
    <t>This study examined the role of corrective feedback in the context of an English as a second language (ESL) and French as a second language (FSL) eTandem chat exchange involving Grade 6 students. The students were enrolled in intensive programs in the provinces of Quebec and Ontario and had an elementary to low intermediate level of language proficiency. Tasks were completed on a weekly basis over a 9-week period. Six tasks completed by 13 pairs were retained for analysis. The analysis showed that the ESL and FSL students provided three types of feedback: explicit feedback, recasts, and negotiation of form. Unlike the study by Morris (2005), which involved Grade 5 second language (L2) Spanish students, the preference in this study was for explicit feedback. This difference was attributed to the tandem approach which emphasizes training in how to give feedback as well as school culture. Differences between the amount of feedback provided during the ESL and FSL exchanges were also observed. Here, too, the influence of school culture appears to have been a factor. The ESL students appeared to be more positively oriented to L2 learning, reflected in a higher appreciation of the tandem learning exchange. Implications for teaching and the need of future research are discussed.</t>
  </si>
  <si>
    <t>Feedback (Response), Computer Mediated Communication, Second Language Instruction, Second Language Learning, English (Second Language), French, Error Correction, Grade 6, Language Proficiency, School Culture, Teaching Methods, Peer Evaluation, Task Analysis, Foreign Countries</t>
  </si>
  <si>
    <t>EJ1192897</t>
  </si>
  <si>
    <t>Vocabulary Learning from Watching YouTube Videos and Reading Blog Posts</t>
  </si>
  <si>
    <t>Arndt, Henriette L., Woore, Robert</t>
  </si>
  <si>
    <t>This study compared second language vocabulary acquisition from engagement with two different online media: written blog posts and video blogs. It also explored whether there were differences between which aspects of vocabulary knowledge (i.e., orthography, semantics, and grammatical function) were best learned from these media. The results showed that incidental vocabulary learning occurred in approximately equal amounts from reading blog posts and watching video blogs. There were some indications that different types of vocabulary knowledge were gained from the two types of media. The written blog entries promoted greater gains in orthographic knowledge than the videos. There was also tentative evidence that the videos promoted greater recall of the target words' grammatical functions and greater recognition and recall of their meanings.</t>
  </si>
  <si>
    <t>Vocabulary Development, Electronic Publishing, Second Language Learning, Second Language Instruction, Semantics, Grammar, Video Technology, Recall (Psychology), Teaching Methods, Social Networks, Incidental Learning, English (Second Language), Comparative Analysis, Linguistic Input, Language Tests</t>
  </si>
  <si>
    <t>EJ1192898</t>
  </si>
  <si>
    <t>Using Wiki-Mediated Collaboration to Foster L2 Writing Performance</t>
  </si>
  <si>
    <t>Hsu, Hsiu-Chen, Lo, Yun-Fang</t>
  </si>
  <si>
    <t>This study investigated the effect of wiki-mediated collaborative writing on the development of learners' individual writing in a second language (L2). Participants were 52 learners of English as a foreign language enrolled in two intact junior writing classes at a Taiwanese university. One class was assigned to be a wiki-collaborative writing group (n = 26), and the other an individual writing group (n = 26). Both classes participated in an individual pre-test writing, a writing task, and an individual post-test writing over a 9-week period. Students in the wiki group worked in pairs via wikis to produce an expository essay; students in the individual group produced their essays alone. Learners' written production on the pre-test and post-test was analyzed in terms of content and organization, and linguistic complexity and accuracy. Results indicated a significant effect for wiki-mediated collaborative writing on the content quality and linguistic accuracy of learners' individual writing in L2. Its effect on the organization and linguistic complexity, however, was less evident.</t>
  </si>
  <si>
    <t>Collaborative Writing, Second Language Learning, Second Language Instruction, Pretests Posttests, Teaching Methods, Accuracy, Foreign Countries, Essays, Expository Writing, Writing Skills, College Students, Writing Evaluation, Outcomes of Education</t>
  </si>
  <si>
    <t>EJ1192899</t>
  </si>
  <si>
    <t>Pre-Task Planning in L2 Text-Chat: Examining Learners&amp;apos; Process and Performance</t>
  </si>
  <si>
    <t>Ziegler, Nicole</t>
  </si>
  <si>
    <t>Research suggests that pre-task planning time provides learners with opportunities to formulate, organize, and mentally store content, thereby freeing up attentional resources during tasks (Skehan, Xiaoyue, Qian, &amp;amp; Wang, 2012). However, relatively few studies to date have investigated pre-task planning in a synchronous computer-mediated communication setting (e.g., Lai, Fei, &amp;amp; Roots, 2008; Hsu, 2012, 2015). In addition to a scarcity of computer-assisted language learning research, relatively little is known about what learners do when they plan or how they use their plans during tasks. The goals of the current study were twofold: (a) to examine the relationship between pre-task planning and learners' production and (b) to explore the affordances offered by computer-mediated contexts to further investigate how and what learners may (or may not) be planning during pre-task and within-task planning time. Results suggest that three minutes of planning time resulted in increases in lexical complexity (but not phrasal or syntactic), although no significant findings were identified for accuracy or fluency. In addition, findings indicate that technology offers researchers a number of unique methodological affordances, such as the ability to see what learners produce, regardless of whether they transmit this information to their interlocutor, thereby providing evidence of L2 knowledge that would otherwise be unobservable.</t>
  </si>
  <si>
    <t>Second Language Learning, Second Language Instruction, Accuracy, Language Fluency, Task Analysis, Computer Mediated Communication, Teaching Methods, English (Second Language), Language Processing, Intensive Language Courses, College Students, Pictorial Stimuli, Video Technology, Phrase Structure, Scripts, Writing (Composition), Revision (Written Composition)</t>
  </si>
  <si>
    <t>EJ1192912</t>
  </si>
  <si>
    <t>Focus on Form in Task-Based L2 Oral Computer-Mediated Communication</t>
  </si>
  <si>
    <t>Yanguas, Inigo, Bergin, Tyler</t>
  </si>
  <si>
    <t>This study has a twofold goal: to investigate whether task type has an effect on the number, focus, and outcome of language-related episodes (LREs) and to determine whether that effect is the same for video SCMC (VidSCMC) and audio SCMC (AudSCMC) groups. Intermediate Spanish learners participated in this study involving two jigsaw tasks based on two different picture stories. Participants were randomly placed in dyads and assigned to VidSCMC and AudSCMC groups. The dyads then performed a jigsaw task and a dictogloss task consecutively in a counterbalanced design. Repeated-measures ANOVA analyses were carried out to measure any possible significant differences in the number and nature of LREs by task and by group. The results revealed no difference in the number of LREs per task or CMC mode. However, significant differences were found in LRE foci per task. Finally, significant differences were also found in the number of unresolved LREs per mode. Results are discussed in relation to the pertinent literature.</t>
  </si>
  <si>
    <t>Oral Language, Second Language Learning, Second Language Instruction, Task Analysis, Video Technology, Spanish, Cooperative Learning, Computer Mediated Communication, Audio Equipment, Comparative Analysis, Private Colleges, Undergraduate Students, Grammar, Teaching Methods</t>
  </si>
  <si>
    <t>EJ1192913</t>
  </si>
  <si>
    <t>Online Informal Language Learning: Insights from a Korean Learning Community</t>
  </si>
  <si>
    <t>Isbell, Daniel R.</t>
  </si>
  <si>
    <t>Informal language learning in online communities represents a growing area of interest. In part, this interest is due to the potential for meaningful second language (L2) communication, rather than the &amp;quot;learning about language&amp;quot; argued to be prevalent in L2 classrooms (Thorne, Black, &amp;amp; Sykes, 2009, p. 804). This study reports on a netnographic investigation (Kozinets, 2010) of an online community for learning Korean. Data collection took place over seven weeks and included observation of a Reddit forum, observation of a chatroom, and an open-ended questionnaire. Activity theory (Engeström, 2001) informed the analysis of the community learning activity. Contrary to what has been reported about language learning in many online communities, findings revealed relatively little target-language use and a great deal of learning about language. English was used 93% of the time on the forum, and 81% of the time in the chatroom. Other findings include highly-participatory interactional patterns for learning about linguistic forms, community rules designed to promote learning on a democratically organized web platform, and a stark division of community labor between language learners and language experts.</t>
  </si>
  <si>
    <t>Korean, Computer Mediated Communication, Language Usage, Informal Education, Communities of Practice, Second Language Learning, Second Language Instruction, Learning Activities, English, Social Media, Interaction</t>
  </si>
  <si>
    <t>EJ1192915</t>
  </si>
  <si>
    <t>Exploring the Affordances of Telepresence Robots in Foreign Language Learning</t>
  </si>
  <si>
    <t>Liao, Jian, Lu, Xiaofei</t>
  </si>
  <si>
    <t>The importance of authentic communicative practices in foreign language (FL) learning has long been recognized. However, most FL learners lack adequate access to authentic communicative environments in the target language. In this article, we propose the use of telepresence robots as a potential solution to bridge this gap. Telepresence robots can be controlled by remote language learners online, enabling them to gain virtual access to authentic environments in the target language and to interact with native speakers in those environments in real time. In this exploratory study, three English learners and a native-speaker of American English participated in a campus tour activity using a telepresence robot. We examined the experience of our participants and the conversational features of their telepresence interactions through analyses of the interview data, field notes, and transcripts of conversations captured on video. Our findings show that telepresence robots have substantial potential for promoting FL learning by providing authentic communicative practice for remote language learners. The findings have useful implications for informing future research design.</t>
  </si>
  <si>
    <t>Robotics, English (Second Language), Second Language Learning, Second Language Instruction, Video Technology, Computer Simulation, Native Speakers, Computer Mediated Communication, Student Attitudes, Distance Education, Learning Strategies, Chinese, Native Language, Overseas Employment, Adult Students, Learning Experience, Positive Attitudes</t>
  </si>
  <si>
    <t>EJ1192917</t>
  </si>
  <si>
    <t>Exploring Relationships between Automated and Human Evaluations of L2 Texts</t>
  </si>
  <si>
    <t>Matthews, Joshua, Wijeyewardene, Ingrid</t>
  </si>
  <si>
    <t>Despite the current potential to use computers to automatically generate a large range of text-based indices, many issues remain unresolved about how to apply these data in established language teaching and assessment contexts. One way to resolve these issues is to explore the degree to which automatically generated indices, which are reflective of key measures of text quality, align with parallel measures derived from locally relevant, human evaluations of texts. This study describes the automated evaluation of 104 English as a second language texts through use of the computational tool Coh-Metrix, which was used to generate indices reflecting text cohesion, lexical characteristics, and syntactic complexity. The same texts were then independently evaluated by two experienced human assessors through use of an analytic scoring rubric. The interrelationships between the computer and human generated evaluations of the texts are presented in this paper with a particular focus on the automatically generated indices that were most strongly linked to the human generated measures. A synthesis of these findings is then used to discuss the role that such automated evaluation may have in the teaching and assessment of second language writing.</t>
  </si>
  <si>
    <t>Correlation, Robotics, Second Language Learning, Second Language Instruction, Teaching Methods, Computational Linguistics, English (Second Language), Writing Evaluation, Connected Discourse, Syntax, Scoring Rubrics, Evaluators, Computer Software, Comparative Analysis, Writing Instruction, Chinese, Native Language, Grammar</t>
  </si>
  <si>
    <t>EJ1192950</t>
  </si>
  <si>
    <t>Contextualized Vocabulary Learning</t>
  </si>
  <si>
    <t>While vocabulary development is mostly peripheral to entertainment or socialization, there are opportunities for explicit learning which can complement incidental learning. In fact, recent work based on usage-based language theories calls for a combination of inductive learning and explicit instruction (Ortega, 2015; Tyler &amp;amp; Ortega, 2018). A common denominator in current views and practices concerning vocabulary learning is the recognition of the centrality of context, whether that be in independent reading, watching, or listening in the L2; interacting with other L2 users online (social media, gaming, fanfiction, etc.); accessing sample expression use through corpora; using L2 material supplied with glosses or other comprehension and learning assistance; or encountering and learning new words through everyday conversations in the target language. Contextualized encounters are likely to enhance the chances of retention, as words and expressions are used in meaningful, and therefore more memorable, ways. In this column the author will look at different online contexts of language use that enable vocabulary expansion and enrichment.</t>
  </si>
  <si>
    <t>Vocabulary Development, Second Language Learning, Language Usage, Informal Education, Electronic Publishing, Reading, Educational Technology, Technology Uses in Education, English (Second Language), Television Viewing, Data, Context Effect, Incidental Learning</t>
  </si>
  <si>
    <t>EJ1193057</t>
  </si>
  <si>
    <t>Activate Space Rats! Fluency Development in a Mobile Game-Assisted Environment</t>
  </si>
  <si>
    <t>Grimshaw, Jennica, Cardoso, Walcir</t>
  </si>
  <si>
    <t>Activities that promote fluency development or the automatization of speech are often ignored in second language classes because they do not teach new things; instead, they focus on speeding up language use (Nation &amp;amp; Newton, 2008). Anxiety also decreases chances for fluency development, as learners are less willing to produce output (Gregersen &amp;amp; MacIntyre, 2014), consequently hindering language development (Swain, 2000). One way of minimizing the impact of these limitations is to motivate students to speak intelligibly and fluently, preferably beyond the constraints of the language classroom. In this study, we investigated the pedagogical use of Spaceteam ESL, a mobile game that requires intelligible and fluent computer-mediated oral exchanges among players. Participants (N = 20) were low-intermediate English as a second language (ESL) students divided into two groups: the treatment group, which played Spaceteam ESL as a 15-minute warm-up activity for six weeks, and the control group, which engaged in comparable non-gaming activities. Pre-tests, post-tests, and delayed post-tests measured changes in oral fluency (i.e., syllables produced per minute and judges' ratings) and interviews addressed factors related to anxiety and willingness to communicate (WTC). Findings indicated that learners who played Spaceteam ESL outperformed the control group in judges' ratings for oral fluency and that the gameplay might positively influence anxiety and WTC.</t>
  </si>
  <si>
    <t>Speech Communication, Language Fluency, Second Language Learning, Teaching Methods, Anxiety, Barriers, English (Second Language), Telecommunications, Handheld Devices, Oral Language, Educational Technology, Technology Uses in Education, Program Effectiveness, Foreign Countries, College Students</t>
  </si>
  <si>
    <t>EJ1165754</t>
  </si>
  <si>
    <t>Multimedia Listening Comprehension: Metacognitive Instruction or Metacognitive Instruction through Dialogic Interaction</t>
  </si>
  <si>
    <t>Bozorgian, Hossein, Alamdari, Ebrahim Fakhri</t>
  </si>
  <si>
    <t>This study is an attempt to investigate the effect of metacognitive instruction through dialogic interaction in a joint activity on advanced Iranian English as a foreign language (EFL) learners' multimedia listening and their metacognitive awareness in listening comprehension. The data were collected through (N = 180) male and female Iranian advanced learners ranging from 16 to 24 years of age in three groups. The first two groups were experimental (n = 60), trained through a structured intervention program focusing on metacognitive instruction through dialogic interaction (MIDI) and metacognitive instruction (MI) for 10 sessions. The learners in the experimental group were involved in 60 minutes of practice twice a week. The third group was a control group (n = 60), trained through regular classroom listening activities without receiving the structured intervention program. Multimedia listening tests and the Metacognitive Awareness Listening Questionnaire (MALQ) were used to track the advanced learners' multimedia listening comprehension and metacognitive awareness. The results showed that metacognitive instruction through dialogic interaction did improve both the advanced learners' multimedia listening comprehension and their metacognitive awareness in listening.</t>
  </si>
  <si>
    <t>Metacognition, Teaching Methods, Questionnaires, Student Attitudes, Advanced Students, Intervention, Listening Comprehension, Foreign Countries, English (Second Language), Second Language Learning, Second Language Instruction, Experimental Groups, Control Groups, Comparative Analysis, Dialogs (Language), Class Activities, Instructional Effectiveness</t>
  </si>
  <si>
    <t>EJ1165757</t>
  </si>
  <si>
    <t>Examining the Conditions of Using an On-Line Dictionary to Learn Words and Comprehend Texts</t>
  </si>
  <si>
    <t>Dilenschneider, Robert Francis</t>
  </si>
  <si>
    <t>This study investigated three look-up conditions for language learners to learn unknown target words and comprehend a reading passage when their attention is transferred away to an on-line dictionary. The research questions focused on how each look-up condition impacted the recall and recognition of word forms, word meanings, and passage comprehension. The participants were 84 first-year Japanese medical university students. The recall and recognition of word forms and word meanings, and passage comprehension data were analysed using the Rasch model. Probabilities of p&amp;lt;0.05 were considered measurably different for the sample population used in this study, and probabilities of p&amp;lt;0.003 were considered statistically significant and generalizable to a larger population. Overall, the results suggest three findings with regard to the on-line dictionary study. First, if only the results that were statistically significant are considered, there might be two conditions to learn words and comprehend reading passages: the spell condition seems to be best for learning the forms and meanings of words, and the control condition for promoting passage comprehension. Second, if the results that were both statistically significant and measurably different are considered, the spell, click, and control conditions might promote the learning of word forms, word meanings, and passage comprehension, respectively. Third, however, the click condition might promote both the learning of word meanings and passage comprehension because its effects were measurably higher to the spell condition on these measures. The results are consistent with the type of processing-resource allocation model for learning the forms and meanings of words and cognitive load theory for comprehending reading passages.</t>
  </si>
  <si>
    <t>Dictionaries, Reading Comprehension, Spelling, Definitions, Second Language Learning, Medical Students, Recall (Psychology), Word Recognition, Electronic Publishing, Cognitive Ability, Foreign Countries, Vocabulary Development, Statistical Analysis, Student Behavior, Generalization</t>
  </si>
  <si>
    <t>EJ1165769</t>
  </si>
  <si>
    <t>Effects of Gloss Type on Text Recall and Incidental Vocabulary Learning in Mobile-Assisted L2 Listening</t>
  </si>
  <si>
    <t>Çakmak, Fidel, Erçetin, Gülcan</t>
  </si>
  <si>
    <t>This study investigates the effects of multimedia glosses on text recall and incidental vocabulary learning in a mobile-assisted L2 listening task. A total of 88 participants with a low level of proficiency in English were randomly assigned to one of four conditions that involved single channel (textual-only, pictorial-only) and dual-channel (textual-plus-pictorial) glosses as well as a control condition where no glosses were provided. The participants listened to a story through their mobile phones and were engaged in an immediate free recall task and unannounced vocabulary tests after listening. The findings indicated that access to glosses facilitated recognition and production of vocabulary with the type of gloss having no effect. On the other hand, glosses had no effect on text recall.</t>
  </si>
  <si>
    <t>Telecommunications, Handheld Devices, Second Language Learning, Second Language Instruction, Multimedia Materials, Recall (Psychology), Task Analysis, Vocabulary Development, Language Tests, Incidental Learning, Language Proficiency, English (Second Language), Control Groups, Listening Skills</t>
  </si>
  <si>
    <t>EJ1165786</t>
  </si>
  <si>
    <t>CALL from an Ecological Perspective: How a Teacher Perceives Affordance and Fosters Learner Agency in a Technology-Mediated Language Classroom</t>
  </si>
  <si>
    <t>Liu, Qian, Chao, Chin-Chi</t>
  </si>
  <si>
    <t>The possibility of exploiting technology for more robust and meaningful learning and teaching has invoked messianic responses from the language education community. Yet to be explored are teachers' pedagogical choices based on the perceived technological affordances as well as interactions between teacher and student agency mediated by these affordances in the ecology of a classroom. This qualitative case study adopts an ecological approach, aiming to address rather than factor out the broader social context in a physical classroom. With data collected from 30 hours of classroom observation and 10 post-observation interviews with the participant teacher, the study makes an attempt to show how the ecological model of language learning can provide a theoretical lens through which to explore teachers' practices of CALL that aim to encourage learner agency. The analysis centers on three focused extracts that illustrate interaction between and among the affordance of technology, the teacher participant's pedagogical considerations, and her goal of encouraging learner agency. The result of the study emphasizes the teacher's role from an ecological perspective and classroom learner agency mediated by technology, which provides useful insight that can contribute to language teaching practice with technology in the classroom.</t>
  </si>
  <si>
    <t>Computer Assisted Instruction, Second Language Learning, Second Language Instruction, Interviews, Observation, Teaching Methods, Teacher Role, Teacher Attitudes, Teacher Student Relationship, Qualitative Research, Case Studies, Social Environment, Personal Autonomy, Language Teachers</t>
  </si>
  <si>
    <t>EJ1165788</t>
  </si>
  <si>
    <t>Moon, Soyeon, Oh, Sun-Young</t>
  </si>
  <si>
    <t>This paper reports on the cognitive and affective benefits of data-driven learning (DDL), in which Korean EFL learners at the secondary level notice and unlearn their &amp;quot;overgenerated 'be'&amp;quot; by comparing native English-speaker and learner corpora with guided induction. To select the target language item and compile learner-corpus-based materials, writing samples of 285 learners were collected. The participants were randomly divided into traditional grammar learning and DDL groups. After providing instruction for each group, one immediate and one delayed writing sessions were implemented. Revealing a lower ratio of overgenerated &amp;quot;be&amp;quot; after the instruction than the control group, the DDL group showed statistically significant retention as well as immediate effects in terms of the raw counts of the target item. Based on this improvement in grammar learning and retention, DDL is considered helpful for these learners as it facilitated their efforts to discover and apply rules. In addition, their positive attitudes toward DDL including both native speaker and learner data provide useful pedagogical implications. Learning from the negative evidence produced in their own classroom helped learners, especially at lower levels, to raise their grammar consciousness and boost their motivation to learn.</t>
  </si>
  <si>
    <t>Data Analysis, Secondary School Students, Second Language Learning, Second Language Instruction, English (Second Language), Grammar, Retention (Psychology), Foreign Countries, Teaching Methods, Computational Linguistics, Writing (Composition), Comparative Analysis, Native Speakers, Learning Motivation</t>
  </si>
  <si>
    <t>EJ1165793</t>
  </si>
  <si>
    <t>The Use of Questions in a Synchronous Intercultural Online Exchange Project</t>
  </si>
  <si>
    <t>Yang, Rong</t>
  </si>
  <si>
    <t>In this digital era, online intercultural exchange has gained increased popularity in language and culture education. However, concerns arise over its productiveness and efficacy in engaging participants cognitively. In addition, there is a paucity of research on out-of-classroom synchronous online exchange projects, let alone those involving Chinese English learners and English-speaking Chinese learners. Guided by the social constructivist theory, this study examined the productiveness of a small-scale intercultural online exchange project from its quality dimension measured by the participants' use of questions. The purpose was to gain a better understanding of the dynamics and educational value of online synchronous text communication in language and culture learning. Participants were six English learners from China and six English-speaking Chinese learners from the U.S. Unlike many previous intercultural exchanges, this project was entirely independent from the curricula on both sides. Within a certain time frame, participants chose when and where exactly the synchronous text chat took place. Data analyses focused on the self-generated questions found in chat logs. Although participants seemed to self-generate more lower-order than higher-order thinking questions, the latter were frequently used in the process of online discussion to engage learners from both sides in critical thinking and self-reflection. Differences in the use of questions were found across dyads, languages, and groups of participants. Implications for future research and project design were discussed.</t>
  </si>
  <si>
    <t>Synchronous Communication, Computer Mediated Communication, Second Language Learning, Second Language Instruction, Chinese, Intercultural Communication, Cultural Education, Exchange Programs, Constructivism (Learning), English (Second Language), Thinking Skills, Critical Thinking, Reflection, Cultural Awareness, Learning Theories, North Americans, Asians, Foreign Countries</t>
  </si>
  <si>
    <t>EJ1165795</t>
  </si>
  <si>
    <t>Professional Development in the Transition to Online Teaching: the Voice of Entrant Online Instructors</t>
  </si>
  <si>
    <t>Professional development (PD) is critical for instructors who are adopting new roles and competencies in online teaching environments. This mixed-method study examines an online faculty development programme in Turkey, refecting upon participants' expectations, readiness and satisfaction. The fndings indicate a signifcant relationship between individual readiness and satisfaction, and reveal that readiness positively predicts satisfaction. Participants' refections demonstrate that, to enhance their traditional roles, they need competencies for online learning environments and active practice in real-life applications. PD is important for introducing the new pedagogies required and for integration of technology, while the adoption of new roles is key to developing competent online instructors who have a positive attitude to online learning.</t>
  </si>
  <si>
    <t>Online Courses, Faculty Development, Second Language Learning, Second Language Instruction, Language Teachers, Foreign Countries, Correlation, Mixed Methods Research, Expectation, Prediction, Participant Satisfaction, Positive Attitudes, Teaching Methods, Technology Integration, Teacher Attitudes, Beginning Teachers</t>
  </si>
  <si>
    <t>EJ1177722</t>
  </si>
  <si>
    <t>Investigating Research Approaches: Classroom-Based Interaction Studies in Physical and Virtual Contexts</t>
  </si>
  <si>
    <t>Hartwick, Peggy</t>
  </si>
  <si>
    <t>This article investigates research approaches used in traditional classroom-based interaction studies for identifying a suitable research method for studies in three-dimensional virtual learning environments (3DVLEs). As opportunities for language learning and teaching in virtual worlds emerge, so too do new research questions. An understanding of research design benefts and limitations is timely for those exploring how interaction occurs between users, and users and the virtual space, and how these interactions make sense within a broader theoretical framework. As a frst step, the article describes the types of interaction that are signifcant to classroom-based research studies, such as learner--learner. This is followed by a historical overview of research approaches and methods used in interaction studies, from early quantitative, to descriptive and qualitative, to mixed-method approaches. Following this overview, the author critically surveys research approaches, methods, analytical tools, and data collection techniques used in physical and virtual second language classroom interaction studies. The article concludes by highlighting the implications and research considerations for the design of new research studies in 3DVLEs.</t>
  </si>
  <si>
    <t>Teaching Methods, Educational Research, Computer Simulation, Mixed Methods Research, Second Language Learning, Second Language Instruction, Classroom Communication, Research Methodology, Computer Mediated Communication, Classroom Research, Peer Relationship, Interaction, Educational Technology, Technology Uses in Education, Data Collection</t>
  </si>
  <si>
    <t>EJ1177724</t>
  </si>
  <si>
    <t>Managing Multimodal Data in Virtual World Research for Language Learning</t>
  </si>
  <si>
    <t>Palomeque, Cristina, Pujolà, Joan-Tomàs</t>
  </si>
  <si>
    <t>The study of multimodality in communication has attracted the attention of researchers studying online multimodal environments such as virtual worlds. Specifically, 3D virtual worlds have especially attracted the interest of educators and academics due to the multiplicity of verbal channels, which are often comprised of text and voice channels, as well as their 3D graphical interface, allowing for the study of non-verbal modes. This study offers a multilayered transcription method called the Multi-Modal MUVE Method or 3M Method (Palomeque, 2016; Pujolà &amp;amp; Palomeque, 2010) to account for the different modes present in the 3D virtual world of Second Life. This method works at two levels: the macro and the micro level. The macro level is a bird's-eye view representation of the whole session as it fits into one page. This enables the researcher to grasp the essence of the class and to identify interesting sequences for analysis. The micro level consists of three transcripts to account for the different communication modes as well as the interface activity that occurs in the virtual world of Second Life. This paper will review the challenges when dealing with multimodal analysis in virtual worlds and how the multimodal data were analyzed and interpreted by using a multilayered multimodal method of analysis (3M transcription). Examples will be provided in the study to show how different modes of communication were used by participants in the virtual world of Second Life to create meaning or to avoid communication breakdowns.</t>
  </si>
  <si>
    <t>Second Language Learning, Second Language Instruction, Computer Simulation, Computer Assisted Instruction, Teaching Methods, Computer Mediated Communication, Communication Problems, Communication Strategies, Discourse Analysis</t>
  </si>
  <si>
    <t>EJ1177725</t>
  </si>
  <si>
    <t>Computer-Assisted Learning of Communication (CALC): A Case Study of Japanese Learning in a 3D Virtual World</t>
  </si>
  <si>
    <t>Yamazaki, Kasumi</t>
  </si>
  <si>
    <t>This study investigates an instantiation of a 3D virtual world-based Japanese learning curriculum within the context of a Japanese as a foreign language (JFL) classroom. Through a mixed-method case study approach, participants' natural acquisition of Japanese in a 3D virtual environment was examined. In the present study, four sources of data from 11 university-level JFL students (n=11) were collected and analyzed to evaluate the learning outcomes from a new instructional approach called computer-assisted learning of communication (CALC). Based on both interpretative and statistical analyses of data, the major finding of the present study was that the participants, when immersed in the 3D virtual world of Tokyo, acquired contextualized communicative competence. More specifically, quantitative analyses revealed statistically significant improvement in the participants' acquisition of incidentally encountered vocabulary, in particular, kanji pronunciation and vocabulary interpretation. Qualitative analyses revealed participants' acquisition of various communicative competencies specific to the context, including persuasive talk, awareness of audience, and collaborative communication.</t>
  </si>
  <si>
    <t>Computer Assisted Instruction, Second Language Learning, Computer Simulation, Qualitative Research, Communicative Competence (Languages), Persuasive Discourse, Incidental Learning, Vocabulary Development, Japanese, Second Language Instruction, Teaching Methods, College Students, Outcomes of Education, Statistical Analysis, Pronunciation, Student Attitudes, Intercultural Communication, Cooperation, Computer Mediated Communication, Mixed Methods Research, Case Studies</t>
  </si>
  <si>
    <t>EJ1177727</t>
  </si>
  <si>
    <t>Innovative Assessment of Aviation English in a Virtual World: Windows into Cognitive and Metacognitive Strategies</t>
  </si>
  <si>
    <t>Park, Moonyoung</t>
  </si>
  <si>
    <t>Aviation English proficiency is a core competency in the global air traffic controller profession. There is, however, growing concern about the current ineffective paper-based assessment methods and the severe lack of interactive online testing for such a critical profession, one that should be ideally assessed in an authentic task and situation (Alderson, 2010; Douglas, 2013). The tests, which lack validity and authenticity, cannot capture how knowledge of aviation English communication and strategic competence are used through valid means and, therefore, inevitably fail to predict how test takers actually perform in the target language use situations (Douglas, 2000). In the present study, the researcher examines the potential use of verbal report data produced by test takers interacting in a virtual testing environment. The research seeks to answer two specific questions: (a) What types of strategies are used in the virtual aviation English task performance? and (b) How can the assessed strategies be interpreted in relation to test takers' performance? The analysis of the test takers' verbal reports from stimulated recalls indicates that various cognitive, metacognitive, and communication strategies were used while performing the Virtual Interactive Tasks for Aviation English Assessment, and that there is a positive relationship between the total number of cognitive and metacognitive strategies adopted and the test scores. The findings suggest that the use of an immersive interface and simulated tasks in a virtual world could provide language learners with more authentic opportunities to perform the target tasks and promote strategic, as well as linguistic, competence.</t>
  </si>
  <si>
    <t>English (Second Language), Second Language Learning, Second Language Instruction, Recall (Psychology), Language Proficiency, Air Transportation, Employees, Traffic Safety, Language Tests, Test Validity, Computer Assisted Testing, Verbal Communication, Computer Simulation, Metacognition, Scores, Correlation, Task Analysis, Communication Strategies, Cognitive Processes, Alternative Assessment</t>
  </si>
  <si>
    <t>EJ1177728</t>
  </si>
  <si>
    <t>Virtual World Anonymity and Foreign Language Oral Interaction</t>
  </si>
  <si>
    <t>In recent years, a considerably high number of research studies have looked into the use of virtual worlds (VWs) for language learning. A number of authors have hypothesised about the effects of anonymity when foreign language interactions are conducted via VWs. This study addresses the effect that the anonymity experienced in VW interaction may have on participants that present different affective profiles. The participants are 18 students (five male, 13 female) aged between 19 and 20 years old and registered in a Spanish undergraduate degree at the University of Roehampton (London). They were involved in four tandem oral interaction activities in the VW Second Life with a group of native Spanish students from the Universidad de Cádiz (Spain). A mixed-methods research design with quantitative and qualitative data was applied. Data were collected about the participants' foreign language anxiety (FLA) levels, self-efficacy beliefs, and psychological profile (introvert/extrovert). Participants were also asked to answer three open-ended questions about how they felt during the interaction in the VW. The results obtained reveal a strong relationship between self-efficacy beliefs and the anonymity effect experienced by students, although no correlation was found between the participants' FLA levels or personality profiles and their experience of the anonymity afforded by the VW.</t>
  </si>
  <si>
    <t>Oral Language, Computer Simulation, Second Language Instruction, Anxiety, Communication (Thought Transfer), Self Efficacy, Student Characteristics, Spanish, Undergraduate Students, Foreign Countries, Second Language Learning, Computer Mediated Communication, Native Speakers, Mixed Methods Research, Student Attitudes, Correlation, Personality Traits, Simulated Environment, Interaction</t>
  </si>
  <si>
    <t>United Kingdom (London), Spain</t>
  </si>
  <si>
    <t>EJ1187520</t>
  </si>
  <si>
    <t>Interaction in a Discussion List: An Exploration of Cognitive, Social, and Teaching Presence in Teachers&amp;apos; Online Collaborations</t>
  </si>
  <si>
    <t>Discussion lists have gained a significant popularity in professional development research over the past few decades for the opportunity they provide for asynchronous interaction. This article presents findings from a small-scale case study that aimed at exploring the nature of teachers' asynchronous exchanges in a discussion list. The data comprised the archived log of the messages in a Yahoo Group discussion list by five in-service English as a foreign language (EFL) teachers who volunteered to take part in a hybrid computer-assisted language learning (CALL) teacher education course in a state university in Iran. The discussion list was incorporated into the course to engage participants in professional dialogue on topics related to technology/CALL. During the initial data analysis, participants' asynchronous exchanges were grouped as suggestions, questions, unclassified, answers, and delivery, drawing upon Oriogun and Cave's (2008) SQUAD categorization, following the constant comparative method of analysis. Through a follow-up computer-mediated discourse analysis, cognitive, social, and teaching presence functional moves were identified in the data. Participants used the space not only for socializing and peer instruction but also for constructing knowledge. Despite an uneven pattern of contribution, asynchronous exchanges provided opportunities for knowledge construction at different levels of cognitive presence on topics ranging from technology tools and their affordances/constraints to computer-assisted language testing, materials development, and classroom management. The findings provide CALL teacher education researchers and course designers insights into the potential of asynchronous interaction for online and blended language teacher education.</t>
  </si>
  <si>
    <t>Group Discussion, Faculty Development, Computer Mediated Communication, Asynchronous Communication, English (Second Language), Language Teachers, Blended Learning, Teacher Education Programs, Educational Technology, Technology Uses in Education, Second Language Instruction, Discourse Analysis, Foreign Countries, Higher Education</t>
  </si>
  <si>
    <t>EJ1187521</t>
  </si>
  <si>
    <t>The Role of Telecollaboration in Language and Intercultural Learning: A Synthesis of Studies Published between 2010 and 2015</t>
  </si>
  <si>
    <t>Çiftçi, Emrullah Yasin, Savas, Perihan</t>
  </si>
  <si>
    <t>In today's globalized world, learning languages and developing intercultural skills are of paramount importance due to dynamic and complex global interdependencies. However, not every language student around the world has a chance to engage in face-to-face intercultural communication with people from different backgrounds. Telecollaboration offers a worthwhile opportunity by creating digital environments for language learners to communicate with people from diverse backgrounds. This qualitative meta-synthesis therefore aimed to investigate the research papers that were published between 2010 and 2015 in respect to language and intercultural learning within telecollaborative environments. Besides reporting emerging research trends among the studies, this synthesis study scrutinized recent emerging issues and observable patterns under five main themes: (1) the participants' overall views on their telecollaborative experiences, (2) language learning through telecollaboration, (3) intercultural learning through telecollaboration, (4) the challenges experienced within the telecollaborative projects, and (5) the needs for further effective telecollaboration. Finally, this study synthesizes key emerging issues in telecollaborative projects and offers further research and practice directions in line with the current observable patterns.</t>
  </si>
  <si>
    <t>Telecommunications, Second Language Learning, Attitude Measures, Educational Technology, Technology Uses in Education, Cultural Awareness, Web 2.0 Technologies, Student Attitudes, Teaching Methods, Barriers, Computer Mediated Communication</t>
  </si>
  <si>
    <t>EJ1187522</t>
  </si>
  <si>
    <t>Self-Directed Use of Mobile Devices for Language Learning beyond the Classroom</t>
  </si>
  <si>
    <t>Lai, Chun, Zheng, Dongping</t>
  </si>
  <si>
    <t>The essence of mobile learning is learners' agentic use of mobile devices to create learning experiences across time and space. Thus, understanding learners' perceptions and preferred use of mobile devices for learning are critical to realizing the educational potentials of mobile learning. This study explored language learners' self-directed use of mobile devices beyond the classroom through a survey and interview study with foreign language learners at a university in Hong Kong. A total of 256 learners were surveyed and 18 were interviewed to understand the nature of mobile language learning experiences that these learners engaged in autonomously beyond the classroom. Exploratory factor analysis yielded three dimensions of self-directed out-of-class mobile learning experience. Among the three dimensions, learners were found to use mobile devices more for facilitating the personalization of learning than for enhancing the authenticity and social connection in learning. This study further revealed that selective use was an outcome of the interaction between learner-defined affordances of the devices, their culturally informed and habitual use of the devices, their perceptions of the nature of the learning tasks, and the tempo-spatial circumstances of task implementation. The findings suggest that these factors need to be considered when designing mobile learning activities and educational interventions that promote mobile learning beyond the classroom.</t>
  </si>
  <si>
    <t>Independent Study, Electronic Learning, Handheld Devices, Second Language Learning, College Students, Foreign Countries, Individualized Instruction, Affordances, Instructional Design</t>
  </si>
  <si>
    <t>EJ1187524</t>
  </si>
  <si>
    <t>Orientations to Negotiated Language and Task Rules in Online L2 Interaction</t>
  </si>
  <si>
    <t>Sert, Olcay, Balaman, Ufuk</t>
  </si>
  <si>
    <t>Recent research shows that negotiation of meaning in online task-oriented interactions can be a catalyst for L2 (second/foreign/additional language) development. However, how learners undertake such negotiation work and what kind of an impact it has on interactional development in an L2 are still largely unknown mainly due to a lack of focus on task engagement processes. A conversation analytic investigation into negotiation of meaning (NoM) in task-oriented interactions can bring evidence to such development, as conversation analysis (CA), given its analytic tools, allows us to see how participant orientations in interaction evolve over time. Based on an examination of screen-recorded multiparty online task-oriented interactions, this study aimed to describe how users (n=8) of an L2 (1) negotiate and co-construct language and task rules and (2) later show orientations to these rules both in the short term (50 minutes) and in the long term (8 weeks). The findings showed that in addition to negotiating existing rules, the learners co-constructed new rules around an action called policing, which occurred when the learners attended to the breach of language and task rules. Furthermore, even after the negotiation work was completed, they oriented to negotiated rules through policing their own utterances (i.e. self-policing). Overall, this interactional continuum (from other-repairs to self-repairs) brought longitudinal evidence to bear on the role of NoM in the development of L2 interactional competence. These findings bring new insights into NoM, technology-mediated task-based language teaching (TBLT), and CA for second language acquisition (SLA).</t>
  </si>
  <si>
    <t>Second Language Learning, Interaction, Language Usage, Standards, Error Correction, Language Skills, Communication Skills, Computer Mediated Communication, Educational Technology, Technology Uses in Education</t>
  </si>
  <si>
    <t>EJ1187528</t>
  </si>
  <si>
    <t>Effectiveness of Computer-Assisted Argument Mapping for Comprehension, Recall, and Retention</t>
  </si>
  <si>
    <t>Eftekhari, Maryam, Sotoudehnama, Elaheh</t>
  </si>
  <si>
    <t>Compared to traditional pen-and-paper presentation of information, computer-assisted argument mapping seems to be more efficient in developing lower order thinking skills such as memory and comprehension. The present study investigated the impact of argument map construction and reading via computer versus pen and paper on English as a foreign language (EFL) majors' comprehension, recall, and retention of argumentative texts. To this end, 120 Iranian EFL undergraduates were divided into low and high proficiency levels after taking a language proficiency test. Next, they were randomly assigned to two experimental groups; each group received 12 sessions of argument mapping instruction, one via computer and the other via pen and paper. At the end of the term, participants randomly received two argument map sizes (small vs. large) and were given 15 minutes to read the maps. Then tests of recall and comprehension relevant to the maps were administered, followed by a test of retention within a two-week interval. The results revealed that after controlling for spatial and verbal covariates, the type of treatment had a significant effect on recall, retention, and comprehension, with the software group outperforming the pen-and-paper group; however, proficiency level and argument size did not show any significant effect.</t>
  </si>
  <si>
    <t>Computer Assisted Instruction, Persuasive Discourse, Concept Mapping, Reading Comprehension, Recall (Psychology), Retention (Psychology), Second Language Learning, English (Second Language), Majors (Students), Undergraduate Students, Foreign Countries, Reading Tests, Computer Software, Language Proficiency, Outcomes of Education</t>
  </si>
  <si>
    <t>EJ1187529</t>
  </si>
  <si>
    <t>Transparency of Reporting in CALL Meta-Analyses between 2003 and 2015</t>
  </si>
  <si>
    <t>Lin, Huifen, Chen, Tsuiping, Lious, Hsien-Chin</t>
  </si>
  <si>
    <t>Since its introduction by Glass in the 1970s, meta-analysis has become a widely accepted and the most preferred approach to conducting research synthesis. Overcoming the weaknesses commonly associated with traditional narrative review and vote counting, meta-analysis is a statistical method of systematically aggregating and analyzing empirical studies by following well-established procedures. The findings of a meta-analysis, when appropriately conducted, are able to inform important policy decisions and provide practical pedagogical suggestions. With the growing number of publications employing meta-analysis across a wide variety of disciplines, it has received criticism due to its inconsistent findings derived from multiple meta-analyses in the same research domain. These inconsistencies have arisen partly due to the alternatives available to meta-analysts in each major meta-analytic procedure. Researchers have therefore recommended transparent reporting on the decision-making for every essential judgment call so that the results across multiple meta-analyses become replicable, consistent, and interpretable. This research explored the degree to which meta-analyses in the computer-assisted language learning (CALL) discipline transparently reported their decisions in every critical step. To achieve this aim, we retrieved 15 eligible meta-analyses in CALL published between 2003 and 2015. Features of these meta-analyses were extracted based on a codebook modified from Cooper (2003) and Aytug, Rothstein, Zhou and Kern (2012). A transparency score of reporting was then calculated to examine the degree to which these meta-analyses are compliant with the norms of reporting as recommended in the literature. We then discuss the strengths and weaknesses of the methodologies and provide suggestions for conducting quality meta-analyses in this domain.</t>
  </si>
  <si>
    <t>Meta Analysis, Computer Uses in Education, Educational Technology, Second Language Learning, Standards, Research Methodology, Decision Making</t>
  </si>
  <si>
    <t>EJ1187531</t>
  </si>
  <si>
    <t>Effects of Videoconference-Embedded Classrooms (VEC) on Learners&amp;apos; Perceptions toward English as an International Language (EIL)</t>
  </si>
  <si>
    <t>Lee, Ju Seong, Nakamura, Yuji, Sadler, Randall</t>
  </si>
  <si>
    <t>Despite the accumulated body of research on teaching English as an international language (EIL), few have offered a detailed overview of how to implement an EIL classroom, and still fewer empirical studies have been conducted. Twenty-one university students at a Japanese university participated in the study in the spring semester of 2015. The videoconference-embedded classroom (VEC) as an instructional intervention was implemented for 14 weeks: (1) pre-videoconference task (i.e. reading and presenting/discussing EIL issues) (11 weeks), (2) during-videoconference task (i.e. interacting online with EIL experts from three circle countries) (2 weeks), and (3) post-videoconference task (i.e. writing/presenting the final term paper on EIL issues) (1 week). Using a mixed research method consisting of a questionnaire, post-course class evaluations in spring 2014 (without VEC) and spring 2015 (with VEC), and in-class observations, VEC was found to have important pedagogical benefits as it created an interactive learning environment and deepened the understanding of the EIL content. Additionally, 81% of the participants had positive perceptions of EIL. Pedagogically, practitioners can implement EIL ideas using VEC pedagogy at the instructional level. Theoretically, it can also add new empirical findings to the field, which may help bridge a discrepancy between theory and practice.</t>
  </si>
  <si>
    <t>Videoconferencing, English (Second Language), Second Language Learning, Second Language Instruction, College Students, Teaching Methods, Positive Attitudes, Student Attitudes, Theory Practice Relationship, Foreign Countries</t>
  </si>
  <si>
    <t>EJ1212365</t>
  </si>
  <si>
    <t>Simulated Speaking Environments for Language Learning: Insights from Three Cases</t>
  </si>
  <si>
    <t>Sydorenko, Tetyana, Smits, Tom F. H., Evanini, Keelan, Ramanarayanan, Vikram</t>
  </si>
  <si>
    <t>Recent CALL technology reviews cover a plethora of technologies available to language learners to improve a variety of skills, including speaking. However, few technology-enhanced self-access tools are available for pragmatic development, especially in oral modality. Recognizing the benefits of structured practice for second language development, we demonstrate how such practice can be incorporated into three recently developed simulated speaking environments that vary on the targeted L2 (French, English), domain of use (academic or everyday interaction), emphasis on higher-order and/or lower-order skills, and accommodation of multiple L2 varieties. In the spirit of finding synergies and learning from each other's experiences in specific local contexts, we address the following research questions: (1) How does the local context, researcher and learner goals, and technological possibilities influence the design of each computer application? (2) Based on the examination of the three programs, what can we learn in view of redesign options and suggest to future developers of such programs?</t>
  </si>
  <si>
    <t>Computer Assisted Instruction, Second Language Learning, Second Language Instruction, Teaching Methods, Speech Communication, Oral Language, Simulation, French, English (Second Language), Computer Software, Language Variation, Educational Benefits, Goal Orientation, Pragmatics, Foreign Countries, Program Descriptions, Management Systems, Language Proficiency</t>
  </si>
  <si>
    <t>South Africa</t>
  </si>
  <si>
    <t>EJ1212367</t>
  </si>
  <si>
    <t>The Efficiency of Prompts When Supporting Learner Use of Cognitive and Metacognitive Strategies</t>
  </si>
  <si>
    <t>Saks, Katrin, Leijen, Äli</t>
  </si>
  <si>
    <t>There is a growing body of research recognizing the relationship between learner strategy use and learning proficiency. The need for life-long learners with advanced learning skills and the ability to self-regulate has motivated this deeper exploration of the ways to enhance learner strategy use towards more self-regulated and skilful learners. This study therefore sets out to assess the significance of interventions reinforced with prompts while supporting cognitive and metacognitive strategy use by learners. An intervention with four learning assignments enhanced with prompts for the treatment group was applied in a sample of 56 undergraduates. The findings confirmed the significance of prompts when supporting learner strategy use. Besides, this study strengthens the idea that metacognitive strategy use has to be supported in combination with cognitive strategies.</t>
  </si>
  <si>
    <t>Efficiency, Prompting, Learning Strategies, Metacognition, Undergraduate Students, Language Acquisition, Outcomes of Education, Scaffolding (Teaching Technique), Foreign Countries, Second Language Learning, English (Second Language)</t>
  </si>
  <si>
    <t>Estonia</t>
  </si>
  <si>
    <t>EJ1212376</t>
  </si>
  <si>
    <t>The Effect of Four of Richard Mayer&amp;apos;s Design Principles on Vocabulary Retention in an Afrikaans Computer Programme</t>
  </si>
  <si>
    <t>Beukes, Vernita</t>
  </si>
  <si>
    <t>The research discussed in this article is specifically aimed at non-Afrikaans-speaking international students served by the Language Centre at Stellenbosch University. As a result of students who would like to become proficient in Afrikaans during their stay in South Africa, many of them choose the course &amp;quot;Beginner Afrikaans Vlak 1&amp;quot; (Beginner Afrikaans Level 1). The course focuses primarily on communicative and discourse competence. Students mentioned in the formal evaluation of the course as well as in a needs analysis that they would like to have a chance to revise the course material by accessing a computer programme. The lecturer of the course therefore decided to design a computer programme for the above mentioned course that could be used as a revision tool. Four of the design principles of Mayer (2009) were used to design the computer programme. The aim of the research discussed further in this article is to indicate how the vocabulary retention of students enrolled for the course was affected by these four design principles.</t>
  </si>
  <si>
    <t>Indo European Languages, Foreign Students, Second Language Learning, Second Language Instruction, Computer Assisted Instruction, Foreign Countries, Needs Assessment, Language Proficiency, College Students, Course Evaluation, Communicative Competence (Languages), Computer Software, College Faculty, Vocabulary Development, Retention (Psychology), Introductory Courses, Course Descriptions, Instructional Design</t>
  </si>
  <si>
    <t>EJ1212382</t>
  </si>
  <si>
    <t>Self-Directed Language Learning in a Mobile-Assisted, Out-of-Class Context: Do Students Walk the Talk?</t>
  </si>
  <si>
    <t>García Botero, Gustavo, Questier, Frederik, Zhu, Chang</t>
  </si>
  <si>
    <t>Can mobile-assisted language learning (MALL) foster self-directed learning outside the classroom? This article examines informal, out-of-class engagement with a MALL tool: Duolingo. After being invited to use Duolingo, 118 higher education language students agreed to have their activity in the application tracked. In addition to the data collected from the Duolingo dashboard, questionnaires, as well as semi-structured interviews, were implemented. Results viewed from Garrison's dimensions of self-directed learning (motivation, self-management and self-monitoring) reveal inconsistencies between what students think about the app and what they do with it. Questionnaires suggest that Duolingo can encourage out-of-class learning through fun activities, but interviews reveal a lack of sustained motivation, self-monitoring and self-management reflected in the low usage of the application. Tracking data reveals that students lack the time for out-of-class MALL during course weeks and are more active during holidays. The results highlight the importance of a context in which users are encouraged to take responsibility for their learning. However, most students will, besides encouragement, also need training and support for their self-directed learning.</t>
  </si>
  <si>
    <t>Telecommunications, Handheld Devices, College Students, Educational Technology, Technology Uses in Education, Independent Study, Student Motivation, Self Management, Student Attitudes, Student Behavior, Time, Informal Education, Second Language Learning, Foreign Countries, Usability</t>
  </si>
  <si>
    <t>EJ1212383</t>
  </si>
  <si>
    <t>The Comparative Effects of Metalinguistic Clue and Metalinguistic Explanation in Computer-Mediated Form-Focused Practice: Does Prior Knowledge Matter?</t>
  </si>
  <si>
    <t>Yamashita, Taichi</t>
  </si>
  <si>
    <t>The present quasi-experimental study investigated the comparative effects of metalinguistic clue (MC) and metalinguistic explanation (ME) on the accurate use of Japanese transaction expressions. The study recruited 25 learners in a second-semester Japanese course (i.e. non-introduced group) and 17 students in a fourth-semester course (i.e. introduced group) at an American university. They worked on computer-delivered picture description practice with either type of feedback. Their production during the practice was analyzed in terms of successful uptake, and the test instrument consisted of timed oral production and untimed true/false judgment. The results from the uptake analysis indicated that the ME elicited significantly more successful uptake than the MC. However, multiple regression analyses showed that successful uptake was only marginally predictive of immediate performance on the timed oral production. In addition, a pretest, immediate posttest, and delayed posttest demonstrated that the ME led to retention for the introduced group, while it did not for the non-introduced group. Meanwhile, the effects of the MC were not moderated by prior knowledge. The results were attributed to the different cognitive processing of feedback engendered from feedback type and prior knowledge.</t>
  </si>
  <si>
    <t>Cues, Metalinguistics, Prior Learning, Oral Language, Japanese, Accuracy, Language Usage, Pictorial Stimuli, Computer Assisted Instruction, Teaching Methods, Second Language Learning, Feedback (Response), Language Tests, Decision Making, College Students, Pretests Posttests, Grammar</t>
  </si>
  <si>
    <t>EJ1212384</t>
  </si>
  <si>
    <t>The Effectiveness of Educational Technology Applications on Adult English Language Learners&amp;apos; Writing Quality: A Meta-Analysis</t>
  </si>
  <si>
    <t>Xu, Zhihong, Banerjee, Manjari, Ramirez, Gilbert, Zhu, Gang, Wijekumar, Kausalai</t>
  </si>
  <si>
    <t>Learning to write well can be a significant contributor to English language proficiency. The large population of English language learners (ELLs) has highlighted the need for educational technology as an important support for the different approaches to writing instruction for ELLs. In this meta-analysis, we examined the effectiveness of educational technology applications on the writing quality of adult ELLs. Twenty-one independent studies from 16 publications were included in this review. Our findings confirmed that technology applications produce a large effect size (0.93 and 1.28, fixed effect model and random effect model respectively) as compared to non-technology instructional methods. We conducted sub-group analyses with six substantive and methodological factors: type of technology, genre of writing, program duration, program intensity, measures outcome, and research design, and followed the analyses with research and pedagogical implications.</t>
  </si>
  <si>
    <t>Meta Analysis, English (Second Language), Second Language Learning, Second Language Instruction, Language Proficiency, Educational Technology, Writing (Composition), Teaching Methods, Writing Instruction, English Language Learners, Adult Students, Cooperative Learning, Learning Theories, Program Descriptions, Effect Size, Computer Assisted Instruction, Outcomes of Education</t>
  </si>
  <si>
    <t>EJ1212423</t>
  </si>
  <si>
    <t>Learning French through Music: The Development of the Bande à Part App</t>
  </si>
  <si>
    <t>Sundberg, Ross, Cardoso, Walcir</t>
  </si>
  <si>
    <t>This article describes the development of &amp;quot;Bande à Part&amp;quot;, a mobile music application (app) for second language (L2) learners of French. Our focus on the pedagogical use of music results from the reported benefits that it offers language learners (e.g., it encourages repetitive exposure to the L2 in an enjoyable way, it extends the reach of the language classroom). In addition, &amp;quot;Bande à Part&amp;quot; has the potential to contribute to this under-researched area of L2 French pedagogy (Engh, 2013). The development of the app adopted current SLA theory and principles such as those set forth by Doughty and Long (2003). Some of these principles suggest that technology can help learners through input enhancements (e.g. grammatical gender highlighting, subtitles and translations) and grading content for proficiency level, particularly if offered in a mobile environment to foster &amp;quot;anywhere, anytime&amp;quot; learning (e.g., Stockwell, 2010). This paper introduces &amp;quot;Bande à Part&amp;quot; and the rationale for its development, including how Doughty and Long' (2003) principles were used to promote L2 learning in a mobile-assisted environment. Lastly, the current lyrical corpus is evaluated for vocabulary coverage in order to highlight the app's strengths and weaknesses according to this criterion.</t>
  </si>
  <si>
    <t>French, Music, Computer Software, Handheld Devices, Second Language Learning, Educational Environment, Computer Assisted Instruction, Vocabulary Development, Language Proficiency, Access to Education, Instructional Materials, Student Interests, Singing, Language Acquisition, Technology Uses in Education, Cognitive Processes, Repetition, Difficulty Level, Video Technology</t>
  </si>
  <si>
    <t>EJ1222486</t>
  </si>
  <si>
    <t>Evaluating Technology Integration in a Vietnamese University Language Program</t>
  </si>
  <si>
    <t>Gruba, Paul, Chau Nguyen, Ngoc Bao</t>
  </si>
  <si>
    <t>In the main, evaluation in CALL has focused on the assessment of the individual use of technology in accord with the principles of second language acquisition. Now that CALL focuses on the full integration of technology in language programs, evaluators are urged to take into account a wide range of factors that span institutional policy, departmental culture and classroom practice. In this study, we use an argument-based approach to evaluate technology integration within an English language program at a leading university in Vietnam. Using a layered approach and qualitative techniques to gather data, we examine how administrators and lecturers at the departmental, or meso, level perceive technology integration in an English language program. Results of the study inform technology integration, stakeholder identification, resource allocation and curriculum interpretation, and concludes with a discussion of the utility of blended language program evaluation.</t>
  </si>
  <si>
    <t>Computer Assisted Instruction, Teaching Methods, Second Language Learning, Second Language Instruction, Foreign Countries, Technology Integration, Departments, English (Second Language), College Second Language Programs, Administrator Attitudes, College Faculty, Teacher Attitudes, Resource Allocation, Blended Learning, Program Evaluation, Program Descriptions, School Policy, Universities</t>
  </si>
  <si>
    <t>EJ1222496</t>
  </si>
  <si>
    <t>Mediating EFL Learners&amp;apos; Academic Writing Skills in Online Dynamic Assessment Using Google Docs</t>
  </si>
  <si>
    <t>Drawing on Vygotskian sociocultural theory of mind and social constructivism, and adopting a sequential exploratory mixed-methods approach, this study explored the impact of online dynamic assessment (DA) on EFL learners' academic writing skills through one-on-one individual and online synchronous DA sessions over Google Docs. It also investigated the short and long term impact of the DA mediations on writing performance in new and more challenging contexts by conducting near and delayed synchronous transcendence (TR) sessions. Moreover, it explored the learners' perceptions towards the impact of online synchronous DA on academic writing skills. Three EFL university students, who were preparing themselves for the IELTS examination, were selected as the participants of the study. IELTS academic writing task 1 and task 2, marked by IELTS writing band descriptors, were used to assess the learners' academic writing skills. Moreover, a semi-structured interview was conducted to assess the learners' perceptions towards the impact of online DA on academic writing skills. Tracking the learners' microgenetic development through generated mediation and reciprocity typologies, the findings indicated academic writing development in all the four areas of task achievement, coherence and cohesion, lexicon, and grammatical range and accuracy in both writing task 1 and task 2. In the TR sessions the learners showed some difficulties in transferring some parts of their developed writing skills to more challenging contexts. Thematic analysis, used to analyse the interview data, highlighted the learners' positive perceptions towards the impact of online DA on academic writing skills.</t>
  </si>
  <si>
    <t>English (Second Language), Language Tests, Second Language Learning, Sociocultural Patterns, Constructivism (Learning), Sequential Approach, Academic Language, Writing Evaluation, Synchronous Communication, Computer Software, Writing Skills, Student Evaluation, Student Attitudes, Connected Discourse, Grammar, Vocabulary, Accuracy, Task Analysis, Writing Tests, Classification, Editing, Second Language Instruction, Web Based Instruction, Writing Instruction, Computer Mediated Communication, Computer Assisted Testing, Foreign Countries</t>
  </si>
  <si>
    <t>EJ1222548</t>
  </si>
  <si>
    <t>Exploring the Differences between Low-Stakes Proctored and Unproctored Language Testing Using an Internet-Based Application</t>
  </si>
  <si>
    <t>Domínguez, César, López-Cuadrado, Javier, Armendariz, Anaje, Jaime, Arturo, Heras, Jónathan, Pérez, Tomás A.</t>
  </si>
  <si>
    <t>In this work, we explore the differences between proctored and unproctored Internet administration for a Basque language low-stakes test considering demographic factors such as age, gender, and knowledge level in the subject. To this aim, we have developed an ad hoc application that allows us to establish a set of filters and techniques that successfully control dropout and non-serious test takers, two of the main threats of low-stakes testing. A total of 2,095 sessions has been registered. The obtained results show that age and knowledge level influences the execution of the test, whereas gender does not. Moreover, it is made explicit that conducting the test in an unproctored manner redounds to the achievement of better results. Finally, even if the time needed to complete the test is comparable in both cases, it is better invested in the unproctored version, i.e. less time is devoted to easy questions and more time is devoted to difficult questions if compared to the proctored version. These results seem to indicate that the unproctored version measures better the knowledge level for language low-stakes tests because they are carried out in an environment that is familiar to the examinee, and they lack the pressure of proctored testing.</t>
  </si>
  <si>
    <t>Language Tests, Computer Assisted Testing, Supervision, Internet, Differences, Languages, Age Differences, Gender Differences, Knowledge Level, Dropouts, Response Style (Tests)</t>
  </si>
  <si>
    <t>EJ1222551</t>
  </si>
  <si>
    <t>Using Google Translate in EFL Drafts: A Preliminary Investigation</t>
  </si>
  <si>
    <t>This study investigates the impact on extemporaneous English-language first drafts by using Google Translate (GT) in three different tasks assigned to Chinese sophomore, junior, and senior students of English as a Foreign Language (EFL) majoring in English. Students wrote first in Chinese (Step 1), then drafted corresponding texts in English (Step 2), and translated the Chinese into English using the 2016 GT version (Step 3), and finally compared their self-written (SW) English texts drafted in Step 2 and their GT English texts translated from the Chinese texts in Step 3. Both English drafts were analyzed using two types of online computational assessments to compare and evaluate grammatical components of writing quality and lexical features. Results indicate that the GT English texts presented a number of components of significantly higher writing quality than those of students' SW texts, by having more words, fewer mistakes in spelling and grammar, and fewer errors per words. In addition, there were more advanced-level words in the students' GT texts than in their SW ones. A follow-up questionnaire survey indicated that EFL students found satisfaction with using Google Translate in their English writing, especially in finding vocabulary items and enhancing the completion of English writing.</t>
  </si>
  <si>
    <t>English (Second Language), Second Language Learning, Second Language Instruction, Computer Software, Grammar, Spelling, Writing Processes, Undergraduate Students, Translation, Chinese, Computational Linguistics, Comparative Analysis, Writing Skills, Vocabulary Development, Writing Instruction, Teaching Methods, Native Language, Writing Evaluation, Error Patterns, Computer Assisted Testing, Foreign Countries</t>
  </si>
  <si>
    <t>EJ1222561</t>
  </si>
  <si>
    <t>The Effects of Symmetric and Asymmetric Social Networks on Second Language Communication</t>
  </si>
  <si>
    <t>Paul, Jing Z., Friginal, Eric</t>
  </si>
  <si>
    <t>This study investigated the effects of Facebook and Twitter on foreign language (Chinese) learners' written production in both short- (10 days) and long-term (50 days) pseudo-experimental settings. Adopting two concepts (i.e. symmetric vs. asymmetric) from matrix theory in social network analysis, we categorized Facebook as a symmetric social networking site (SNS) and Twitter as an asymmetric SNS. Results show that Facebook participants were more conservative or not highly engaged in building their social connections. In both settings, Facebook participants posted more sentences than Twitter participants per day, and more posts on Facebook were interactive. The Facebook participants believed more strongly that reading others' posts improved their reading skills. Facebook also displayed evidence on promoting explicit corrective feedback. More interestingly, Facebook appeared to be a more dynamic system; the quality of writing seemed to change over time. There were more grammatical errors on Facebook than on Twitter in both settings. In the long-term setting (not in the short-term setting), a moderate positive correlation was found between the number of characters and the number of grammar errors for Facebook, but not for Twitter. We conclude that symmetric SNSs facilitate more interactions, potentially providing a more effective platform for peer-to-peer corrective feedback compared to asymmetric SNSs.</t>
  </si>
  <si>
    <t>Social Networks, Second Language Learning, Network Analysis, Sentences, Social Media, Computer Mediated Communication, Comparative Analysis, Error Correction, Feedback (Response), Grammar, Error Patterns, Written Language, Correlation, Peer Relationship, Chinese, English, Native Language, Orthographic Symbols, Undergraduate Students, Second Language Instruction, Student Attitudes, Longitudinal Studies, Writing Skills</t>
  </si>
  <si>
    <t>EJ1222564</t>
  </si>
  <si>
    <t>Moving Literature Circles into Wiki-Based Environment: The Role of Online Self-Regulation in EFL Learners&amp;apos; Attitude toward Collaborative Learning</t>
  </si>
  <si>
    <t>Su, You, Li, Yanyan, Liang, Jyh-Chong, Tsai, Chin-Chung</t>
  </si>
  <si>
    <t>In recent years, there has been an increasing interest among language educators in implementing and researching collaborative learning in wiki-based learning environments. However, little empirical evidence has been reported about the role of EFL learners' online self-regulating capacity in their collaborative learning. This study used wiki-based literature circles as an instructional method to engage EFL learners in collaborative learning. Using a mixed research method, this study examined the under-researched relationship between learners' online self-regulation and their attitude toward learning through wiki-based literature circles activities. Quantitative data were collected from two surveys, the online self-regulated English learning (OSEL) and the attitude toward wiki-based literature circles (AWLC), among 228 university students in China. Qualitative data were collected from a follow-up interview of 13 participants to explore further the interplay between the students' online self-regulation and their attitude. The results indicated that students hold positive attitude toward learning through wiki-based literature circles in terms of perceived usefulness, self-efficacy, affection, and behavior. The findings partially confirmed the positive correlations between students' self-regulated learning strategies and their attitudes. More interestingly, stepwise regression analysis revealed that students' goal setting acted as a significant predicator of their perceived usefulness of and self-efficacy in completing wiki-based literature circles activities. Self-evaluation was found to be the variable to predict the learners' affection for and behavior in doing this task. This study highlighted the positive role of students' goal setting and self-evaluation for explaining their attitude toward wiki-based collaborative learning. Pedagogical implications and future work are also addressed.</t>
  </si>
  <si>
    <t>Metacognition, English (Second Language), Second Language Learning, Second Language Instruction, Collaborative Writing, Web Sites, Foreign Countries, Student Attitudes, Cooperative Learning, Teaching Methods, Literature, Correlation, Positive Attitudes, Learning Processes, Goal Orientation, Self Evaluation (Individuals), Predictor Variables, Undergraduate Students, Self Efficacy, Factor Analysis, Role, Web 2.0 Technologies, Time Management, Help Seeking</t>
  </si>
  <si>
    <t>EJ1219216</t>
  </si>
  <si>
    <t>Linking Text Readability and Learner Proficiency Using Linguistic Complexity Feature Vector Distance</t>
  </si>
  <si>
    <t>Chen, Xiaobin, Meurers, Detmar</t>
  </si>
  <si>
    <t>How can we identify authentic reading material that matches the learner's proficiency and fosters their language development? Traditionally, this involves assigning a one-dimensional label to the text that identifies the grade or proficiency level of the learners that the text is intended for. Such an approach is inadequate given that both the text complexity and proficiency constructs are multi-dimensional in nature. We propose to instead link readers and texts through multidimensional vectors characterizing the linguistic complexity of the reading material and that of texts written by the learners as proxy of their proficiency level. We first validate the approach using a leveled reading corpus by showing that vector distances computed on the complexity representations can serve the function of the traditional labels. We then highlight the advantage of the multi-dimensional approach using data from a continuation writing task, showing that it makes it possible to study individual complexity dimensions and to explore different degrees of challenge for different dimensions. Our approach essentially makes it possible to empirically investigate the +1 of Krashen's i+1, the challenge that best fosters development given the learner's interlanguage. On the practical side, we discuss an ICALL system demonstrating the viabilityof the approach in real-life..</t>
  </si>
  <si>
    <t>Computer Assisted Instruction, Second Language Learning, Language Proficiency, Readability, Reading Comprehension, Reading Materials, Reader Text Relationship, Intelligent Tutoring Systems, Difficulty Level</t>
  </si>
  <si>
    <t>EJ1219220</t>
  </si>
  <si>
    <t>Evaluating English Language Learners&amp;apos; Conversations: Man vs. Machine</t>
  </si>
  <si>
    <t>Forsyth, Carol M., Luce, Christine, Zapata-Rivera, Diego, Jackson, G. Tanner, Evanini, Keelan, So, Youngsoon</t>
  </si>
  <si>
    <t>This study investigated a new conversation-based assessment for English language learners. In this assessment, students converse with animated agents in natural language conversations to assess various aspects of English language learning. In a between subjects design, 31 students (N = 31) were asked questions by either the newly created system or human interviewers. Results revealed that there was no difference in answers in regards to impacting the constructs under investigation. However, there were other differences including higher word count and potentially more complex language usage when speaking to a human. Furthermore, students liked interacting with the system. These results suggest that the newly created system can assess students' English capabilities comparably to human interviewers and implementing such a formative assessment is feasible.</t>
  </si>
  <si>
    <t>English Language Learners, English (Second Language), Second Language Learning, Formative Evaluation, Language Usage, Interpersonal Communication, Discourse Analysis, Computer Assisted Testing, Elementary School Students, Grade 3, Grade 4, Grade 5, Language Processing, Computer Software</t>
  </si>
  <si>
    <t>EJ1219222</t>
  </si>
  <si>
    <t>A Comparative Study of Lexical Word Search in an Audioconferencing and a Videoconferencing Condition</t>
  </si>
  <si>
    <t>Cohen, Cathy, Wigham, Ciara R.</t>
  </si>
  <si>
    <t>This study on online L2 interactions compares lexical word search between an audioconferencing and a videoconferencing condition. Nine upper-intermediate learners of English describe a previously unseen photograph in either the videoconferencing or the audioconferencing condition. A semantic feature analysis is adopted to compare their interactions. To evaluate the contribution of visual and verbal modes, a quantitative analysis examines the distribution of the referential properties of one target lexical item: &amp;quot;tunnel earring.&amp;quot; It suggests that pushed output produced in the videoconferencing condition is lexically richer. Then, in view of these results, focusing on two learners, one from the audioconferencing condition and one from the videoconferencing condition, a fine-grained multimodal analysis of the qualitative features of gestures and speech complements the quantitative results. It demonstrates how the videoconferencing condition allows the learner to embody salient physical referential properties of the lexical item, before transferring the referential information to the verbal mode, to produce a semantically rich description. The study will interest researchers working on multimodality and L2 teachers deciding between videoconferencing and audioconferencing as pedagogical options.</t>
  </si>
  <si>
    <t>Computer Assisted Instruction, Second Language Instruction, Second Language Learning, English (Second Language), Computer Mediated Communication, Distance Education, Speech Skills, Electronic Learning, Teleconferencing, Videoconferencing, Recall (Psychology), Information Retrieval, Nonverbal Communication, Semantics, Undergraduate Students, Foreign Countries</t>
  </si>
  <si>
    <t>EJ1219270</t>
  </si>
  <si>
    <t>Student Satisfaction, Learning Outcomes, and Cognitive Loads with a Mobile Learning Platform</t>
  </si>
  <si>
    <t>Zhonggen, Yu, Ying, Zhu, Zhichun, Yang, Wentao, Chen</t>
  </si>
  <si>
    <t>After working with a number of scholars for two years, a university designed a mobile learning platform referred to as 'College English IV,' where learners could have easy access to various kinds of learning resources through installing the program in their smart phones. This study aims to identify whether this platform could significantly improve the proficiency of English as a foreign language (EFL), yield learner satisfaction, and reduce learners' cognitive loads in EFL classes. Randomly selected 340 tertiary students participated in the study. After quantitative multivariate analysis and qualitative interview data analysis, it was concluded that: (1) In EFL classes, participants with the mobile learning platform were more satisfied than those without it; (2) In EFL classes, learning outcomes of participants with the mobile learning platform improved significantly more than those without it; and (3) In EFL classes, cognitive loads of participants with the mobile learning platform were significantly lower than those without it. Interdisciplinary research may be needed in future research.</t>
  </si>
  <si>
    <t>Student Satisfaction, Cognitive Processes, Difficulty Level, Telecommunications, Handheld Devices, Educational Technology, Technology Uses in Education, English Instruction, English (Second Language), Second Language Instruction, Student Attitudes, Academic Achievement, College Students, Foreign Countries</t>
  </si>
  <si>
    <t>EJ1219271</t>
  </si>
  <si>
    <t>Del-Moral-Pérez, María Esther, Villalustre-Martínez, Lourdes, Neira-Piñeiro, María del Rosario</t>
  </si>
  <si>
    <t>Digital storytelling (DST) is an innovative narrative practice based on the creation of multimodal stories, which promotes communicative as well as digital competences. This research verifies teachers' perception about the progress in communicative and digital competences in primary education children (N= 201) participating in a collaborative digital storytelling project supported by the Department of Education of the Principality of Asturias (Spain). The descriptive analysis shows teachers' qualitative assessment, related to the change perceived after DST creation. The teachers used an instrument consisting of 15 qualitative indicators and based on an assessment rubric, which was validated by means of the Delphi method. The results reveal that -- according to these instructors' perception -- such a collaborative digital narrative helped to foster both competences in the participating students. They all improve qualitatively, especially students enrolled in the higher stages, through the production of written compositions for DST (thus practicing with vocabulary, spelling and punctuation, as well as verb tenses), the elaboration of scripts with coherent characters and settings, and the expression of the purpose sought with their stories. As for digital competence, the higher stages developed it to a greater extent, due to the greater complexity of the tools used to create DST. In conclusion, teachers see collaborative DST creation as an educational practice which significantly activates schoolchildren's expression and communication skills, since it provides them with suitable environments to acquire story-related competences and abilities, supported by several technological resources and audiovisual techniques.</t>
  </si>
  <si>
    <t>Educational Technology, Technology Uses in Education, Story Telling, Teacher Attitudes, Teacher Collaboration, Communicative Competence (Languages), Foreign Countries, Elementary School Students, Elementary Schools, Rural Schools, Spanish, English (Second Language)</t>
  </si>
  <si>
    <t>EJ1219272</t>
  </si>
  <si>
    <t>Using an ANN-Based Computational Model to Simulate and Evaluate Chinese Students&amp;apos; Individualized Cognitive Abilities Important in Their English Acquisition</t>
  </si>
  <si>
    <t>Yang, Juan, Thomas, Michael S. C., Qi, Xiaofei, Liu, Xuan</t>
  </si>
  <si>
    <t>From a psycholinguistic perspective of view, there are many cognitive differences that matter to individuals' second-language acquisition (SLA). Although many computer-assisted tools have been developed to capture and narrow the differences among learners, the use of these strategies may be highly risky because changing the environments or the participants may lead to failure. In this paper, we propose an artificial neural network (ANN)-based computational model to simulate the environment to which students are exposed. The ANN computational model equips English teachers with the ability to quickly find the predicting factors to learners' overall English competences and also provides teachers with the ability to find abnormal students, based on reviewing their individualized ANN trajectories. Finally, by observing the compound effects of cognitive factors using the same evaluation scale, new hypotheses about the mutual relationships among the phonological awareness, phonological short-term memory, and long-term memory abilities of their students can be generated. Our experimental ANNs suggested three detailed corresponding conclusions for the participants' English teachers. These results provide teachers with guidance in designing and applying cognitive ability-related intervention strategies in their L2 pedagogical activities.</t>
  </si>
  <si>
    <t>Foreign Countries, Cognitive Ability, Phonological Awareness, English Teachers, English (Second Language), Second Language Learning, Artificial Intelligence, Short Term Memory, Long Term Memory, Second Language Instruction, Computer Assisted Instruction, Predictor Variables, Verbs, Phonemes, Morphemes, Computational Linguistics, Psycholinguistics, Models, Simulation</t>
  </si>
  <si>
    <t>EJ1213987</t>
  </si>
  <si>
    <t>Toward a Neuroscience-Informed Evaluation of Language Technology</t>
  </si>
  <si>
    <t>Bolgün, M. Ali, McCaw, Tatiana</t>
  </si>
  <si>
    <t>With the ever-increasing number of available language technology products, there is also a need to evaluate them objectively. Unsubstantiated beliefs about what language technology can and cannot do inside or outside the language classroom often influence decisions about the choice of language technology to be used. The declarative/procedural model, which makes a clear distinction between the declarative and procedural memory systems, can help to provide an objective, neuroscience-informed evaluation of language technology. The central argument in this paper is that language technology caters predominantly to the declarative memory system. This system is very effective in forming explicit metalinguistic knowledge but does not lead to automatic production or procedural ability. For technology to promote procedural ability, it should instead cater to the procedural memory, which involves the implicit neurofunctional computational system. This paper provides a language technology evaluation flowchart to help professionals evaluate the language technology products they will use and gauge their expectations of those products more realistically. It also provides a list of factors to be taken into account in maximizing the benefits of technology.</t>
  </si>
  <si>
    <t>Neurosciences, Second Language Learning, Second Language Instruction, Metalinguistics, Memory, Educational Technology, Decision Making, Language Processing, Computer Software, Educational History, Feedback (Response), Error Correction, Computer Assisted Instruction, Vocabulary Development, Grammar</t>
  </si>
  <si>
    <t>EJ1214023</t>
  </si>
  <si>
    <t>An English Vocabulary Learning App with Self-Regulated Learning Mechanism to Improve Learning Performance and Motivation</t>
  </si>
  <si>
    <t>Chen, Chih-Ming, Chen, Liang-Chun, Yang, Shun-Min</t>
  </si>
  <si>
    <t>In recent years, numerous English vocabulary learning-assisted apps have been developed to enlarge learners' English vocabulary through mobile learning. However, the ability of learners to engage in self-regulated learning (SRL) importantly affects performance in autonomously learning English vocabulary using mobile apps. Therefore, this study developed an English vocabulary learning app with a self-regulated learning mechanism (EVLAPP-SRLM) to help learners improve their SRL abilities, with a view to improving their learning performance and motivation in a mobile learning context. To evaluate the performance of the proposed EVLAPP-SRLM, a total of 46 Grade 5 students were recruited from two classes in an elementary school of Taoyuan City, Taiwan, to participate in the experiment. The two classes were randomly assigned to the experimental or control groups, which used, respectively, the EVLAPP-SRLM and the English vocabulary learning app without a self-regulated learning mechanism (EVLAPP-NSRLM) to support their English vocabulary learning during a period of two weeks. Experimental results indicate that the learners in the experimental group exhibited significantly better learning performance and motivation than those in the control group. Moreover, the learners who used EVLAPP-SRLM exhibited significantly greater learning performance and motivation than those who used EVLAPP-NSRLM, regardless of gender. Analytical results also verify that the EVLAPP-SRLM provides more benefits to field-dependent learners than to field-independent learners with respect to learning performance and motivation.</t>
  </si>
  <si>
    <t>English (Second Language), Second Language Learning, Second Language Instruction, Computer Software, Vocabulary Development, Foreign Countries, Metacognition, Computer Assisted Instruction, Independent Study, Learning Motivation, Handheld Devices, Telecommunications, Grade 5, Elementary School Students, Comparative Analysis, Gender Differences, Educational Benefits, Cognitive Style</t>
  </si>
  <si>
    <t>EJ1214027</t>
  </si>
  <si>
    <t>Impact of Flipped Classroom on EFL Learners&amp;apos; Appropriate Use of Refusal: Achievement, Participation, Perception</t>
  </si>
  <si>
    <t>Haghighi, Hamzeh, Jafarigohar, Manoochehr, Khoshsima, Hooshang, Vahdany, Fereidoon</t>
  </si>
  <si>
    <t>With the emergence of innovative mobile-based tools, new opportunities have been made to enhance the quality of language learning. Keeping this in mind, the current study aimed to investigate the impact of a flipped classroom on enhancing EFL learners' pragmatic competence. To this end, 60 EFL learners from two universities in Iran were assigned into flipped and conventional groups. In the flipped group, the course materials were posted through Telegram app before the class, and the class time was mostly devoted to communicative activities. To elicit the required data, multiple sources of data collection, including a Discourse Completion Test (DCT), a study log, the teacher's field notes, a Learning Experience Questionnaire (LEQ), a written self-report survey, and a Technology Acceptance Model (TAM) questionnaire, were used. Both parametric and non-parametric statistics were used to analyze the data. The findings revealed that the participants of the flipped group were more engaged with the course contents and significantly outperformed their counterparts in the conventional group in the post-test. The results of the questionnaires suggested that most participants of the flipped group enjoyed learning English in a flipped learning environment, and willingly accepted Telegram as a suitable platform in learning language. The authors present insights into the impact of flipped classrooms on appropriate use of English refusals, the participants' perception of the flipped learning experience, their level of participation inside and outside the class, their impression of the online platform, Telegram, and offer implications for practice.</t>
  </si>
  <si>
    <t>Computer Assisted Instruction, English (Second Language), Second Language Learning, Second Language Instruction, College Students, Blended Learning, Conventional Instruction, Teaching Methods, Foreign Countries, Telecommunications, Handheld Devices, Educational Quality, Pragmatics, Interpersonal Competence, Instructional Materials, Language Tests, Student Attitudes, Learning Experience, Course Content, Recordkeeping, Study Habits, Pretests Posttests, Self Evaluation (Individuals), Language Usage, Computer Software</t>
  </si>
  <si>
    <t>EJ1214030</t>
  </si>
  <si>
    <t>Huang, Qiang</t>
  </si>
  <si>
    <t>Blended learning has become a popular instruction mode at all levels of education and across different subject areas in recent years. Researchers believe that paradigm shift exists in different domains of blended learning ranging from pedagogy to teacher roles. The present research, thus, used A 27-item and five-likert questionnaire (the STRI) to study how 153 university students perceived the roles of their teachers in both f2f learning and online learning of a blended English course. Statistical analyses revealed two main results: first, all the three sub-roles of teachers in f2f learning had significantly higher means than those in online learning; then in f2f learning, cognitive role had the highest means whereas in online learning, managerial role had the highest means. The findings indicate that, in students' eyes, teachers had greater impact in f2f learning than in online learning. Furthermore, cognitive role of teachers was perceived to be the most impactful in f2f learning whereas managerial role of teachers was regarded as the most notable in online learning. Further comparison of particular items of the questionnaire revealed more specific differences of teacher roles between the two learning modes.</t>
  </si>
  <si>
    <t>Blended Learning, Online Courses, Teaching Methods, College Students, Student Attitudes, Teacher Role, College Faculty, Conventional Instruction, Teacher Student Relationship, English (Second Language), Second Language Learning, Second Language Instruction, Language Teachers, Comparative Analysis, Foreign Countries</t>
  </si>
  <si>
    <t>EJ1214031</t>
  </si>
  <si>
    <t>Bakhoda, Iman, Shabani, Karim</t>
  </si>
  <si>
    <t>Computerized dynamic assessment (C-DA) brings the rationality of assessment-instruction integration behind dynamic assessment (DA) into computerized context through the presentation of electronic mediations (Poehner). This study attempts to unravel L2 learners' actual/developed ability and learning potential in a C-DA reading comprehension context where 183 Iranian EFL learners were asked to freely select pre-specified, implicit to explicit mediations based upon their visual, audio, and textual learning preferences as well as their zone of proximal level of development. More precisely, this study seeks to discover the feasibility of integration of learners' mediating preferences into C-DA procedure. In contrast to previous C-DA studies, learners in this study played an active role in deciding on different types of visual, audio, and textual mediations required to deal with comprehending the main ideas of 15 passages. The software was programmed to present 15 reading comprehension passages alongside three sets of visual/audio/textual mediations presented strategically (implicit to explicit) in a prefabricated standardized fashion to assess and co-construct emerging zone of proximal development (ZPD). The learners' learning potential score based on their own mediation tendencies uncovered the effectiveness of visual, audio, and textual mediations in assisting the learners to reach independency in grasping the main ideas of reading comprehension passages. Statistically, a paired samples t-test revealed the learners' ZPD enhancement in comparison with their developed ability. Overall, the results demonstrated that it is feasible to respond to individual learning preferences with fine-tuned electronic mediations in the C-DA context of reading comprehension.</t>
  </si>
  <si>
    <t>Second Language Learning, Second Language Instruction, English (Second Language), Computer Assisted Instruction, Reading Comprehension, Reading Tests, Cognitive Style, Preferences, Student Role, Video Technology, Audio Equipment, Computer Software, Test Format, Sociocultural Patterns, Foreign Countries, Vocabulary, Language Proficiency, Scoring, Student Evaluation, Learning Theories</t>
  </si>
  <si>
    <t>EJ1214042</t>
  </si>
  <si>
    <t>A Qualitative Study on a Situated Experience of Technology Integration: Reflections from Pre-Service Teachers and Students</t>
  </si>
  <si>
    <t>Kuru Gönen, Safiye Ipek</t>
  </si>
  <si>
    <t>Integrating technology into the foreign language classroom has introduced challenging demands for prospective teachers in designing technology-enhanced lessons. Thus, careful guidance is required to help pre-service teachers identify, integrate, and reflect on appropriate technologies to create more learning opportunities. The present study aims to guide pre-service teachers in incorporating technology into their situated teaching practices during a 12-week practicum experience via a step-by-step training procedure. It explores both their own ideas and those of students about technology-enhanced lessons. For this purpose, eight pre-service teachers and 95 students in an English as a Foreign Language (EFL) context in Turkey participated in the study. Qualitative analyses of diaries and focus group interviews revealed that prospective teachers and their students had positive attitudes towards integrating technology into a second language and/or foreign language (L2) class albeit a few concerns and problems were raised. Technology-enhanced classes promoted language skills, contributed to creating a favorable and motivating learning atmosphere, fostered active participation, and helped pre-service teachers tailor their lessons to their students' needs and interests. By offering a situated learning opportunity to incorporate technology into L2 classes blended with reflective practice, findings of the study may illuminate future practices for successful technology integration in language teaching.</t>
  </si>
  <si>
    <t>Preservice Teachers, Student Attitudes, English (Second Language), Second Language Learning, Second Language Instruction, Language Teachers, Teaching Methods, Technology Integration, Practicums, Positive Attitudes, Educational Technology, Learning Motivation, Reflective Teaching, Lesson Plans, Student Interests, Educational Needs, Teacher Education Programs, Foreign Countries</t>
  </si>
  <si>
    <t>EJ1235358</t>
  </si>
  <si>
    <t>Wiki-Mediated Collaboration and Its Association with L2 Writing Development: An Exploratory Study</t>
  </si>
  <si>
    <t>Prior research has shown that EFL learners who wrote collaboratively with partners using wikis improved the content quality and language accuracy of their L2 individual writing more than students who wrote individually. Drawing on the dataset from Hsu and Lo's study, the current study explores the nature of the students' collaborative dialogue that occurred during wiki collaborative writing and the potential link between wiki collaboration and development in individual L2 writing. The students, working in self-selected groups, collaboratively completed a writing task with two drafts via wikis. Wiki pages created by the students, including the comments, discussion and history modules, were analysed for the occurrence of content-, organization- and language-related episodes. The total number, focus and resolution of the episodes were tallied and analysed. Results of the quantitative and qualitative analyses showed that (1) students produced significantly more language-related episodes than content-related and organization- related ones, (2) organization-related episodes occurred the least frequently, (3) students were able to resolve the majority of the content-, organization-, and language-related issues successfully and (4) students demonstrated a preference to work with grammar over lexis during wiki-mediated collaborative writing process. The results are discussed in the light of Hsu and Lo's study. Theoretical and pedagogical implications are discussed.</t>
  </si>
  <si>
    <t>Web Sites, Collaborative Writing, Web 2.0 Technologies, English (Second Language), Second Language Learning, Second Language Instruction, Accuracy, Writing Skills, Writing Assignments, Student Attitudes, Preferences, Grammar, Writing Processes, Applied Linguistics, Departments, Undergraduate Students, Foreign Countries</t>
  </si>
  <si>
    <t>EJ1235363</t>
  </si>
  <si>
    <t>Discussing with a Computer to Practice a Foreign Language: Research Synthesis and Conceptual Framework of Dialogue-Based CALL</t>
  </si>
  <si>
    <t>Bibauw, Serge, François, Thomas, Desmet, Piet</t>
  </si>
  <si>
    <t>This article presents the results of a systematic review of the literature on dialogue-based CALL, resulting in a conceptual framework for research on the matter. Applications allowing a learner to have a conversation in a foreign language with a computer have been studied from various perspectives and under different names (dialogue systems, conversational agents, chatbots…). Considering the fragmentation of what we identify under the term dialogue-based CALL, we attempt to offer a structured overview of these efforts into a conceptual framework. Through a methodical search strategy, we collected a corpus of 343 publications. From this corpus, we formalized an operational definition of dialogue-based CALL, which allowed us to identify 96 relevant systems. Analyzing the type of dialogue they offer, on a continuum of constraints on form and meaning, we propose to classify those systems into four groups. We have called these &amp;quot;branching,&amp;quot; &amp;quot;form-focused,&amp;quot; &amp;quot;goal-oriented&amp;quot; and &amp;quot;reactive&amp;quot; systems, and we describe their corresponding interactional, instructional and technological traits. We summarize the main results from empirical studies on such systems, distinguishing observational, survey and experimental studies, and discuss the impact of dialogue-based CALL on motivation and L2 development, identifying positive evidence on both outcomes. Finally, we propose two main avenues for future research: relative effectiveness of dialogue-based CALL approaches, and dialogue systems as an environment for testing SLA hypotheses.</t>
  </si>
  <si>
    <t>Computer Assisted Instruction, Second Language Learning, Second Language Instruction, Teaching Methods, Dialogs (Language), Learning Motivation, Grammar, Goal Orientation, Intelligent Tutoring Systems, Pronunciation Instruction, Scoring, Error Correction, Classification</t>
  </si>
  <si>
    <t>EJ1235365</t>
  </si>
  <si>
    <t>Mobile-Assisted ESL/EFL Vocabulary Learning: A Systematic Review and Meta-Analysis</t>
  </si>
  <si>
    <t>Lin, Jen-Jiun, Lin, Huifen</t>
  </si>
  <si>
    <t>Mobile-assisted language learning (MALL) has been a popular research area in recent years in the SLA field, as it has been considered as being able to facilitate language learning by offering an authentic, socially connective, contextually sensitive, and personalized mobile-mediated language learning environment. To investigate the benefits and possible limitations of mobile-assisted L2 vocabulary retention, many researchers continuously conducted relevant experiments worldwide. Among the current mobile-assisted L2 vocabulary learning research, short message services (SMS), multimedia message service (MMS), and mobile applications (apps) are the predominant approaches supported by the situated learning theory, cognitive mechanisms of L2 word retention, behaviorism, and social constructivism. Although language educators have been focusing on this topic, the effectiveness of mobile L2 vocaubulary learning still remained inconclusive. Besides, to date, little research synthesis has been conducted to investigate the effect of mobile-assisted L2 vocabulary learning. The purpose of this meta-analysis is to systematically synthethisize findings from (quaisi-) experimental studies carried out between 2005 and 2018 to examine whether there is a connection between the use of mobile technologies and L2 word retention. The results of 33 primary eligible studies showed a positive and large effect of mobile-assisted L2 word learning interventions. Additionally, SMS/MMS mode was found to be more beneficial for L2 word retention than mobile application mode; however, it is more prudent to interpret this finding as tentative because the number of target words and intervention time were unequal in the two modes. Moreover, the research settings, treatment durations, and task-afforded autonomy are three variables that tend to significantly moderate the effect of mobile-assisted L2 word retention. However, the above results should be viewed as suggestive rather than definitive with a view to the research flaws found in the primary studies and the small sample size of certain categories of moderators when compared.</t>
  </si>
  <si>
    <t>Computer Assisted Instruction, Second Language Learning, Second Language Instruction, Handheld Devices, Telecommunications, Vocabulary Development, Retention (Psychology), Multimedia Materials, Situated Learning, Learning Theories, Asynchronous Communication, Teaching Methods, Instructional Effectiveness, Computer Software, Meta Analysis, Correlation, Independent Study, English (Second Language)</t>
  </si>
  <si>
    <t>EJ1235368</t>
  </si>
  <si>
    <t>The present study examined students' perspectives on using smartphones and social media to fill a lacuna in mobile-assisted feedback in L2 vocabulary learning. As part of a vocabulary-building activity, 208 undergraduate students in Korea drafted sentences incorporating target vocabulary taught by their instructor and uploaded their sentences to a social media forum using smartphones in class. They then received immediate teacher feedback on appropriate use in context and accurate use in grammar. Near the end of semester, the students completed close-ended and open-ended surveys. The survey results revealed four benefits of this kind of feedback: (a) Induce Comfort and Active Learning; (b) Increase Interest and Satisfaction; (c) Enhance Cooperation and Sharing; and (d) Improve Word Use. Five constraints were also reported but these earned very low mean scores, suggesting they were not serious problems. The open-ended survey questions discovered that technology played a crucial role in receiving timely high-quality feedback, and keeping students engaged. Implications for teachers regarding L2 vocabulary feedback are discussed: (a) the importance of providing timely feedback by utilizing various technologies; (b) being aware of the benefits and constraints of these technologies; and (c) developing strategic teaching methods.</t>
  </si>
  <si>
    <t>Handheld Devices, Telecommunications, Social Media, Vocabulary Development, Feedback (Response), Student Attitudes, Undergraduate Students, Foreign Countries, Teacher Student Relationship, English Teachers, English (Second Language), Learner Engagement, Reading Instruction, Required Courses, Instructional Effectiveness, Electronic Learning</t>
  </si>
  <si>
    <t>EJ1235370</t>
  </si>
  <si>
    <t>Corpora and Dictionaries as Learning Aids: Inductive versus Deductive Approaches to Constructing Vocabulary Knowledge</t>
  </si>
  <si>
    <t>Tsai, Kuei-Ju</t>
  </si>
  <si>
    <t>Corpora are well-known for the affordance to make linguistic regularities salient. Since the coinage of the term 'data-driven learning' (DDL) in the 1990s, much has been done to investigate the effects of DDL on learning vocabulary, most notably lexico-grammatical patterns. However, less researched is how learners construct vocabulary knowledge from scratch with DDL approaches. While generalizing recurring lexico-grammatical patterns is relatively straightforward, deducing meanings of unknown words from truncated concordances can be challenging. In this exploratory study, learners constructed knowledge of new words with the inductive approach or deductive one; and their retention of word knowledge was measured holistically using a word knowledge framework. The ways in which learners availed themselves of corpus data in the construction of word knowledge were also examined. The results provide evidence that the inductive approach is more conducive to developing collocational knowledge; and the deductive approach provides the opportunity to consolidate definitional knowledge of the newly acquired words.</t>
  </si>
  <si>
    <t>Dictionaries, Computational Linguistics, Second Language Learning, Second Language Instruction, Vocabulary Development, Logical Thinking, Grammar, Language Patterns, Retention (Psychology), Phrase Structure, Protocol Analysis, English (Second Language), Teaching Methods, Foreign Countries, Word Lists, Comparative Analysis, Language Tests, Scores</t>
  </si>
  <si>
    <t>EJ1231665</t>
  </si>
  <si>
    <t>Teng, Feng</t>
  </si>
  <si>
    <t>This study investigated the effects of captioned videos on ESL primary school students' comprehension of video content. A total of 182 primary school students watched two short English story videos in one of three conditions: fully captioned videos (N = 62), keyword captioned videos (N = 63), and uncaptioned videos (N = 57). Each group included learners with higher and lower levels of English proficiency. Two videos were selected, and the second video was watched twice. After each video, all participants took a comprehension test, including global comprehension and detailed questions. Findings revealed that fully captioned group achieved the best results on the global comprehension questions. Significant differences between the fully captioned and keyword captioned videos on the detailed comprehension questions were not detected. Learners with a higher level of English proficiency and those who watched the video for a second time achieved better comprehension scores. These findings suggest that full captioning videos, rather than keyword captioning videos, should be considered when using video-based comprehension activities for ESL primary school learners. However, learners' English level and the frequency of video viewing should also be considered.</t>
  </si>
  <si>
    <t>Elementary School Students, English (Second Language), Second Language Learning, Video Technology, Comprehension, Technology Uses in Education, Language Proficiency, Foreign Countries, Layout (Publications)</t>
  </si>
  <si>
    <t>EJ1231667</t>
  </si>
  <si>
    <t>EFL Students&amp;apos; Views of Willingness to Communicate in the Extramural Digital Context</t>
  </si>
  <si>
    <t>Lee, Ju Seong</t>
  </si>
  <si>
    <t>This study examined factors that might have affected EFL learners' willingness to communicate (WTC) in the extramural digital (ED) environment, a rapidly emerging L2 communication context. The investigator conducted a semi-structured interview with 98 EFL students from three Korean universities. Drawing on grounded theory, &amp;quot;socio-political&amp;quot; (Korea's K-12 instruction), &amp;quot;contextual&amp;quot; (familiarity with interlocutors and communities), and &amp;quot;individual&amp;quot; variables (L2 self-confidence and anxiety) emerged as major sources of influence on participants' L2 WTC. Additionally, these sub-variables appeared to interact simultaneously during L2 communication in the ED context. This study contributes to further advancing our understanding of L2 WTC in a CALL environment. It also offers pedagogical insights into how L2 teachers can facilitate EFL learners' WTC in a range of extramural digital environments where their L2 WTC is very different from face-to-face classroom and extracurricular digital settings.</t>
  </si>
  <si>
    <t>English (Second Language), Second Language Learning, Foreign Countries, Anxiety, Communication (Thought Transfer), Computer Mediated Communication, Undergraduate Students, Influences, Computer Assisted Instruction, Second Language Instruction, Extracurricular Activities</t>
  </si>
  <si>
    <t>EJ1231668</t>
  </si>
  <si>
    <t>Collaborative Kinesthetic EFL Learning with Collaborative Total Physical Response</t>
  </si>
  <si>
    <t>Wang, Fan, Hwang, Wu-Yuin, Li, Yung-Hui, Chen, Pin-Tse, Manabe, Kinnosuke</t>
  </si>
  <si>
    <t>This study aims to integrate kinesthetic technology and collaborative learning into total physical response (TPR) and to investigate the effect of collaborative total physical response (CTPR) on English language acquisition by high school students. To accomplish this, we utilized Microsoft Kinects to develop Collaborative Kinesthetic English Learning (CKEL) system designed to accommodate students in pairs during collaborative English learning activities. Thus, we observed significantly improved learning outcomes in the experimental group relative to the control groups in both total score and vocabulary part of the post-test. However, tests carried out for learning different kinds of vocabulary based on CTPR were also analyzed, and the results showed no significant difference between verbs, nouns or adjectives. This experiment revealed that this system would possibly be helpful for English learning regardless of the kind of vocabulary targeted. Therefore, we concluded that CTPR is not only more helpful for English learning than the traditional individual TPR but also worth being employed and requires further exploration in facilitating English learning.</t>
  </si>
  <si>
    <t>English (Second Language), Second Language Learning, Cooperative Learning, Kinesthetic Methods, High School Students, Computer Assisted Instruction, Vocabulary, Instructional Effectiveness, Grade 11</t>
  </si>
  <si>
    <t>EJ1231671</t>
  </si>
  <si>
    <t>Canals, Laia, Al-Rawashdeh, Amenah</t>
  </si>
  <si>
    <t>The present paper details the experience of designing and running the first online English language courses at Yarmouk University with the support of the Open University of Catalonia. The courses fall within the framework of the EQTEL project, which aims to develop and implement accreditation standards, guidelines and procedures for quality assurance of online courses in Jordanian universities. The focus of the research was to evaluate the course from the teachers' perspective while identifying possible stumbling blocks and challenges that could be used to refine and enhance the course and the teacher preparation program in successive iterations. Teachers completed a questionnaire that sought to reveal their beliefs, attitudes and experiences using technology for language instruction. The study concluded that teachers perceive more affordances in using technology to practice receptive skills (listening, reading) than productive skills (speaking, writing). Teachers evaluated the teacher preparation prior to the course as sufficient but expressed contradictory attitudes towards using technology for language instruction which need to be understood within the context of the institutional culture and the decision-making process behind technology adoption.</t>
  </si>
  <si>
    <t>Foreign Countries, English (Second Language), Educational Technology, Online Courses, College Second Language Programs, Teacher Attitudes, Technology Uses in Education, Second Language Instruction, Affordances, Computer Assisted Instruction, College Faculty, English Teachers, Faculty Development</t>
  </si>
  <si>
    <t>Jordan</t>
  </si>
  <si>
    <t>EJ1231672</t>
  </si>
  <si>
    <t>Examining EFL Learners&amp;apos; Individual Antecedents on the Adoption of Automated Writing Evaluation in China</t>
  </si>
  <si>
    <t>Li, Rui, Meng, Zhaokun, Tian, Mi, Zhang, Zhiyi, Ni, Chuanbin, Xiao, Wei</t>
  </si>
  <si>
    <t>Automated Writing Evaluation (AWE) has been widely applied in computer-assisted language learning (CALL) in China. However, little is known about factors that influence learners' intention to use AWE. To this end, by adding two external factors (i.e. computer self-efficacy and computer anxiety) to the technology acceptance model (TAM), we surveyed 245 Chinese college students and tested a number of proposed hypotheses using their response data. Results revealed that learners' behavioural intention to use AWE is directly determined by perceived usefulness, attitude towards using, and computer self-efficacy; and it is indirectly influenced by learners' perceived ease of use; learners' computer self-efficacy and computer anxiety play no role to perceived usefulness. Instead, they significantly affect perceived ease of use. Implications of these results are discussed as well.</t>
  </si>
  <si>
    <t>Foreign Countries, English (Second Language), Second Language Learning, Automation, Writing Evaluation, Computer Assisted Instruction, Self Efficacy, Anxiety, Computer Attitudes, College Students, Intention, Usability, Adoption (Ideas)</t>
  </si>
  <si>
    <t>EJ1231673</t>
  </si>
  <si>
    <t>Beyond Self-Directed Computer-Assisted Pronunciation Learning: A Qualitative Investigation of a Collaborative Approach</t>
  </si>
  <si>
    <t>Tsai, Pi-hua</t>
  </si>
  <si>
    <t>In foreign language education, instruction in pronunciation has received less attention than instruction in other language skills. Many teachers do not know how to teach correct pronunciation due to lack of knowledge in pronunciation pedagogy even if they want to or they assume that students pick it up on their own. With the development of technology, automatic speech recognition (ASR) software has been adopted in computer-assisted pronunciation training (CAPT) and has been found to be effective in facilitating pronunciation learning. Nevertheless, CAPT software still has its limitation. Very little research has been done on what difficulties students may encounter during practice with the system, such as how to read the feedback provided by the software. Moreover, very few CAPT studies investigated how collaborative learning can be integrated to augment the advantages of the technology. Efforts also have to be made on how to increase the enjoyment of learners using it when their motivation is curtailed by the unchanging feedback the CAPT system provides. The present study aims to investigate how those software users feel about the mediated assistance the system offers, their difficulty and attitudes toward using it, and, above all, how peers can help to mediate the pronunciation learning of students using &amp;quot;MyET,&amp;quot; a CAPT system designed in Taiwan. Two groups of junior college students (N = 60) practiced the system for 10 weeks with or without their peers. A qualitative investigation found that the collaborative group wrote down more statements about how they had benefited from the software than about their pronunciation difficulties. They also reported that the feedback helped raise their awareness of pronunciation errors. In the collaborative practice with the CAPT system, they revealed that they could explore more functions the software provided and had fun. This study further examines how peers interacted, analyzed, and discussed the effects of collaboration on computer-assisted pronunciation learning. Finally, suggestions were made for teachers interested in conducting CAPT in a collaborative context.</t>
  </si>
  <si>
    <t>Computer Assisted Instruction, Pronunciation Instruction, Cooperative Learning, Second Language Instruction, Student Attitudes, Foreign Countries, College Students, Independent Study, Instructional Effectiveness</t>
  </si>
  <si>
    <t>EJ1218001</t>
  </si>
  <si>
    <t>Vocabulary Learning and Retention through Multimedia Glossing</t>
  </si>
  <si>
    <t>Ramezanali, Nasrin, Faez, Farahnaz</t>
  </si>
  <si>
    <t>Drawing on Mayer's (2014) cognitive theory of multimedia learning, the purpose of this study was to examine which modes of gloss presentation (i.e., L2 definition, aural, and video animation) are effective for learners' vocabulary learning and delayed word recollection. One control group and three experimental groups were formed by 132 intermediate language learners. Pre- and post-tests of productive recall and multiple-choice productive recognition were administered, and learners' perceptions toward glossing were examined through a questionnaire and interviews. Quantitative data were analyzed using ANCOVA, and themes that emerged from the qualitative data were identified. The quantitative findings revealed that dual glossing modes were more effective than single glossing modes for many test sessions. However, single glossing was also effective for a few test sessions. The questionnaire and interview data showed that learners preferred the dual glossing mode of L2 definition and video animation. The findings provide insights for vocabulary learning and teaching.</t>
  </si>
  <si>
    <t>Vocabulary Development, Multimedia Instruction, Teaching Methods, Second Language Learning, Second Language Instruction, Pretests Posttests, Multiple Choice Tests, Language Tests, Comparative Analysis, Word Recognition, Student Attitudes, Video Technology, Animation, Recall (Psychology), Epistemology, Definitions, Foreign Countries, Adult Students, English (Second Language)</t>
  </si>
  <si>
    <t>EJ1218002</t>
  </si>
  <si>
    <t>The Impact of Video and Written Feedback on Student Preferences of English Speaking Practice</t>
  </si>
  <si>
    <t>Tseng, Sheng-Shiang, Yeh, Hui-Chin</t>
  </si>
  <si>
    <t>This study examined the differences in perceptions of the value of feedback for improving English speaking performance between students who received video feedback and those who received written feedback and their preferences for written or video feedback. A total of 43 English as a foreign language students participated in this study to produce a video clip to which their peers responded with either written or video feedback. The collected data included (a) students' video clips before and after receiving peer feedback, (b) the video and written feedback they received, and (c) a survey which the students completed after receiving video or written feedback to examine their own English speaking performance in terms of pronunciation, intonation, fluency, grammar, and word usage. The findings showed that both written and video feedback was useful for English speaking skill development. Written feedback helped the students learn grammar rules and word usage to achieve greater linguistic accuracy in their English speaking performance. Video feedback helped students improve their intonation. However, neither video feedback nor written feedback could help them significantly improve their pronunciation and fluency. The students also preferred written over video feedback due to its efficiency and clarity.</t>
  </si>
  <si>
    <t>Feedback (Response), Video Technology, English (Second Language), Second Language Learning, Second Language Instruction, Written Language, Teaching Methods, Pronunciation, Intonation, Language Fluency, Grammar, Language Usage, Skill Development, Speech Communication, Foreign Countries, Mandarin Chinese, Undergraduate Students, Native Language</t>
  </si>
  <si>
    <t>Taiwan (Taipei)</t>
  </si>
  <si>
    <t>EJ1218003</t>
  </si>
  <si>
    <t>The Effect of Two Forms of Computer-Automated Metalinguistic Corrective Feedback</t>
  </si>
  <si>
    <t>Gao, Jianwu, Ma, Shuang</t>
  </si>
  <si>
    <t>This study investigated whether the effect of two forms of computer-automated metalinguistic corrective feedback in drills transferred to subsequent writing tasks. The English simple past tense, a learned structure, was selected as the target structure. Participants included 117 intermediate learners of English as a foreign language assigned to two feedback groups, one no-feedback group, and one control group. These groups completed writing tasks before the drills, immediately after the drills, and two weeks after the drills. In the drills, the feedback groups completed an untimed error correction test (ECT 1) in which they received either metalinguistic feedback or metalinguistic feedback with corrections. After that, the feedback groups completed another untimed ECT (ECT 2). The no-feedback group completed the two ECTs without receiving any feedback. The results showed that the feedback groups performed better than the no-feedback group on ECT 2. However, no effect for group was found on the learners' improvement from the first to the second writing task and from the first to the third writing task.</t>
  </si>
  <si>
    <t>Feedback (Response), Metalinguistics, Computer Assisted Instruction, Drills (Practice), Writing Assignments, Transfer of Training, Morphemes, English Language Learners, Error Correction, English (Second Language), Second Language Learning, Accuracy, Undergraduate Students, Foreign Countries, Writing Ability, English Departments, Teacher Education, Outcome Measures, Student Improvement</t>
  </si>
  <si>
    <t>EJ1218008</t>
  </si>
  <si>
    <t>The Affordances of Process-Tracing Technologies for Supporting L2 Writing Instruction</t>
  </si>
  <si>
    <t>Ranalli, Jim, Feng, Hui-Hsien, Chukharev-Hudilainen, Evgeny</t>
  </si>
  <si>
    <t>The research literature on L2 writing processes contains a multitude of insights that could inform writing instruction, but writing teachers are constrained in their capacity to make use of these insights insofar as they lack detailed information about how their students actually engage in the processes of writing. At the same time, writing-process researchers have been using powerful technologies that are potentially applicable in educational settings to trace writers' process engagement--namely, keystroke-logging and eye-tracking. In this article, we describe a pilot effort to integrate these technologies into L2 writing instruction with college-level ESL students. In addition to illustrating three key affordances of these technologies that emerged from the piloting, we discuss the conceptual framework that informed our efforts as well as challenges that will need to be addressed to facilitate further integration of process tracing into L2 writing pedagogy.</t>
  </si>
  <si>
    <t>Writing Processes, Second Language Learning, Second Language Instruction, Writing Instruction, Teaching Methods, Educational Technology, Eye Movements, Keyboarding (Data Entry), College Students, English (Second Language), Technology Integration, Feedback (Response), Formative Evaluation, English for Academic Purposes, Computer Software, Computer Assisted Instruction, Graphs, Modeling (Psychology)</t>
  </si>
  <si>
    <t>EJ1218009</t>
  </si>
  <si>
    <t>Effect of Using Texting on Vocabulary Instruction for English Learners</t>
  </si>
  <si>
    <t>Li, Jia, Cummins, Jim</t>
  </si>
  <si>
    <t>This article reports on a study that examined the effectiveness of an intervention using text messages to enhance the academic vocabulary acquisition of English language learners (ELLs). With a random control trial design, we compared students' learning gain of target vocabulary (direct effect) and its subsequent impact on academic vocabulary learning (transfer effect) with and without the intervention treatment. The study included 108 undergraduate ELLs in a large Canadian university in Ontario. The intervention was aligned with the lesson plans of two comparable content-based courses on English for academic purposes required for the ELLs and aimed at teaching frequently used academic words embedded within the assigned course readings. The results indicated that, with the intervention, students learned significantly more target words. However, there was no difference between the treatment and control groups on academic vocabulary post-test performance measuring the transfer effect. The pedagogical implication of the findings and suggestions for future research are discussed.</t>
  </si>
  <si>
    <t>Vocabulary Development, Intervention, Undergraduate Students, English (Second Language), Second Language Learning, Foreign Countries, Teaching Methods, Instructional Effectiveness, Transfer of Training, Second Language Instruction, Lesson Plans, Course Content, English for Academic Purposes, Comparative Analysis, Pretests Posttests, Synchronous Communication, Language Tests, Reading Comprehension</t>
  </si>
  <si>
    <t>EJ1218015</t>
  </si>
  <si>
    <t>How Captions Help People Learn Languages: A Working-Memory, Eye-Tracking Study</t>
  </si>
  <si>
    <t>Gass, Susan, Winke, Paula, Isbell, Daniel R., Ahn, Jieun</t>
  </si>
  <si>
    <t>Captions provide a useful aid to language learners for comprehending videos and learning new vocabulary, aligning with theories of multimedia learning. Multimedia learning predicts that a learner's working memory (WM) influences the usefulness of captions. In this study, we present two eye-tracking experiments investigating the role of WM in captioned video viewing behavior and comprehension. In Experiment 1, Spanish-as-a-foreign-language learners differed in caption use according to their level of comprehension and to a lesser extent, their WM capacities. WM did not impact comprehension. In Experiment 2, English-as-a-second-language learners differed in comprehension according to their WM capacities. Those with high comprehension and high WM used captions less on a second viewing. These findings highlight the effects of potential individual differences and have implications for the integration of multimedia with captions in instructed language learning. We discuss how captions may help neutralize some of working memory's limiting effects on learning.</t>
  </si>
  <si>
    <t>Eye Movements, Short Term Memory, Multimedia Instruction, Teaching Methods, Video Technology, Layout (Publications), Spanish, Second Language Learning, Second Language Instruction, Learning Processes, Comparative Analysis, English (Second Language), Individual Differences, Role, Language Processing, Comprehension, Computer Assisted Instruction, Undergraduate Students, Instructional Effectiveness, Tests</t>
  </si>
  <si>
    <t>EJ1218025</t>
  </si>
  <si>
    <t>Collaborative Writing and Text Quality in Google Docs</t>
  </si>
  <si>
    <t>Abrams, Zsuzsanna I.</t>
  </si>
  <si>
    <t>Linking research on task-based collaborative L2 writing and computer-mediated writing, this study investigates the relationship between patterns of collaboration and the linguistic features of texts written during a computer-supported collaborative writing task using Google Docs. Qualitative analyses provide insights into the writing process of successful collaborative groups. Twenty-eight first-year learners of German at a U.S. university participated in the study. Working in small groups, they completed a creative writing task, developing a hypothesized ending to a German feature film. The results suggest that collaboratively-oriented groups produced texts with more propositional content and better coherence than less-collaborative groups. These findings confirm previous observations that learner-to-learner engagement encourages meaning-making. They also expand existing research by connecting collaborative patterns to the quality of L2 output. Other linguistic features typically used for evaluating writing quality in task-based language learning research (i.e., grammatical or lexical accuracy, syntactic complexity, or lexical diversity) did not seem to be related to collaborative patterns. The article concludes with pedagogical and research insights into computer-supported collaborative writing among lower-proficiency L2 learners and the possibilities and limitations of Google Docs for analyzing data in such environments.</t>
  </si>
  <si>
    <t>Collaborative Writing, Computer Software, Second Language Learning, Second Language Instruction, German, Undergraduate Students, Task Analysis, Computer Assisted Instruction, Teaching Methods, Creative Writing, Films, Grammar, Accuracy, Language Proficiency, Connected Discourse, Writing Skills</t>
  </si>
  <si>
    <t>EJ1218032</t>
  </si>
  <si>
    <t>Does a 3D Immersive Experience Enhance Mandarin Writing by CSL Students?</t>
  </si>
  <si>
    <t>Lan, Yu-Ju, Lyu, Bo-Ning, Chin, Chee Kuen</t>
  </si>
  <si>
    <t>This study aimed at enhancing the Mandarin essay writing by learners of Chinese as a second language (CSL) in Singapore by using authentic contexts in Second Life (SL). The participants were students in two classes of eighth graders from a junior high school in Singapore, and the study lasted for 5 weeks. A quasiexperimental design was adopted by randomly assigning the two classes to the experimental group (N=26) or the control group (N = 34). The two groups received identical writing instructions and were asked to write essays about identical topics within an identical time period. The only difference between the two groups was the activities performed at the prewriting stage: with or without immersive exploration in SL. Three kinds of qualitative data were collected and analyzed: students' writing plans, students' compositions, and in-class observation data. The analysis results show that the writing motivation and performance of the CSL students varied depending on whether or not they performed immersive exploration before writing. Those who explored the authentic contexts in SL before writing performed significantly better at constructing a prewriting plan and exhibited significantly higher writing quality compared to those without such an immersive experience. The former group also demonstrated higher motivation.</t>
  </si>
  <si>
    <t>Mandarin Chinese, Second Language Instruction, Essays, Grade 8, Junior High School Students, Writing Processes, Student Motivation, Writing Skills, Inquiry, Foreign Countries, Educational Technology, Technology Uses in Education, Prewriting, Computer Simulation</t>
  </si>
  <si>
    <t>EJ1234080</t>
  </si>
  <si>
    <t>Engagement and Attitude in Telecollaboration: Topic and Cultural Background Effects</t>
  </si>
  <si>
    <t>Oskoz, Ana, Gimeno-Sanz, Ana</t>
  </si>
  <si>
    <t>This study examines the linguistic resources by which foreign language (L2) learners express their ideological positions in online discussions taking place in a telecollaborative encounter during one semester. More specifically, the study attempts to decipher how L2 learners discuss and argue their points of view regarding their first culture, their second culture, and the topic in general, depending on the issue under discussion (immigration and nationalism or patriotism) and to the country where the learners were based (US or Spain). Twenty-four learners, organized into six groups, each with two students from the US and two from Spain, participated in three online forums. For the analysis, learners' postings were subjected to quantitative and qualitative content analysis applying two discourse-semantic subsystems of the Appraisal framework, Engagement--the linguistic resources used to reflect the writer's position and willingness to recognize alternative positions--and Attitude--the linguistic resources used to indicate positive or negative assessment of people, places, things, and states of affairs. This study concludes that there were clear differences in the discursive styles between both sets of learners and topics. Overall, for instance, the learners employed more monoglossic statements when discussing nationalism or patriotism rather than immigration and Spain-based learners made more use of judgment markers than their US-based counterparts did.</t>
  </si>
  <si>
    <t>Second Language Learning, Second Language Instruction, Computer Mediated Communication, Student Attitudes, Immigration, Nationalism, Patriotism, Foreign Countries, Cross Cultural Studies, Intercultural Communication, Content Analysis, Semantics, Discourse Analysis, Spanish, Language Variation, English (Second Language), Cultural Differences, Undergraduate Students, Communication Skills, Language Proficiency, Cultural Background, Cultural Awareness, Asynchronous Communication, Communication Strategies, Language Styles</t>
  </si>
  <si>
    <t>EJ1234084</t>
  </si>
  <si>
    <t>Experiential Learning of Telecollaborative Competences in Pre-Service Teacher Education</t>
  </si>
  <si>
    <t>Grau, Maike Korinna, Turula, Anna</t>
  </si>
  <si>
    <t>This paper aims to contribute to the growing literature on how prospective foreign language teachers can learn to be successful telecollaborators. We investigate Polish and German TEFL students' perceptions of how they develop the competences, attitudes, and beliefs described by O'Dowd (2015) through experiential learning in a virtual exchange. Using grounded theory as its research methodology, our study used data from three different sources: (a) a pre- and post-project survey investigating students' changing perceptions of the relevance of telecollaboratively taught classes for their professional and personal development, (b) a survey and ethnographic observation focusing on students' perceptions of and attitudes toward distributed teaching presence in the exchange project (cf. Turula &amp;amp; Grau, 2018), and (c) a case study employing a survey and a semi-structured interview with a participant who carried out her own telecollaborative project in a primary school. The necessarily tentative results of this small-scale investigation point toward the suitability of the experiential learning approach for the development of organisational, digital, and pedagogical telecollaborative competences, potentially shaping prospective teachers' attitudes and beliefs.</t>
  </si>
  <si>
    <t>English (Second Language), Second Language Learning, Second Language Instruction, Computer Mediated Communication, Experiential Learning, Teacher Education Programs, Language Teachers, Foreign Countries, Student Attitudes, Computer Simulation, Exchange Programs, Individual Development, Ethnography, Teacher Role, Professional Development, Elementary Schools, Technological Literacy, Teaching Methods, Intercultural Communication</t>
  </si>
  <si>
    <t>Poland, Germany</t>
  </si>
  <si>
    <t>EJ1234109</t>
  </si>
  <si>
    <t>Critical Incidents and Cultures-of-Use in a Hong Kong-Germany Telecollaboration</t>
  </si>
  <si>
    <t>This study explores critical incidents regarding differing cultures-of-use in telecollaboration against the backdrop of Hong Kong and German teacher education contexts. The rationale for the exchange was to model technology use and task design with the ultimate goal of internationalizing teacher education and supporting global citizenship. Participants in this project are 58 English majors in a graduate-level sociolinguistics course at a public research institution in Hong Kong and 15 EFL student teachers in a language teaching and new media elective course at a public education university in Germany. Using social media tools for interaction such as Facebook, Skype, WeChat, and WhatsApp, 11 telecollaborative teams engaged in three sequential tasks: (a) engaging in topical exchanges using Facebook, (b) writing a literature review in Google Docs, and (c) making recommendations on team websites using Wix. Research questions focus on critical incidents identified by participants during these tasks, particularly in relation to tool engagement. Data triangulation includes reflections, surveys, and online interactions. Findings indicate that the majority of Hong Kong teams cite low experience with certain tools, unfamiliarity with alternative tools (e.g., WeChat), and differences in tool access and use as constraints in achieving effective communication. Implications address sensitizing participants to their partners' tool socialization through implementing the critical incident technique.</t>
  </si>
  <si>
    <t>Critical Incidents Method, Teacher Education Programs, Cross Cultural Studies, International Education, Sociolinguistics, Graduate Students, Social Media, Computer Mediated Communication, Web Sites, Student Attitudes, Cultural Differences, Teaching Methods, English (Second Language), Second Language Learning, Computer Software, Language Teachers, Student Teachers, Majors (Students), State Universities, Elective Courses, Foreign Countries, Intercultural Communication, Teamwork, Technological Literacy</t>
  </si>
  <si>
    <t>Germany, Hong Kong</t>
  </si>
  <si>
    <t>EJ1234111</t>
  </si>
  <si>
    <t>Developing Intercultural Competence through Study Abroad, Telecollaboration, and On-Campus Language Study</t>
  </si>
  <si>
    <t>Lee, Juhee, Song, Jayoung</t>
  </si>
  <si>
    <t>Although a number of studies have investigated study abroad or telecollaboration separately, none to date has included both methods with the aim of differentiating their impacts on the development of intercultural communicative competence (ICC). Using mixed methods, the current study compared foreign language learners' perceived ICC development under three different conditions over 6 weeks: 1) a study-abroad program (n = 52) in Korea, China, Japan, France, and Spain designed for American undergraduates; 2) telecollaboration (n = 54) between Korean students of English and American students of Korean; and 3) on-campus language study (n = 44) among Korean students of English and American students of Chinese who were learning languages at their home institutions. Data from 150 students were collected from pre- and post-study questionnaires measuring cognitive, affective, and behavioral aspects of ICC; reflective writing; exit essays; and interviews. The results indicated that the study abroad and telecollaboration groups exhibited significant improvement in perceived cognitive, affective (engagement and confidence), and behavioral aspects of ICC over time, whereas the on-campus (control) group showed little change in any aspect of ICC. Although the study-abroad group displayed significantly higher levels of intercultural knowledge than the telecollaboration group, both groups showed similar degrees of improvement in the affective and behavioral aspects of ICC. We argue that online interactions with members of the target culture can be as beneficial as studying abroad and that it is at least more beneficial than traditional classroom language learning in the development of L2 learners' perceived ICC.</t>
  </si>
  <si>
    <t>Cultural Awareness, Study Abroad, Intercultural Communication, Communicative Competence (Languages), Comparative Analysis, Second Language Learning, Second Language Instruction, Undergraduate Students, Korean, English (Second Language), Chinese, Student Attitudes, Essays, Reflection, Student Improvement, Teaching Methods, Foreign Countries, Computer Mediated Communication, Cooperative Learning, Spanish, French, Japanese, On Campus Students</t>
  </si>
  <si>
    <t>South Korea, Japan, China, Spain, France</t>
  </si>
  <si>
    <t>EJ1234117</t>
  </si>
  <si>
    <t>Telecollaboration as an Approach to Developing Intercultural Communication Competence</t>
  </si>
  <si>
    <t>It has been repeatedly asserted in recent years that telecollaboration is such a powerful and effective tool for both second language acquisition (SLA) and fostering intercultural communication competence (ICC) that it should be regularly included in foreign language instruction (Çiftçi &amp;amp; Savas, 2018; Lewis &amp;amp; O'Dowd, 2016a; O'Dowd, 2016a; Thorne, 2016) and that its use be &amp;quot;normalized&amp;quot; into the language classroom (Bax, 2003). While studies have pointed to the importance of &amp;quot;guided reflection&amp;quot; in collaboration (Helm, Guth, &amp;amp; Farrah, 2012) for developing intercultural communication competence, others have suggested that the access to informal resources today in online interest groups, social media, and digital entertainment (gaming, and music or video streaming) create opportunities for &amp;quot;intercultural communication in the wild&amp;quot; (Thorne, 2010, p. 144). This article looks at these different approaches (class-based and autonomous) as well as other evolving developments, such as telecollaboration in teaching education, the changing models and modalities of exchanges, and its cultural dimensions.</t>
  </si>
  <si>
    <t>Intercultural Communication, Communicative Competence (Languages), Social Media, Teaching Methods, Second Language Learning, Second Language Instruction, Independent Study, Informal Education, Computer Mediated Communication, Video Technology, Computer Games, Cultural Awareness, Language Usage, Pragmatics, Cooperative Learning, Interpersonal Communication, Individual Characteristics, Cultural Differences, Global Approach, Official Languages</t>
  </si>
  <si>
    <t>EJ1234118</t>
  </si>
  <si>
    <t>The Formative Role of Teaching Presence in Blended Virtual Exchange</t>
  </si>
  <si>
    <t>Kurek, Malgorzata, Müller-Hartmann, Andreas</t>
  </si>
  <si>
    <t>This paper presents the findings of a three-cycle action research study (Nunan &amp;amp; Bailey, 2009) that investigated the role of teaching presence (TP) in nurturing a Community of Inquiry (CoI) in a teacher training virtual exchange delivered in blended format. The study covers three iterations of such an exchange between three different cohorts of Polish and German EFL student teachers working on international teams to design technology-based intercultural tasks for their future educational contexts. Furthermore, we focus on the impact of TP on students' self- and co-regulatory learning accounted for in the newly emergent concept of learning presence (LP). Qualitative analysis of various data sets from the three research cycles reveals that students' LP, and with that their &amp;quot;transformation of participation&amp;quot; (Rogoff, 1994), is nurtured if instructors engage in various pedagogical interventions on the levels of design, discourse and instruction (Garrison, 2006). We identify the various types of such interventions and link them to different virtual exchange project phases. We also highlight the modelling role of TP in blended formats in the context of a teacher training virtual exchange. Modelling, delivered through such interventions, can be formative for future teachers' professional competence.</t>
  </si>
  <si>
    <t>Blended Learning, Educational Technology, English (Second Language), Second Language Learning, Language Teachers, Preservice Teachers, International Programs, Cooperative Learning, Technology Uses in Education, Intervention, Foreign Countries, Teacher Education Programs, Inquiry, Communities of Practice, Interpersonal Relationship</t>
  </si>
  <si>
    <t>Germany, Poland</t>
  </si>
  <si>
    <t>EJ1234122</t>
  </si>
  <si>
    <t>Exploring Multimedia, Mobile Learning, and Place-Based Learning in Linguacultural Education</t>
  </si>
  <si>
    <t>Han, Yiting</t>
  </si>
  <si>
    <t>Culture, as the fifth language skill, enables learners to develop into multilingually and multiculturally aware global citizens. The traditional Chinese architecture is as old as Chinese civilization. The wisdom, stories, and cultural elements behind traditional Chinese construction is a valued aspect of Chinese culture. This article introduces a LiveCode based mobile application featuring a virtual tour of two traditional Chinese architecture sites--Nan Yuan and Humble Administrator's Garden. The application is designed by the author for advanced Chinese learners for an immersive linguacultural learning experience. Built-in tools, rollover hints, authentic multimedia resources and useful links of the application effectively integrate culture with language learning. Pedagogical applications, pilot outcomes, implications, and future directions of mobile learning and place-based learning in Chinese linguacultural education are also addressed in this paper.</t>
  </si>
  <si>
    <t>Cultural Awareness, Multimedia Materials, Advanced Students, Second Language Learning, Second Language Instruction, Chinese, Telecommunications, Handheld Devices, Learning Experience, Place Based Education, Asian Culture, Computer Software, Teaching Methods, Pilot Projects, Blended Learning, Outcomes of Education, Study Abroad, Computer Simulation</t>
  </si>
  <si>
    <t>EJ1234126</t>
  </si>
  <si>
    <t>Telecollaboration for Content and Language Learning: A Genre-Based Approach</t>
  </si>
  <si>
    <t>While many studies have documented the growth of second language abilities and intercultural knowledge as a result of participating in telecollaboration, research has not sufficiently investigated the development of content knowledge in this learning context. In response, this study explores content learning in a university-level, genre-based business German course. Two dyads and two triads of students conducted synchronous audiovisual interviews with Berlin-based entrepreneurs in order to expand upon their existing knowledge of German business culture. The study examines the extent to which L2 German learners were able to perform the genre 'oral interview' via synchronous computer-mediated communication (SCMC) and whether performance afforded learners the opportunity to: 1) display previously acquired content knowledge and 2) acquire new content knowledge. Discourse analysis of four hours of transcribed speech shows that all groups were able to navigate the generic stages of the oral interview. Furthermore, participants used both explicit and implicit means to refer to knowledge gained prior to the exchange and during the exchange. These results provide evidence that genre-based pedagogy can foster integrated content and language learning in SCMC-based telecollaboration by helping learners demonstrate attention, link existing knowledge to new knowledge, and create meaningful connections between different topical areas.</t>
  </si>
  <si>
    <t>German, Second Language Learning, Languages for Special Purposes, College Second Language Programs, College Students, Computer Mediated Communication, Interviews, Business Administration Education, Cooperation, Foreign Countries, Native Speakers, Entrepreneurship</t>
  </si>
  <si>
    <t>United States, Germany (Berlin)</t>
  </si>
  <si>
    <t>EJ1234128</t>
  </si>
  <si>
    <t>Toward a Comprehensive Model of Negotiated Interaction in Computer-Mediated Communication</t>
  </si>
  <si>
    <t>van der Zwaard, Rose, Bannink, Anne</t>
  </si>
  <si>
    <t>In this paper we explore and identify emerging patterns of synchronous digital discourse trajectories between dyads of native (NS) and non-native speakers (NNS), with a particular focus on (absence of) negotiated interaction. We will present a new model of L2 learning interaction that is a schematic representation of two main types of hearer response that have been found after a trigger of nonunderstanding: Task-appropriate response (TAR) and face-appropriate response (FAR). In addition, we outline five different discourse trajectories. The model we propose is based on data derived from interactive task performances of groups of Dutch and Australian students in two telecollaboration projects. The discourse trajectories represented in our model provide us with useful insights into the complexities of digital interaction in an L2-learning environment and show that NNS-NS communication is more complex than traditional negotiation of meaning models suggest. We expect our model to contribute to a better understanding of L2 learning processes related to interaction in digital settings.</t>
  </si>
  <si>
    <t>Second Language Learning, Persuasive Discourse, Computer Mediated Communication, Learning Processes, Foreign Countries, Intercultural Communication, Discourse Analysis, Models, Cooperative Learning, Learning Strategies, Videoconferencing, Comparative Analysis, English (Second Language), Undergraduate Students, Program Descriptions, Exchange Programs, Interaction, Second Language Instruction, Native Speakers, Drama</t>
  </si>
  <si>
    <t>Netherlands, Australia</t>
  </si>
  <si>
    <t>EJ1204867</t>
  </si>
  <si>
    <t>Commercial-off-the-Shelf Games in the Digital Wild and L2 Learner Vocabulary</t>
  </si>
  <si>
    <t>Sundqvist, Pia</t>
  </si>
  <si>
    <t>The purposes of this study are to examine the relation between playing commercial-off-the-shelf (COTS) games in the wild and L2 English vocabulary and to offer comparisons with non-gamers' vocabulary. Data were collected from two samples of teenage L2 English learners in Sweden, Sample A (N = 1,069) and Sample B (N = 16). Questionnaires and English grades were collected from A and B, productive and receptive vocabulary tests from A, and interviews and essays from B. A quantitative-dominant mixed-methods approach was adopted. Results showed a significant positive correlation between time played and test scores. They also showed that time played was related to types of games played. Multiple regression analysis including time played and types of games as predictor variables and L2 vocabulary as the outcome variable showed that the effect from type disappeared when it was entered into the model, whereas time remained significant. A close examination of 45 words (productive test) revealed significantly higher scores for gamers (compared with non-gamers) at all vocabulary frequency levels, and for particularly difficult words. Overall, findings from Sample B regarding gaming habits and vocabulary (i.e., use of advanced or infrequent words in essays) reflected the results from Sample A, making it possible to conclude that playing COTS games matters for L2 learner vocabulary.</t>
  </si>
  <si>
    <t>Vocabulary Development, English (Second Language), Second Language Learning, Second Language Instruction, Comparative Analysis, Language Tests, Receptive Language, Expressive Language, Correlation, Scores, Foreign Countries, Computer Games, High School Students, Essays, Student Attitudes, Instructional Effectiveness, Teaching Methods</t>
  </si>
  <si>
    <t>EJ1204871</t>
  </si>
  <si>
    <t>Bronies Learning English in the Digital Wild</t>
  </si>
  <si>
    <t>Shafirova, Liudmila, Cassany, Daniel</t>
  </si>
  <si>
    <t>This article reports on fan practices, in English, among an international community of bronies--adult fans of the animated cartoon &amp;quot;My Little Pony: Friendship is Magic&amp;quot; (MLP). Originally directed at a target audience of young girls, MLP has become popular among men. These older male fans have been extremely active in producing multimodal and plurilingual fan practices. We explore how two different groups of bronies--one in Russia and the other in Spain--carry out fan practices in English. Applying digital ethnography, we describe six different cases of adult MLP fans. They both consume and create products such as fanfiction, translations, and fandubbing in different contexts with the use of sophisticated technologies. Not only do fandom practices allow these fans to develop digital identities and reach new audiences, they also help them to improve their English language skills--a task at which they reveal themselves to be both autonomous and self-critical. Regarding translation practices, we note several instances of bronies receiving mentoring from fellow fans who have a higher level of English. Finally, this article points out how, in the process of adapting their written output for global readerships, bronies can acquire some important transcultural skills.</t>
  </si>
  <si>
    <t>English (Second Language), Second Language Learning, Second Language Instruction, Cartoons, Animation, Adults, Males, Multilingualism, Ethnography, Fiction, Translation, Self Concept, Audiences, Communities of Practice, Computer Mediated Communication, Language Skills, Independent Study, Mentors, Language Proficiency, Cultural Awareness, Foreign Countries</t>
  </si>
  <si>
    <t>Russia, Spain</t>
  </si>
  <si>
    <t>EJ1204874</t>
  </si>
  <si>
    <t>Language Learning in the Wild: A Young User Perspective</t>
  </si>
  <si>
    <t>Jensen, Signe Hannibal</t>
  </si>
  <si>
    <t>Through the analytical lens of activity theory (Leontiev, 1978, Lantolf &amp;amp; Thorne, 2006), the present study investigates the uptake of affordances for language learning by young (ages 7-11) Danish children (N = 15) in their engagement with English language media in the digital wild. Drawing on ethnographic interviews (Spradley, 1979), during which the participants engaged in online English language activities (e.g., gaming, snapchatting, etc.), the study shows that most of the participants were motivated in their engagement with English by social and higher cognitive motives (Lompscher, 1999). They engaged substantially with affordances for language learning (i.e., deliberately chose English-language content over Danish), engaged in chats, and read and listened to online content. Some, on the other hand, were found to be motivated by lower cognitive motives, resulting in less engagement with the affordances. The study also found a substantial difference between perceptions of English in and outside school. The study adds new insights to an under-researched area, while giving voice to young users of English, as called for by Ushioda (2008, p. 29).</t>
  </si>
  <si>
    <t>Second Language Learning, Second Language Instruction, English (Second Language), Computer Games, Foreign Countries, Computer Mediated Communication, Language Usage, Learning Activities, Learning Motivation, Language Role, Learner Engagement, Elementary School Students, Program Descriptions, Gender Differences, Music, Video Technology, Learning Strategies, Student Attitudes, Language Attitudes, Internet</t>
  </si>
  <si>
    <t>Denmark</t>
  </si>
  <si>
    <t>EJ1204878</t>
  </si>
  <si>
    <t>Quantity and Diversity of Informal Digital Learning of English</t>
  </si>
  <si>
    <t>While research on informal digital learning of English (IDLE) increases in the fields of teaching English to speakers of other languages and computer-assisted language learning, few studies have examined the relationship between quantity and diversity of IDLE practices and different language learning outcomes. To address this gap, data were collected through one questionnaire, six English learning outcomes, and a semi-structured interview from 71 Korean English-as-a-foreign-language (EFL) university students. Hierarchical linear regression analyses showed that IDLE Quantity, Age, and Major were significant predictors of two affective variables (Confidence and Enjoyment), while IDLE Diversity and Major were significantly predictive of productive language outcomes (Speaking and Productive Vocabulary Knowledge), scores in a standardized English test (TOEIC), and one affective variable (Lack of Anxiety). These results revealed how IDLE quantity and diversity can make a unique contribution to EFL learners' English outcomes.</t>
  </si>
  <si>
    <t>English (Second Language), Second Language Learning, Second Language Instruction, Teaching Methods, Computer Assisted Instruction, College Students, Student Attitudes, Outcomes of Education, Age Differences, Majors (Students), Self Esteem, Vocabulary Skills, Speech Communication, Anxiety, Informal Education, Foreign Countries, Language Tests, Grammar</t>
  </si>
  <si>
    <t>EJ1204880</t>
  </si>
  <si>
    <t>Technique Efficacy When Using a Student Response System in the Reading Classroom</t>
  </si>
  <si>
    <t>Kent, David</t>
  </si>
  <si>
    <t>Although studies using student response systems (SRSs) within the English as a foreign language (EFL) classroom are relatively rare, there is increasing evidence from a range of disciplines to highlight the potential behind application of these systems for student learning. Consequently, this study contributes to filling this gap by demonstrating the efficacy of SRS-integration in the EFL reading classroom for formative assessment when supported by teacher-interaction and peer-interaction utilization techniques. Relying on a quasi-experimental design, results suggest that a Plickers SRS-integrated classroom can provide a digitally interactive learning environment and active learning opportunities, particularly when coupled with a peer-interaction technique. It also enhances Korean EFL learner engagement with content while supporting the development of reading comprehension skills. Further, findings indicate that learners are receptive to ongoing SRS utilization as an alternative to traditional methods, viewing it as useful for highlighting their knowledge gaps, focusing their attention, and stimulating their engagement.</t>
  </si>
  <si>
    <t>Audience Response Systems, Teaching Methods, English (Second Language), Second Language Learning, Second Language Instruction, Peer Relationship, Learner Engagement, Active Learning, Foreign Countries, Reading Instruction, Formative Evaluation, Reading Comprehension, Undergraduate Students, Classroom Communication, Reading Tests, Outcomes of Education, College Faculty, Teacher Student Relationship</t>
  </si>
  <si>
    <t>EJ1204884</t>
  </si>
  <si>
    <t>Riding the Digital Wilds: Learner Autonomy and Informal Language Learning</t>
  </si>
  <si>
    <t>In the 20th anniversary issue of this journal, Reinders and White (2016) describe the relationship between computer-assisted language learning (CALL) and autonomy as having become &amp;quot;both more complex and more promising&amp;quot; (p. 143). This is, they assert, in large part due to the rise of informal language learning online, with an accompanying diminution for many learners in the role of formal education. In the process, they claim, education theory and practice have begun to take &amp;quot;the learner's lives and their experience as a central point for their learning&amp;quot; (p. 143). In this column, the author argues that this trend has accelerated, with new opportunities for autonomous language learning through mobile devices and the ever-increasing availability and use of streaming video and other authentic materials in the target language. The choice of learning resources is wide and personal, but inevitably draws the learner into contact--and into learning opportunities--with fellow learners and native speakers. While the principal focus is on language learning in the &amp;quot;digital wilds,&amp;quot; this article also considers how that process intersects with formal language instruction and how language teachers can facilitate out-of-school learning.</t>
  </si>
  <si>
    <t>Second Language Learning, Computer Assisted Instruction, Second Language Instruction, Independent Study, Informal Education, Telecommunications, Handheld Devices, Video Technology, Native Speakers, Language Teachers, Teaching Methods, Learning Motivation, Metacognition, Cultural Context, Computer Games, Social Media, Computer Mediated Communication</t>
  </si>
  <si>
    <t>EJ1204934</t>
  </si>
  <si>
    <t>Fan Translation of Games, Anime, and Fanfiction</t>
  </si>
  <si>
    <t>Vazquez-Calvo, Boris, Zhang, Leticia Tian, Pascual, Mariona, Cassany, Daniel</t>
  </si>
  <si>
    <t>Fan practices involving translation open up opportunities to explore language learning practices within the fandom (Sauro, 2017). We examine how three fans capitalize on fan translation and language learning. We consider the cases of Selo (an English-Spanish translator of games), Nino (a Japanese-Catalan fansubber of anime, and Alro (an English-Spanish translator of fanfics). A corpus was built consisting of 297 minutes of interviews, 186 screenshots of language learning events from online sites, and 213 minutes of screencast videos of online activity. Drawing upon the conceptual framework of new literacy studies (Barton, 2007), we set four themes to present fans' literacy practices and language learning: (a) fan translation, (b) understanding the original text, (c) writing and preparing the translation, and (d) tools, resources, and collaborative online practices. Results indicated that the three informants encountered an open space for agency, creativity, and identity building and reinforcement through fan translation. Their translations provided content and represented the generators of the semiotic fabric in their fandoms (Gee, 2005). As fan translators, they learned language in multiple ways, such as peer-to-peer feedback, autodidactism, and creative uses of Google Translate. Future research may attempt to transfer knowledge from digital wilds into formal education.</t>
  </si>
  <si>
    <t>Translation, Computer Games, Video Technology, Japanese, Romance Languages, Semiotics, Self Concept, Animation, Fiction, Second Language Learning, English (Second Language), Spanish, Computer Software, Computational Linguistics, Literacy, Computer Mediated Communication, Cooperation, Feedback (Response), Transfer of Training, Informal Education, Computer Simulation, Cartoons</t>
  </si>
  <si>
    <t>EJ1202516</t>
  </si>
  <si>
    <t>A Mixed-Methods Study of Tailor-Made Animated Cartoons in Teaching Punctuation in EFL Writing</t>
  </si>
  <si>
    <t>Bakla, Arif</t>
  </si>
  <si>
    <t>Despite their potential benefits, teacher-created animated cartoons have not found much room in second-language (L2) research, probably due to some technical challenges involved in creating them. This paper reports the findings of a mixed-methods embedded experimental study, designed to test the impact of tailor-made animated cartoons on the correct use of common punctuation rules in English. The participants were 112 Turkish-first language (L1) learners of English, assigned to either the treatment or control group through random cluster sampling. The instructional materials in the treatment group included teacher-created animated cartoons, exercises designed using SCORM-compliant software, and a forum for discussions in Moodle. The participants in the control group, on the other hand, used PowerPoint presentations (PPTs) instead of animated cartoons and completed the same follow-up activities. Quantitative results suggested that the treatment and control groups' post-test and late post-test scores significantly differed in favour of the former. Moreover, qualitative data from semi-structured interviews and document analysis revealed that the participants, especially those in the treatment group, viewed this learning experience highly positively. The findings globally imply that tailor-made animated cartoons might facilitate the learning of punctuation and help raise students' awareness of it.</t>
  </si>
  <si>
    <t>Cartoons, Teaching Methods, Pronunciation Instruction, English (Second Language), Second Language Learning, Second Language Instruction, Writing Instruction, Pretests Posttests, Control Groups, Experimental Groups, Computer Software, Instructional Materials, Metalinguistics, Instructional Effectiveness, Turkish, Native Language, Management Systems</t>
  </si>
  <si>
    <t>EJ1202518</t>
  </si>
  <si>
    <t>Beyond Elocution: Multimodal Narrative Discourse Analysis of L2 Storytelling</t>
  </si>
  <si>
    <t>Drawing upon research on narrative and speech styles and on digital and multimodal communication, the author proposes multimodal narrative discourse analysis (MNDA) with associated pedagogical and analytical procedures to teach and study storytelling. The second language (L2) students first participated in multimodal narrative simulations in the virtual world of Second Life. The university students then presented, evaluated, and revised stories in both face-to-face and digital contexts through multiple modalities and technologies. MNDA further provided tools and methods for analyzing the students' discursive processes and agentive experiences of L2 storytelling. The results of MNDA showed that the proper use of narrative elements, discourse structures, and stylistic devices, as well as bodily, visual, and video resources, assisted the students in developing multimodal designs and storytelling styles. This technology-mediated discourse approach to L2 storytelling suggests the importance of teaching and researching broader narrative contexts and activities other than simply elocution in multimodal communicative activities.</t>
  </si>
  <si>
    <t>Discourse Analysis, Second Language Learning, Second Language Instruction, Language Styles, Correlation, Teaching Methods, Story Telling, Computer Mediated Communication, Interpersonal Communication, Computer Simulation, Narration, Video Technology</t>
  </si>
  <si>
    <t>EJ1202523</t>
  </si>
  <si>
    <t>The Role of Online Dictionary Advertisements in Language Reception, Production, and Retention</t>
  </si>
  <si>
    <t>Today, people want to consult dictionaries of good quality, but they expect them to be available online for free. For this reason, publishers need advertisements to cover the costs of producing and maintaining online dictionary content. This paper aims to investigate the role of advertisements in language reception, production, and learning following online dictionary consultation. It also undertakes to determine whether advertisements in an online dictionary affect the time needed for dictionary-based decoding and encoding. In the experiment, participants consulted one of the most prestigious dictionaries of English for foreign learners, OALD9 (&amp;quot;Oxford Advanced Learner's Dictionary,&amp;quot; 9th edition). Two versions of the dictionary were employed in the study: one that includes advertisements and is available online free of charge, and its advertisement-free counterpart, OALD9 Premium. In the receptive task, the participants were requested to explain the meaning of new English words. In the productive one, they had to use the words in sentences. Meaning retention was checked in the immediate post-test. The research reveals that advertisements in OALD9 impede language reception, production, and learning, and also extend the time for comprehending new words. Suggestions for further research into advertisements on dictionary websites are presented in the final part of the paper.</t>
  </si>
  <si>
    <t>Role, Dictionaries, Electronic Publishing, Advertising, Costs, Second Language Learning, English (Second Language), Second Language Instruction, Receptive Language, Task Analysis, Language Usage, Sentences, Vocabulary Development, Learning Processes, Web Sites, Expressive Language</t>
  </si>
  <si>
    <t>EJ1202525</t>
  </si>
  <si>
    <t>Second Language Learning in the Context of Massively Multiplayer Online Games: A Scoping Review</t>
  </si>
  <si>
    <t>Jabbari, Nasser, Eslami, Zohreh R.</t>
  </si>
  <si>
    <t>This review examines the second language acquisition (SLA) literature with regard to the role of &amp;quot;massively multiplayer online games&amp;quot; (MMOGs) in second language (L2) learning. It focuses on commercially developed off-the-shelf (COTS) MMOGs only (some of them modified for educational purposes such as Reinders' &amp;amp; Wattana's work). It surveys the current empirical research to find out which aspects of L2 learning have been investigated, how they were studied, and what the findings suggest in relation to L2 learning opportunities and outcomes within and beyond MMOG contexts. We synthesized the findings of 31 studies reporting empirical evidence about the role of MMOGs in L2 learning. We observed that the empirical research in this area is mainly qualitative and that L2-related motivational and affective factors, L2 vocabulary, and learners' communicative competence (or discourse management strategies) are the most widely investigated topics. Based on the findings, our paper presents a model that depicts hypothetical interrelationships among (a) MMOG designed settings, (b) the social and affective affordances provided in these settings, (c) L2 learning opportunities, and (d) the L2 learning outcomes achieved. We conclude that MMOGs provide socially supportive and emotionally safe (i.e. low-language-anxiety) environments that afford multiple opportunities for L2 learning and socialization, which, in turn, help L2 learners to enrich their L2 vocabulary repertoire and enhance their communicative competence in the target language.</t>
  </si>
  <si>
    <t>Second Language Learning, Computer Games, Second Language Instruction, Role, Learning Motivation, Affective Behavior, Vocabulary Development, Communicative Competence (Languages), Social Support Groups, Socialization, Instructional Effectiveness, Computer Mediated Communication</t>
  </si>
  <si>
    <t>EJ1202526</t>
  </si>
  <si>
    <t>Critically Examining the Use of Blog-Based Fanfiction in the Advanced Language Classroom</t>
  </si>
  <si>
    <t>Sauro, Shannon, Sundmark, Bjorn</t>
  </si>
  <si>
    <t>This paper critically examines the integration of online fanfiction practices into an advanced university English language classroom. The fanfiction project, The Blogging Hobbit, was carried out as part of a course in the teacher education program at a Swedish university for students who were specializing in teaching English at the secondary school level. Participants were 122 students who completed the course in 2013 and 2014. In both classes, students were organized into groups of three to six to write collaborative blog-based role-play fanfiction of a missing moment from JRR Tolkien's fantasy novel &amp;quot;The Hobbit.&amp;quot; The 31 resulting pieces of collaborative fanfiction, the online formats they were published in, the 122 reflective essays produced by the two classes, and interviews with a focal group of participants were used to explore how technology and learners' experience with this technology may have mediated the resulting stories. In addition, the classroom fanfiction texts were compared with comparable online writing published in the fanfiction site Archive of Our Own (Ao3) to identify thematic and stylistic differences. The results showed that students' lack of familiarity with publishing in blogs often posed a challenge that some groups were able to overcome or exploit to facilitate or enhance the readability of their completed stories. Compared to online fanfiction, the classroom fanfiction was less innovative with respect to focal characters yet more collective in its focus, with stories being told from multiple characters' perspectives.</t>
  </si>
  <si>
    <t>Advanced Courses, Second Language Learning, Second Language Instruction, Cartoons, Novels, College Students, English (Second Language), Teaching Methods, Teacher Education Programs, Secondary School Teachers, Role Playing, Electronic Publishing, Essays, Reflection, Comparative Analysis, Writing (Composition), Story Telling, Student Attitudes, Web Sites, Language Styles, Familiarity, Foreign Countries</t>
  </si>
  <si>
    <t>EJ1202528</t>
  </si>
  <si>
    <t>Developing a Writing Assistant to Help EAP Writers with Collocations in Real Time</t>
  </si>
  <si>
    <t>Frankenberg-Garcia, Ana, Lew, Robert, Roberts, Jonathan C., Rees, Geraint Paul, Sharma, Nirwan</t>
  </si>
  <si>
    <t>Corpora have given rise to a wide range of lexicographic resources aimed at helping novice users of academic English with their writing. This includes academic vocabulary lists, a variety of textbooks, and even a bespoke academic English dictionary. However, writers may not be familiar with these resources or may not be sufficiently aware of the lexical shortcomings of their emerging texts to trigger the need to use such help in the first place. Moreover, writers who have to stop writing to look up a word can be distracted from getting their ideas down on paper. The ColloCaid project (www.collocaid.uk) aims to address these problems by integrating information on collocation with text editors. In this paper, we share the research underpinning the initial development of ColloCaid by detailing the rationale of (1) the lexicographic database we are compiling to support the collocation needs of novice users of English for Academic Purposes (EAP) and (2) the preliminary visualisation decisions taken to present information on collocation to EAP users without disrupting their writing. We conclude the paper by outlining the next steps in the research.</t>
  </si>
  <si>
    <t>Computational Linguistics, English for Academic Purposes, Lexicography, Writing Instruction, Dictionaries, Phrase Structure, Editing, Databases, Second Language Learning, Second Language Instruction, Visualization, Writing (Composition), Word Lists, Decision Making</t>
  </si>
  <si>
    <t>EJ1212873</t>
  </si>
  <si>
    <t>Videoconferencing and the Networked Provision of Language Programs in Regional and Rural Schools</t>
  </si>
  <si>
    <t>Slaughter, Yvette, Smith, Wally, Hajek, John</t>
  </si>
  <si>
    <t>The use of videoconferencing technology to support the delivery of language programs shows great potential in regional and rural settings where a lack of access to specialist teachers limits equitable access to education. In this article, we investigate the establishment of two regional and rural primary school networks in Australia for videoconferenced language learning. Adopting a perspective taken from the discipline of information systems called structuration theory, we examine how the technology they use both changes and is changed by its use in language learning, and how schools and teachers take control of technology and adapt their educational approaches. Case studies were carried out on the two networks using multiple data sources, including interviews and observation of language classes. The findings reveal that even with the same conceptual foundations and aims, divergent models of practice emerge as sustainable adaptations to localised factors. These differences are shaped by, among other things, an interplay between the quality of infrastructure, prior knowledge, and the &amp;quot;material properties&amp;quot; of the technology, including its functions, limits, and deployment in physical space. A closer look at these practices illustrates limitations and possibilities specifically for language education, but also more broadly illustrates how the success of these videoconferencing initiatives are influenced by a nuanced combination of social, educational, and technological factors.</t>
  </si>
  <si>
    <t>Computer Assisted Instruction, Videoconferencing, Foreign Countries, Rural Schools, Regional Schools, Educational Technology, Access to Education, Elementary School Teachers, Second Language Learning</t>
  </si>
  <si>
    <t>EJ1212875</t>
  </si>
  <si>
    <t>Developing Oral Communication in Spanish Lower-Level Courses: The Case of Voice Recording and Videoconferencing Activities</t>
  </si>
  <si>
    <t>Tecedor, Marta, Campos-Dintrans, Gonzalo</t>
  </si>
  <si>
    <t>This study adds to the literature on computer-mediated communication (CMC) by examining the impact of online voice recording (VR) activities and peer-to-peer videoconferencing (VC) conversations on the development of beginning Spanish learners' speaking performance. Specifically, this paper explores (1) whether VR and VC activities promote oral proficiency, and if so, whether those gains can be seen both in presentational and interpersonal modes of communication; and (2) whether VR and VC activities foster oral proficiency in similar ways to face-to-face (F2F) communication. A quasi-experimental, pre-/post-test design was used in the study. Three sections of a first semester Spanish course were assigned to one of the following conditions: F2F, VR, and VC. Complexity, accuracy, and fluency measures were used to analyze learners' speaking performance in the two tasks. A mixed effects model analysis was used to investigate differences across time as well as among groups. Results show that both F2F communication and VR activities promote complexity and fluency in presentational tasks and fluency in interpersonal tasks, although F2F produces superior results regarding complexity in presentational tasks. VC activities promote complexity and fluency in presentational tasks and complexity, accuracy, and fluency in interpersonal tasks. Overall, this study shows that medium is not merely a delivery device but has important implications for learning outcomes. In this sense, these findings contribute to answering the wider question of how the use of technology in second language instruction plays a decisive role in current teaching practices.</t>
  </si>
  <si>
    <t>Videoconferencing, Language Fluency, Oral Language, Spanish, Second Language Learning, Second Language Instruction, Computer Assisted Instruction, Teaching Methods, Audio Equipment, Language Proficiency, Interpersonal Communication, Pretests Posttests, Course Descriptions, Accuracy, Task Analysis, Peer Relationship</t>
  </si>
  <si>
    <t>EJ1212877</t>
  </si>
  <si>
    <t>Effects of a Mobile Game-Based English Vocabulary Learning App on Learners&amp;apos; Perceptions and Learning Performance: A Case Study of Taiwanese EFL Learners</t>
  </si>
  <si>
    <t>Chen, Chih-Ming, Liu, Huimei, Huang, Hong-Bin</t>
  </si>
  <si>
    <t>Many studies have demonstrated that vocabulary size plays a key role in learning English as a foreign language (EFL). In recent years, mobile game-based learning (MGBL) has been considered a promising scheme for successful acquisition and retention of knowledge. Thus, this study applies a mixed methodology that combines quantitative and qualitative approaches to assess the effects of PHONE Words, a novel mobile English vocabulary learning app (application) designed with game-related functions (MEVLA-GF) and without game-related functions (MEVLA-NGF), on learners' perceptions and learning performance. During a four-week experiment, 20 sophomore students were randomly assigned to the experimental group with MEVLA-GF support or the control group with MEVLA-NGF support for English vocabulary learning. Analytical results show that performance in vocabulary acquisition and retention by the experimental group was significantly higher than that of the control group. Moreover, questionnaire results confirm that MEVLA-GF is more effective and satisfying for English vocabulary learning than MEVLA-NGF. Spearman rank correlation results show that involvement and dependence on gamified functions were positively correlated with vocabulary learning performance.</t>
  </si>
  <si>
    <t>Foreign Countries, Second Language Learning, English (Second Language), Educational Games, Vocabulary Development, Computer Oriented Programs, Handheld Devices, Outcomes of Education, Experimental Groups, Control Groups, Instructional Effectiveness</t>
  </si>
  <si>
    <t>EJ1212880</t>
  </si>
  <si>
    <t>Podcast-Based Pronunciation Training: Enhancing FL Learners&amp;apos; Perception and Production of Fossilised Segmental Features</t>
  </si>
  <si>
    <t>This study investigates the potential of a podcast-based approach aimed at helping foreign language learners improve their pronunciation of features that tend to be fossilised in their interlanguage. Training took place over a period of three weeks in which podcasts were used for perceptual and productive practice as well as for peer evaluation. Participants in this study (N=47) were randomly assigned to two groups that acted as control and experimental at the same time. One group received training on the English /s - z/ contrast and the other one was trained on the pronunciation of English /b d g/ as stops in intervocalic position. Pre- and post-tests were used to measure the participants' perception and production of the target features. The results show that training had a positive impact on the participants' perception and production of the target sounds. Even though the differences between groups did not reach statistical significance for every sound in every task, the data reveal that the approach adopted could foster substantial improvements in the participants' pronunciation of features that tend to be fossilised, even after short periods of training.</t>
  </si>
  <si>
    <t>Second Language Learning, English (Second Language), Pronunciation Instruction, Handheld Devices, Audio Equipment, Information Dissemination, Technology Uses in Education, Outcomes of Education, Student Improvement</t>
  </si>
  <si>
    <t>EJ1212882</t>
  </si>
  <si>
    <t>Advancing CALL Research via Data-Mining Techniques: Unearthing Hidden Groups of Learners in a Corpus-Based L2 Vocabulary Learning Experiment</t>
  </si>
  <si>
    <t>In this study, we used a data-mining approach to identify hidden groups in a corpus-based second-language (L2) vocabulary experiment. After a vocabulary pre-test, a total of 132 participants performed three online reading tasks (in random orders) equipped with the following glossary types: (1) concordance lines and definitions of target lexical items, (2) concordance lines of target lexical items, and (3) no glossary information. Although the results of a previous study based on variable-centred analysis (i.e. multiple regression analysis) revealed that more glossary information could lead to better learning outcomes (Lee, Warschauer &amp;amp; Lee, 2017), using a model-based clustering technique in the present study allowed us to unearth learner types not identified in the previous analysis. Instead of the performance pattern found in the previous study (more glossary led to higher gains), we identified one learner group who exhibited their ability to make successful use of concordance lines (and thus are optimized for data-driven learning, or DDL; Johns, 1991), and another group who showed limited L2 vocabulary learning when exposed to concordance lines only. Further, our results revealed that L2 proficiency intersects with vocabulary gains of different learner types in complex ways. Therefore, using this technique in computer-assisted language learning (CALL) research to understand differential effects of accommodations can help us better identify hidden learner types and provide personalized CALL instruction.</t>
  </si>
  <si>
    <t>Educational Technology, Technology Uses in Education, Second Language Instruction, Second Language Learning, Vocabulary Development, Glossaries, Language Proficiency, Individual Characteristics, Teaching Methods</t>
  </si>
  <si>
    <t>EJ1212883</t>
  </si>
  <si>
    <t>The Impact of Automated Feedback on L2 Learners&amp;apos; Written Causal Explanations</t>
  </si>
  <si>
    <t>Saricaoglu, Aysel</t>
  </si>
  <si>
    <t>Even though current technologies allow for automated feedback, evaluating content and generating discourse-specific feedback is still a challenge for automated systems, which explains the gap in research investigating the effect of such feedback. This study explores the impact of automated formative feedback on the improvement of English as a second language (ESL) learners' written causal explanations within two cause-and-effect essays and across pre- and post-tests. Pre- and post-test drafts, feedback reports for first and revised drafts from the automated writing evaluation system, and screen-capturing videos collected from 31 students enrolled in two sections of an advanced-low-level academic writing class were analyzed through descriptive statistics and the Wilcoxon signed-rank test. Findings revealed statistically significant changes in learners' causal explanations within one cause-and-effect essay while no significant improvement was observed across pre- and post-tests. The findings of this study offer not only insights into how to further improve automated discourse-specific feedback but also pedagogical implications for better learning outcomes.</t>
  </si>
  <si>
    <t>Second Language Learning, Second Language Instruction, Feedback (Response), Teaching Methods, Pretests Posttests, Formative Evaluation, Attribution Theory, Writing Improvement, English (Second Language), Essays, Revision (Written Composition), Writing Processes, Outcomes of Education, Video Technology, Writing Instruction, Computer Assisted Instruction</t>
  </si>
  <si>
    <t>EJ1226274</t>
  </si>
  <si>
    <t>Characterising Postgraduate Students&amp;apos; Corpus Query and Usage Patterns for Disciplinary Data-Driven Learning</t>
  </si>
  <si>
    <t>Crosthwaite, Peter, Wong, Lillian L. C., Cheung, Joyce</t>
  </si>
  <si>
    <t>Data-driven learning (DDL; Johns, 1991), involving students' hands-on use of corpora for self-guided language learning, is a methodology now increasingly used in many tertiary contexts to enhance the teaching of disciplinary postgraduate thesis writing. However, there are still few studies tracking students' actual engagement with corpora for DDL. This mixed-methods study reports on the tracking of students' corpus use via a purpose-built corpus query and data visualisation platform integrated into a large postgraduate disciplinary thesis writing program at a university in Hong Kong. Data on corpus usage history (e.g. times of access, duration of use), query syntax (e.g. query lexis/phraseology and use of wildcards and part-of-speech tags), query function (e.g. frequency lists/distribution, concordance sorting and collocation) and query filters (e.g. searches by faculty, discipline, or thesis section) were collected from 327 students spanning over 11,000 individual corpus queries. The results show significant interdisciplinary and inter-/intra-user trends and variation in the use of particular corpus functions and query syntax adopted by corpus users. Students varied in the type of knowledge (e.g. domain-specific, language-specific) they were accessing, and frequently went beyond the exemplars of the DDL course materials to generate unique queries under their own initiative. Qualitative case study data from three corpus users' activity logs also show distinctive individual corpus engagement by query frequency and function. These data provide a clearer insight into what students actually do during DDL and the different directions and trajectories that individual users take as a result of DDL. All accompanying DDL tasks are also included as supplementary materials.</t>
  </si>
  <si>
    <t>Data Analysis, Computational Linguistics, Independent Study, Second Language Learning, Second Language Instruction, Word Frequency, Interdisciplinary Approach, Syntax, Foreign Countries, Graduate Students, Theses, Phrase Structure, Writing Instruction, Academic Language, Case Studies</t>
  </si>
  <si>
    <t>EJ1226277</t>
  </si>
  <si>
    <t>A Self-Tracking Study of International Students in France: Exploring Opportunities for Language and Cultural Learning</t>
  </si>
  <si>
    <t>This exploratory study focuses on international students' usage of digital tools in order to understand what role such tools play in the transition to their new academic environments and what learning opportunities they provide. Not only do digital tools accompany international students' social, cultural, and linguistic transitions as they move to France to further their language competence, but their usage also reveals part of the social and semiotic adjustments they have to make in the process. Sixteen international students who volunteered for the study were given a smartphone application with which they could track learning opportunities by taking pictures and writing textual commentaries. The data, collected over a period of five weeks, thus include the resulting entries these participants shared in their mobile multimodal diaries with the researchers, as well as an end-of-project debriefing that was conducted to shed further light on the international students' digital habits and their attitudes towards self-tracking. This study indicates that digital tools can play an important and pervasive role in facilitating international students' linguistic development and their dealings with everyday life abroad. It also confirms that self-tracking apps can be instrumental in enhancing students' awareness of learning opportunities outside the classroom.</t>
  </si>
  <si>
    <t>Foreign Students, Second Language Learning, Second Language Instruction, Foreign Countries, Student Attitudes, Information Technology, Social Adjustment, Acculturation, Telecommunications, Handheld Devices, Photography, Diaries, Multimedia Materials, Computer Software, Recordkeeping, Semiotics, Writing (Composition), Study Abroad</t>
  </si>
  <si>
    <t>EJ1226279</t>
  </si>
  <si>
    <t>Mobile-Assisted Language Learning: A Duolingo Case Study</t>
  </si>
  <si>
    <t>Loewen, Shawn, Crowther, Dustin, Isbell, Daniel R., Kim, Kathy Minhye, Maloney, Jeffrey, Miller, Zachary F., Rawal, Hima</t>
  </si>
  <si>
    <t>The growing availability of mobile technologies has contributed to an increase in mobile-assisted language learning in which learners can autonomously study a second language (L2) anytime or anywhere (e.g. Kukulska-Hulme, Lee &amp;amp; Norris, 2017; Reinders &amp;amp; Benson, 2017). Research investigating the effectiveness of such study for L2 learning, however, has been limited, especially regarding large-scale commercial L2 learning apps, such as Duolingo. Although one commissioned research study found favorable language learning outcomes (Vesselinov &amp;amp; Grego, 2012), limited independent research has reported issues related to learner persistence, motivation, and program efficacy (Lord, 2015; Nielson, 2011). The current study investigates the semester-long learning experiences and results of nine participants learning Turkish on Duolingo. The participants showed improvement on L2 measures at the end of the study, and results indicate a positive, moderate correlation between the amount of time spent on Duolingo and learning gains. In terms of perceptions of their experiences, the participants generally viewed Duolingo's flexibility and gamification aspects positively; however, variability in motivation to study and frustration with instructional materials were also expressed.</t>
  </si>
  <si>
    <t>Second Language Learning, Second Language Instruction, Computer Software, Correlation, Telecommunications, Handheld Devices, Independent Study, Instructional Effectiveness, Learning Motivation, Persistence, Turkish, Learning Experience, Time on Task, Achievement Gains, Teaching Methods, Case Studies, Computer Assisted Instruction</t>
  </si>
  <si>
    <t>EJ1226280</t>
  </si>
  <si>
    <t>Lee, Sangmin-Michelle</t>
  </si>
  <si>
    <t>This qualitative study investigates a media transfer project in which a digital game was used to promote student creativity in an English as a foreign language (EFL) class. The paper first addresses the potential of opportunities for stimulating student creativity and motivation. Creativity has been highlighted as a core competency and has garnered considerable interest in many fields in recent years; however, creativity and creative writing are rarely cultivated in EFL writing classrooms. This study uses a digital game and designs a creative writing project to provide an authentic learning opportunity through which students were able to develop their creativity, use the target language in a meaningful way, and enjoy learning. A murder mystery game, &amp;quot;Her Story,&amp;quot; was selected because it provides a springboard for creative writing due to its fragmented and ambiguous narrative. Based on the game plot, 25 Korean university students reimagined the narrative in creative writing projects of their own. The study analyzes the students' writing according to three constructs in Torrance's model of creativity: originality, flexibility, and elaboration. The results demonstrate how the students' writing exhibits considerable creativity in all three constructs. Student reflection papers and surveys indicate that participating in the project enhanced the students' motivation for and engagement in learning.</t>
  </si>
  <si>
    <t>Video Games, Educational Technology, Technology Uses in Education, Creativity, English (Second Language), Second Language Instruction, Student Motivation, Creative Writing, Writing Instruction, Writing Assignments, Educational Games, College Students, Writing Skills, Learner Engagement</t>
  </si>
  <si>
    <t>EJ1226281</t>
  </si>
  <si>
    <t>Learner Autonomy versus Guided Reflection: How Different Methodologies Affect Intercultural Development in Online Intercultural Exchange</t>
  </si>
  <si>
    <t>Flowers, Simeon, Kelsen, Brent, Cvitkovic, Bob</t>
  </si>
  <si>
    <t>This paper presents the results of a study exploring the intercultural development of first-year Japanese university students engaged in online intercultural exchange (OIE) using two variations: one implementing guided reflection, and the other relying on the learner autonomy model. Intercultural development was quantitatively measured using the Intercultural Sensitivity Scale (Chen &amp;amp; Starosta, 2000) and qualitatively investigated through participants' written reflections. Results of the OIE using guided reflection showed significant gains in respect for the target culture, whereas the OIE that followed the autonomous learning model yielded significant gains in self-efficacy in relation to intercultural contact. Qualitative analysis of student reflections confirmed these findings and provided insight into the processes involved in achieving these results.</t>
  </si>
  <si>
    <t>Foreign Countries, College Freshmen, Computer Mediated Communication, Reflection, Personal Autonomy, Intercultural Communication, Cultural Awareness, Self Efficacy, Program Effectiveness</t>
  </si>
  <si>
    <t>EJ973099</t>
  </si>
  <si>
    <t>Working Together Online to Enhance Learner Autonomy: Analysis of Learners' Perceptions of Their Online Learning Experience</t>
  </si>
  <si>
    <t>Eneau, Jerome, Develotte, Christine</t>
  </si>
  <si>
    <t>This study concerns the development of autonomy in adult learners working on an online learning platform as part of a professional master's degree programme in "French as a Foreign Language". Our goal was to identify the influence of reflective and collaborative dimensions on the construction of autonomy for online learners in this programme. The material used was 27 self-analysis papers in response to an assignment which asked students to review their distance learning experience (reflective dimension) and to highlight the role of others, if any, in their learning (collaborative dimension). In addition to these two major points, the analysis by category of the body of results shows principally that in qualitative terms, the factors of autonomisation for online learning are interconnected and include: the difficulties related to distance learning and the strategies that learners develop to face those difficulties, the importance of interpersonal relationships in social and emotional terms in overcoming those difficulties, the specific modes of sociability developed for distance learning and the related development of a new type of autonomy that is both individual and collective. The discussion examines the creation, over the course of time, of a new "distance learning culture" that is nonetheless never easy to create and share.</t>
  </si>
  <si>
    <t>Electronic Learning, Online Courses, Student Problems, Adult Learning, Adult Students, Personal Autonomy, Interpersonal Relationship, Learning Strategies, Masters Programs, Graduate Students, Reflection, Cooperation, Assignments, Learner Controlled Instruction, French, Second Language Learning, Second Language Instruction, Web Based Instruction, Distance Education</t>
  </si>
  <si>
    <t>EJ973100</t>
  </si>
  <si>
    <t>EFL Learner Collaborative Interaction in Second Life</t>
  </si>
  <si>
    <t>This paper reports on the task-based interaction of English as a Foreign Language (EFL) learners in the 3D multiuser virtual environment (MUVE) Second Life. The discussion first explores research on the precursors of MUVEs, text-based 2D virtual worlds known as MOOs. This is followed by an examination of studies on the use of MUVEs in Computer Assisted Language Learning (CALL). The discussion then focuses on an investigation of the Second Life-based text chat of learners located at a university in Japan. Data analysis reveals that the environment, and tasks, elicited types of collaborative interaction hypothesized as beneficial in the sociocultural account of language development. Collaborative interaction identified in the data involved peer-scaffolding focusing on lexis, and correction. The data further showed that the participants actively maintained a supportive atmosphere through the provision of utterances designed to signal interest, and the extensive use of positive politeness. These factors facilitated social cohesion, intersubjectivity, and the consistent production of coherent target language output focused on the tasks. Participant feedback was broadly positive, and indicates that specific features of Second Life such as individual avatars, coupled to the computer-based nature of the interaction, appeared to enhance discourse management, engagement, and participation. The findings suggest that Second Life provides an arena for learner centered social interaction that offers valuable opportunities for target language practice, and the development of autonomy. Areas of potential for future research are identified.</t>
  </si>
  <si>
    <t>Foreign Countries, Computer Simulation, Simulated Environment, Role Playing, Computer Assisted Instruction, Synchronous Communication, Computer Mediated Communication, Virtual Classrooms, Second Language Instruction, Cooperative Learning, College Students, Student Attitudes, Data Analysis, Interpersonal Communication, Peer Relationship, English (Second Language), Second Language Learning, Discourse Analysis</t>
  </si>
  <si>
    <t>EJ973111</t>
  </si>
  <si>
    <t>Developing a Visual Temporal Modeller: Applying an Extensible NLP System to Support Learners' Understanding of Tense and Aspect in English</t>
  </si>
  <si>
    <t>Kerins, John, Ramsay, Allan</t>
  </si>
  <si>
    <t>This paper reports on the development of a prototype tool which shows how learners can be helped to reflect upon the accuracy of their writing. Analysis of samples of freely written texts by intermediate and advanced learners of English as a foreign language (EFL) showed evidence of weakness in the use of tense and aspect. Computational discourse modelling techniques were applied to the data to generate semantic models of fragments of the narratives with particular focus on their temporal structure. These models have been converted into dynamic graphical representations of the temporal relationships between discourse events as the narratives are written. The system also provides access to the ontology devised to model individual events and this offers learners insights into the events' semantic properties. These techniques provide the basis for a stimulating learning tool capable of capturing key elements of written narratives, and prompting learners' awareness of language use, particularly tense and aspect.</t>
  </si>
  <si>
    <t>English (Second Language), Second Language Learning, Writing Instruction, Semantics, Computational Linguistics, Visual Aids, Computer Uses in Education, Natural Language Processing, Computer System Design, Discourse Analysis, Accuracy, Morphemes, Grammar</t>
  </si>
  <si>
    <t>EJ973112</t>
  </si>
  <si>
    <t>A Case Study of Language Learners' Social Presence in Synchronous CMC</t>
  </si>
  <si>
    <t>This study adopts a case study approach to investigate the impacts of synchronous computer-mediated communication (CMC) learning environments on learners' perception of social presence. The participants were twelve French as a foreign language (FFL) beginners in a Taiwanese university. Divided into three groups, they conducted some tasks in three different learning environments (video/audio, audio and face-to-face) during an academic semester. Before each oral task, all the participants had to conduct the same task in synchronous text chat. The participants' interview transcriptions, learning journals and the instructor's observation journal provided information about the impacts of each environment on their perception of social presence. The results of the study suggested that the differences in the environments are reflected in the learners' perception of social presence.</t>
  </si>
  <si>
    <t>Foreign Countries, Video Technology, Computer Mediated Communication, Novices, French, Audiovisual Aids, Student Journals, Educational Environment, Second Language Learning, Second Language Instruction, Teaching Methods, College Students, Student Attitudes, Computer Assisted Instruction, Synchronous Communication, Electronic Learning, Comparative Analysis, Case Studies, Interviews</t>
  </si>
  <si>
    <t>EJ973113</t>
  </si>
  <si>
    <t>Effects of Required and Optional Exchange Tasks in Online Language Learning Environments</t>
  </si>
  <si>
    <t>Brandl, Klaus</t>
  </si>
  <si>
    <t>This study investigates the effects of an optional and required (jigsaw) task on learners' quantity and quality of use of language under synchronous and asynchronous conditions. The question raised is: Does performing either of these task types under synchronous conditions cause a compounding effect that either positively or negatively impacts language production? Eighty-six beginning learners of German participated in this study. The results show that the optional task yielded significantly more learner output, both in terms of target language and c-unit counts. The impact of the condition appears to be mixed, favoring the synchronous mode. Regarding quality, students produced fewer errors when performing the required than the optional task. The results of this study have implications for task design and implementation in online learning environments.</t>
  </si>
  <si>
    <t>Computer Mediated Communication, German, Introductory Courses, Second Language Learning, Second Language Instruction, Teaching Methods, Synchronous Communication, Web Based Instruction, Electronic Learning, Online Courses, Asynchronous Communication, Instructional Design, Comparative Analysis</t>
  </si>
  <si>
    <t>EJ973114</t>
  </si>
  <si>
    <t>The Use of Videoconferencing to Support Multimodal Interaction in an Online Language Classroom</t>
  </si>
  <si>
    <t>Hampel, Regine, Stickler, Ursula</t>
  </si>
  <si>
    <t>The introduction of virtual learning environments has made new tools available that have the potential to support learner communication and interaction, thus aiding second language acquisition both from a psycholinguistic and a sociocultural point of view. This article focuses on the use of videoconferencing in the context of a larger exploratory study to find out how interaction was influenced by the affordances of the environment. Taking a mainly qualitative approach, the authors analysed the written and spoken interaction in recorded videoconferencing sessions, alongside examining some quantitative data to reveal participation patterns. Exploring language learning interaction in a synchronous online medium allows us to show how this is a process mediated by interaction with experts and peers as well as by the artefacts used (e.g., technology) and how learners use and combine multiple modes to make meaning. Our findings illustrate how an online videoconferencing environment with its multiple modalities can be used in language teaching, how teachers and learners adapt to the multimodal online environment and how new patterns of communication emerge in the process.</t>
  </si>
  <si>
    <t>Expertise, Computer Assisted Instruction, Distance Education, Learning Modalities, Interaction, Psycholinguistics, Second Language Learning, Second Language Instruction, Synchronous Communication, Computer Mediated Communication, Virtual Classrooms, Web Based Instruction, Multimedia Instruction, Instructional Design, Discourse Analysis, Qualitative Research, Statistical Analysis, Videoconferencing</t>
  </si>
  <si>
    <t>EJ973115</t>
  </si>
  <si>
    <t>Beyond Learner Autonomy: A Dynamic Systems View of the Informal Learning of English in Virtual Online Communities</t>
  </si>
  <si>
    <t>Sockett, Geoffrey, Toffoli, Denyze</t>
  </si>
  <si>
    <t>This article discusses the informal learning of English by non-native speakers with particular reference to the role of virtual communities. The concept of informal learning is presented and related to current areas of interest in the literature such as incidental learning, and dynamic systems theory. Our research investigates how non-specialist language learners use the Internet in their spare time to read and listen to English, and also communicate in English, notably in online communities through social networking websites. The study looks particularly at the dynamics of these phenomena by studying a small number of non-native users of English over a period of two months. The results of this research will be used to question the relevance of the learner autonomy paradigm, which has been a cornerstone of language learning policy in Europe for the past thirty years.</t>
  </si>
  <si>
    <t>Foreign Countries, Web Based Instruction, Internet, Web Sites, Social Networks, Educational Policy, Policy Analysis, Informal Education, Systems Approach, Incidental Learning, Personal Autonomy, English (Second Language), Second Language Learning, Computer Mediated Communication, Discourse Analysis</t>
  </si>
  <si>
    <t>EJ973116</t>
  </si>
  <si>
    <t>Exploiting a Corpus of Business Letters from a Phraseological, Functional Perspective</t>
  </si>
  <si>
    <t>Flowerdew, Lynne</t>
  </si>
  <si>
    <t>This paper illustrates how a freely available online corpus has been exploited in a module on teaching business letters covering the following four speech acts (functions) commonly found in business letters: invitations, requests, complaints and refusals. It is proposed that different strategies are required for teaching potentially non-face-threatening (invitations, requests) and face-threatening (complaints, refusals) speech acts. The hands-on pedagogic activities follow the "guided inductive approach" advocated by Johansson (2009) and draw on practices and strategies covered in the literature on using corpora in language learning and teaching, viz. the need for "pedagogic mediation", and the "noticing" hypothesis from second language acquisition studies.</t>
  </si>
  <si>
    <t>Speech Acts, Business Communication, Second Language Learning, Second Language Instruction, Writing Instruction, Computational Linguistics, Computer Assisted Instruction, Languages for Special Purposes, Teaching Methods</t>
  </si>
  <si>
    <t>EJ973117</t>
  </si>
  <si>
    <t>Mobile Assisted Language Learning in University EFL Courses in Japan: Developing Attitudes and Skills for Self-Regulated Learning</t>
  </si>
  <si>
    <t>Kondo, Mutsumi, Ishikawa, Yasushige, Smith, Craig, Sakamoto, Kishio, Shimomura, Hidenori, Wada, Norihisa</t>
  </si>
  <si>
    <t>This paper reports a project in which researchers at universities in Japan explored the use of Mobile Assisted Language Learning (MALL) practices by developing a learning module intended to help improve students' scores on the TOEIC Listening and Reading Tests. MALL practices are currently being developed at universities in Japan because almost all students have mobile phones, many of them have had informal learning experiences with mobile devices, and students are integrating the communication and information gathering capabilities of mobile technology into their own lifestyles. The private nature of mobile phone communication may create barriers when students are asked to use personal mobile phones for school-centered learning activities. In this study a Nintendo DS mobile was used because it was affordable and students were familiar with this device for game playing and learning activities. In addition, because this device does not have the same telephone, messaging, and Internet functions that have made mobile phones an integral part of students' private lives, a device such as the Nintendo DS may be a neutral mobile platform for the development of MALL activities which could later be adapted and transferred for use on private mobile phones. The primary aim of this study was to discover whether certain MALL practices would foster an advanced form of self-study, self-regulated learning (SRL). In SRL students take responsibility for arousing and sustaining their own motivation in order to make, carry out, and evaluate strategic learning plans. It was concluded that the use of the MALL learning module encouraged study without teacher intervention, i.e., self study, in terms of time spent on learning tasks, levels of satisfaction derived from the tasks, and self-measured achievement. Furthermore, SRL was observed in terms of the specificity of the goals, the customized creation of learning tasks and their in-class applications.</t>
  </si>
  <si>
    <t>Foreign Countries, Internet, Teaching Methods, Informal Education, Learning Activities, Learning Modules, Student Motivation, Motivation Techniques, Learning Motivation, Self Motivation, Barriers, Units of Study, Skill Development, Self Management, Language Tests, English (Second Language), Second Language Learning, Second Language Instruction, College Students, Student Attitudes, Computer Assisted Instruction, Computer Mediated Communication, Instructional Design, Handheld Devices, Video Games, College Instruction</t>
  </si>
  <si>
    <t>EJ973118</t>
  </si>
  <si>
    <t>The Effects of Captions in Teenagers' Multimedia L2 Learning</t>
  </si>
  <si>
    <t>Lwo, Laurence, Lin, Michelle Chia-Tzu</t>
  </si>
  <si>
    <t>This study aims to explore the impact of different captions on second language (L2) learning in a computer-assisted multimedia context. A quasi-experimental design was adopted, and a total of thirty-two eighth graders selected from a junior high school joined the study. They were systematically assigned into four groups based on their proficiency in English; these groups were shown animations with English narration and one of the following types of caption: no captions (M1), Chinese captions (M2), English captions (M3), and Chinese plus English captions (M4). A multimedia English learning program was conducted; the learning content involved two scientific articles presented on a computer. To track the learning process, data on oral repetition were collected after each sentence or scene was played. A post-test evaluation and a semi-structured interview were conducted immediately after viewing. The results show that the effect of different captions in multimedia L2 learning with respect to vocabulary acquisition and reading comprehension depend on students' L2 proficiency. With English and Chinese + English captions, learners with low proficiency performed better in learning English relative to those who did not have such captions. Students relied on graphics and animation as an important tool for understanding English sentences.</t>
  </si>
  <si>
    <t>Reading Comprehension, Sentences, Layout (Publications), Grade 8, Junior High School Students, Chinese, English (Second Language), Second Language Learning, Second Language Instruction, Computer Assisted Instruction, Multimedia Instruction, Animation, Computer Graphics, Quasiexperimental Design, Pretests Posttests, Semi Structured Interviews, Vocabulary Development, Language Proficiency, Teaching Methods</t>
  </si>
  <si>
    <t>EJ973119</t>
  </si>
  <si>
    <t>Using a Stance Corpus to Learn about Effective Authorial Stance-Taking: A Textlinguistic Approach</t>
  </si>
  <si>
    <t>Chang, Peichin</t>
  </si>
  <si>
    <t>Presenting a persuasive authorial stance is a major challenge for second language (L2) writers in writing academic research. Failure to present an effective authorial stance often results in poor evaluation, which compromises a writer's research potential. This study proposes a "textlinguistic" approach to advanced academic writing to complement a typical corpus approach that is oriented toward exploring lexico-grammatical patterns at the sentence level. A web-based stance corpus was developed which allowed the users to study both the linguistic realizations of stance at clause/sentence level and how stance meanings are made at the rhetorical move level. The assumptions the study tested included: (1) whether a textlinguistic approach assists L2 writers to polish their research argument particularly as a result of improved stance deployment, and (2) whether the web-based corpus tool affords a constructivist environment which prompts the learners to infer linguistic patterns to attain deeper understanding. Seven L2 doctoral students in the social sciences were recruited. The results indicate a positive relationship between writing performance and more accurate use of stance. However, the application of higher order cognitive skills (e.g., inferring and verifying) was infrequent in the corpus environment. Instead, the writers used more lower-level cognitive skills (e.g., making sense and exploring) to learn. The participants accessed the integrated "context examples" most frequently to guide their learning, followed by rhetorical "move examples" and clause-based "stance examples". This suggests that the learning of stance is critically contingent on the surrounding contexts. Overall, the study reveals that effective authorial stance-taking plays a critical role in effective academic argument. To better assist L2 academic writers, incorporating more (con)textual examples in computer corpora tools is recommended.</t>
  </si>
  <si>
    <t>Constructivism (Learning), Sentences, Internet, Academic Discourse, Persuasive Discourse, Writing Skills, Research Reports, Doctoral Programs, Graduate Students, Social Sciences, Thinking Skills, Grammar, Second Language Learning, Second Language Instruction, Languages for Special Purposes, College Instruction, Writing Instruction, Computational Linguistics, Computer Assisted Instruction, Applied Linguistics</t>
  </si>
  <si>
    <t>EJ985860</t>
  </si>
  <si>
    <t>Between Learning and Playing? Exploring Learners' Perceptions of Corrective Feedback in an Immersive Game for English Pragmatics</t>
  </si>
  <si>
    <t>Cornillie, Frederik, Clarebout, Geraldine, Desmet, Piet</t>
  </si>
  <si>
    <t>This paper aims to provide a rationale for the utility of corrective feedback (CF) in digital games designed for language learning, with specific reference to learners' perceptions. Explicit and elaborate CF has the potential to increase learners' understanding of language, but might not be found useful in a game-based learning environment where the primary focus for the learner is on meaningful interaction and experiential learning. Also, as CF can be perceived as a measure of performance, it could harm learners' perception of competence. Eighty-three learners of English as a foreign language participated in a mixed-method experimental study that aimed to first explore the perceived usefulness of, and preferences for, explicit and implicit CF in an immersive educational game, and to secondly chart the relation between learners' perceptions of CF as they pertain to three individual difference factors related to learners' self-perception, namely intrinsic goal orientation, perceived competence and game experience. Survey and interview data showed that CF was found to be generally useful. A regression model indicated that the three measures of self-perception affected learners' perceptions of explicit CF positively, and that there was no impact on perceptions of implicit CF. Further, learners reported having enjoyed the implicit CF, although they did not find it particularly useful for learning. These findings indicate that the type of CF should be considered in the design of effective and enjoyable educational games. (Contains 3 figures and 2 tables.)</t>
  </si>
  <si>
    <t>Educational Games, Computer Games, Goal Orientation, Experiential Learning, Individual Differences, English (Second Language), Feedback (Response), Pragmatics, Error Correction, Student Attitudes, Interviews, Surveys, Second Language Learning, Regression (Statistics), Measures (Individuals)</t>
  </si>
  <si>
    <t>EJ985861</t>
  </si>
  <si>
    <t>The Semiotic Ecology and Linguistic Complexity of an Online Game World</t>
  </si>
  <si>
    <t>Thorne, Steven L., Fischer, Ingrid, Lu, Xiaofei</t>
  </si>
  <si>
    <t>Multiplayer online games form complex semiotic ecologies that include game-generated texts, player-to-player communication and collaboration, and associated websites that support in-game play. This article describes an exploratory study of the massively multiplayer online game (MMO) &amp;quot;World of Warcraft&amp;quot; (&amp;quot;WoW&amp;quot;), with specific attention to its qualities as a setting for second language (L2) use and development. This empirical study seeks to answer the following question: What is the nature of the linguistic ecology that &amp;quot;WoW&amp;quot; players are exposed to? Many studies have described the developmental opportunities presented by commercially available gaming environments (e.g., Gee, 2003, 2007), their value as sites of literacy development (e.g., Squire, 2008a; Steinkuehler, 2008), and their potential as venues for second language (L2) use and learning (e.g., Peterson, 2010; Thorne, Black, &amp;amp; Sykes, 2009; Thorne &amp;amp; Fischer, 2012; Zheng, Young, Wagner &amp;amp; Brewer, 2009). There are, however, numerous outstanding questions regarding the quality and complexity of the linguistic environments associated with online commercially available games. This primarily descriptive research addresses this issue and aims to finely characterize the linguistic complexity of game-presented texts (or &amp;quot;quest texts&amp;quot;) as well as player generated game-external informational and strategy websites that form the expansive semiotic ecology of &amp;quot;WoW&amp;quot; game play. Questionnaires and interviews with Dutch and American gamers helped to identify a variety of widely used game-external websites. This information then informed the selection of texts that were analyzed for their linguistic complexity. By analysing the linguistic complexity of the texts that players regularly engage with, this study aims to empirically assess the resources and limitations of a representative and widely played MMO as an environment for L2 development. (Contains 7 figures, 11 tables, and 3 footnotes.)</t>
  </si>
  <si>
    <t>Interpersonal Communication, Interaction, Literacy, Linguistics, Internet, Second Language Learning, Computer Games, Semiotics, Cooperation, Language Usage, Skill Development, Questionnaires, Interviews, Web Sites, Foreign Countries, Language Research, Difficulty Level</t>
  </si>
  <si>
    <t>Netherlands, United States</t>
  </si>
  <si>
    <t>EJ985862</t>
  </si>
  <si>
    <t>Gaming as Extramural English L2 Learning and L2 Proficiency among Young Learners</t>
  </si>
  <si>
    <t>Sylven, Liss Kerstin, Sundqvist, Pia</t>
  </si>
  <si>
    <t>Today, playing digital games is an important part of many young people's everyday lives. Claims have been made that certain games, in particular massively multiplayer online role-playing games (MMORPGs) provide L2 English learners with a linguistically rich and cognitively challenging virtual environment that may be conducive to L2 learning, as learners get ample opportunities for L2 input and scaffolded interaction in the L2. In this paper, we present empirical evidence that L2 English proficiency correlates with the frequency of gaming and types of games played. We base our observation on a study among young L2 English learners (N = 86, aged 11-12, Sweden). Data were collected through a questionnaire, a language diary, and three proficiency tests. The questionnaire provided demographic background information but was also targeted at measuring extramural English habits, i.e., learners' out-of-school contact with English (cf. Sundqvist, 2009). The diary measured how much time the learners spent on seven predetermined extramural English activities during one week, while the tests measured their achieved L2 proficiency regarding reading and listening comprehension, and vocabulary. Previous research among learners aged 15-16 (Sundqvist, 2009) showed positive correlations between playing digital games and L2 proficiency, in particular with regard to vocabulary, and also identified gender-related differences regarding vocabulary (boys outperformed girls) as well as the frequency of gaming and types of games played. These results were corroborated in the present study. A clear pattern emerged from our data: frequent gamers (greater than or equal to 5 hours/week) outperformed moderate gamers who, in turn, outperformed non-gamers. Background variables could not explain the between-group differences. Even though the boys might have been more proficient or apt than the girls &amp;quot;a priori&amp;quot; and, therefore, chose to engage more in L2 gaming, the findings suggest that playing digital games at an early age can be important for L2 acquisition. (Contains 5 tables and 2 footnotes.)</t>
  </si>
  <si>
    <t>Academic Achievement, Virtual Classrooms, Evidence, Achievement Tests, Measures (Individuals), Foreign Countries, Second Language Learning, Listening Comprehension, Computer Games, Internet, Language Proficiency, Linguistic Input, English (Second Language), Questionnaires, Diaries, Time on Task, Language Tests, Second Language Instruction, Reading Comprehension, Vocabulary Development, Gender Differences</t>
  </si>
  <si>
    <t>EJ985863</t>
  </si>
  <si>
    <t>Affordances for Second Language Learning in "World of Warcraft"</t>
  </si>
  <si>
    <t>Rama, Paul S., Black, Rebecca W., van Es, Elizabeth, Warschauer, Mark</t>
  </si>
  <si>
    <t>What are the affordances of online gaming environments for second language learning and socialization? To answer this question, this qualitative study examines two college-age Spanish learners' experiences participating in the Spanish language version of the massively multi-player online game "World of Warcraft." Using data culled from participant observation, interviews, logs of in-game chat, and student journal entries, we describe how the design of the game, cultural norms for its use, and participants' own abilities interact to afford distinct opportunities for language learning for these two students. Discussion focuses on how online games might be used for language teaching and learning in ways that take full advantage of the medium's affordances for both experienced and inexperienced players. (Contains 4 excerpts.)</t>
  </si>
  <si>
    <t>Computer Assisted Instruction, Second Language Learning, Participant Observation, Computer Games, Spanish, Socialization, Qualitative Research, College Students, Learning Experience, Internet, Interviews, Student Journals, Second Language Instruction, Teaching Methods</t>
  </si>
  <si>
    <t>EJ985864</t>
  </si>
  <si>
    <t>Multimodal Analysis of Language Learning in World of Warcraft Play: Languaging as Values-Realizing</t>
  </si>
  <si>
    <t>Zheng, Dongping, Newgarden, Kristi, Young, Michael F.</t>
  </si>
  <si>
    <t>Applying Communicative Project theory (Linell, 2009), we identify and distinguish between the different coordination and language activities that emerged during an episode of "World of Warcraft" ("WoW") gameplay involving English Language learners (ELLs). We further investigate ELLs' coordinations between killing and caring, self and others, in which language and action arise. Using multimodal analysis, we found: 1) a diverse tapestry of communicative activities unlikely to match what would be found in a classroom environment; 2) that the values realizing involved in killing (a typical action in "WoW") demonstrates a strong covariate tie with caring; and 3) that players' values realizing is multi-layered, heterarchical and dynamic at a given time and space of situated interaction. We conclude by making suggestions for 1) the design of learning environments based on affordances for coaction and rich communicative activities and 2) the reconceiving of language learning as skilled linguistic action (Cowley, in press) grounded in situated learning and participation in intercultural, technology-mediated L2 networks. (Contains 7 figures and 5 footnotes.)</t>
  </si>
  <si>
    <t>Caring, English (Second Language), Classroom Environment, Second Language Learning, Linguistic Theory, Experiential Learning, Intercultural Communication, Values, English Language Learners, Interpersonal Communication, Computer Games, Computer Mediated Communication, Computer Assisted Instruction, Educational Technology, Discourse Analysis, Instructional Design, Statistical Analysis</t>
  </si>
  <si>
    <t>EJ985865</t>
  </si>
  <si>
    <t>Learner Interaction in a Massively Multiplayer Online Role Playing Game (MMORPG): A Sociocultural Discourse Analysis</t>
  </si>
  <si>
    <t>This exploratory study investigates the linguistic and social interaction of four intermediate EFL learners during game play in a massively multiplayer online role playing game (MMORPG). Twelve illustrative episodes drawn from the participants' text chat, collected in four 70-minute sessions held over a one-month period, are analyzed from a sociocultural perspective. Qualitative analysis reveals the presence of interactional features associated with the development of sociocultural competence. Throughout this study the learners successfully engaged in collaborative social interaction involving dialogue, conducted exclusively in the target language. Participants made appropriate use of politeness involving greetings, informal language, small talk, humor, and leave-takings, as a means to support the operation of collaborative interpersonal relationships. These relationships appeared based on reciprocity, friendship, and teamwork. They were effective in facilitating the creation of a low stress atmosphere characterized by social cohesion that was conducive to co-construction, and the consistent production of coherent target language output. The data indicates that the learners were able to jointly establish, and maintain, states of intersubjectivity through the use of continuers, and requests for assistance relevant to in-game tasks. Learner feedback was positive, and suggests that although the participants found the game play challenging, as this research progressed they became increasingly comfortable as their familiarity with the game increased. Aspects of participation identified by the learners as beneficial included opportunities for risk-taking, enhanced fluency practice, and exposure to vocabulary not normally encountered in regular language classes. The analysis suggests that the game provided access to an environment conducive to forms of collaborative target language use and social interaction identified as beneficial in the sociocultural account of language development. (Contains 1 table.)</t>
  </si>
  <si>
    <t>English (Second Language), Second Language Learning, Computer Games, Role Playing, Computer Mediated Communication, Synchronous Communication, Computer Assisted Instruction, Educational Technology, Qualitative Research, Discourse Analysis, Sociocultural Patterns, Play, Interpersonal Relationship</t>
  </si>
  <si>
    <t>EJ1214536</t>
  </si>
  <si>
    <t>McCrocklin, Shannon</t>
  </si>
  <si>
    <t>Although early ASR-based dictation programs were criticized for lack of accuracy and explicit feedback for L2 pronunciation practice, teachers and researchers have shown renewed interest. However, little is known about student reactions to ASRbased dictation practice. This qualitative study examines student perspectives, identifying advantages and challenges to working with dictation software and generating ideas for the ideal ASR dictation program. Advanced ESL participants (n=16) worked with &amp;quot;Windows Speech Recognition&amp;quot; in a three-week hybrid pronunciation workshop. The study identifies many themes, including advantages such as ease of use, usefulness for pronunciation learning due to feedback provided, and heightened awareness of pronunciation issues, but also disadvantages, such as frustrating levels of recognition, particularly in the first attempt, doubts of the program's transcription abilities, and lack of convenience. Participants reported that convenience and greater support in pronunciation practice would be important for an ideal program.</t>
  </si>
  <si>
    <t>Feedback (Response), Second Language Learning, Second Language Instruction, Student Attitudes, Computer Software, Speech Communication, Audio Equipment, Pronunciation, English (Second Language), Advanced Students, Pronunciation Instruction, Accuracy, Workshops, Usability, College Students, Independent Study, Computer Assisted Instruction, Diaries</t>
  </si>
  <si>
    <t>EJ1214723</t>
  </si>
  <si>
    <t>Toward Transdisciplinarity in Computer-Assisted Language Learning</t>
  </si>
  <si>
    <t>Hubbard, Philip, Colpaert, Josef</t>
  </si>
  <si>
    <t>From its beginnings, computer-assisted language learning (CALL) has been widely seen as an enterprise that draws on inputs from multiple disciplines. Scholars tracking the development of such enterprises in other domains have developed generally accepted terminology distinguishing concepts of multidisciplinarity, interdisciplinarity, and transdisciplinarity along a continuum from lesser to greater integration, coherence, and synthesis. We begin with an overview of the three preceding concepts with particular attention to interdisciplinarity in contemporary CALL. We then explore the notion of transdisciplinarity as an emerging theme in applied linguistics, arguably the field most closely related to CALL. In the following section, we look at theoretical options that are less connected to single disciplinary positions and represent the interdisciplinary state of the field and its movement toward transdisciplinarity. We expand on the basic notion of CALL as a potential transdisciplinary field and provide a descriptive framework of transdisciplinary types. The final section offers a model for visualizing transdisciplinarity for CALL with accompanying examples, arguing for a set of common transdisciplinary notions and a lingua franca for CALL stakeholders from a range of disciplines to use when communicating. We conclude that the future of the field lies in a much stronger transdisciplinary orientation than is currently the case and call upon our colleagues to pursue the concept.</t>
  </si>
  <si>
    <t>Interdisciplinary Approach, Computer Assisted Instruction, Second Language Learning, Second Language Instruction, Teaching Methods, Applied Linguistics, Guidelines</t>
  </si>
  <si>
    <t>EJ1214732</t>
  </si>
  <si>
    <t>Synthesizing Research on Learner Perceptions of CMC Use in EFL/ESL Writing</t>
  </si>
  <si>
    <t>Aslan, Erhan, Ciftci, Hatime</t>
  </si>
  <si>
    <t>This study presents a synthesis of empirical research reporting on learners' perceptions about the effectiveness of CMC in EFL/ESL writing classes. Conducting a multi-stage systematic review, we analyzed 52 scholarly research articles published between 2000 and 2016. Our findings indicate that while learners perceive linguistic benefits from interacting with different interlocutors in mainly blog- and wiki-mediated writing activities, they also report challenges with respect to task demands and the quality of feedback. Learners perceive CMC-integrated writing to be authentic and interactive, thereby developing their motivation, autonomy, and identity as writers. Finally, the implications of this review and the directions for future research in the domain of CMC and EFL/ESL writing are discussed.</t>
  </si>
  <si>
    <t>Educational Technology, Technology Uses in Education, Student Attitudes, English (Second Language), Second Language Instruction, Web 2.0 Technologies, Computer Mediated Communication, Electronic Publishing, Diaries, Web Sites, Collaborative Writing, Social Media, Telecommunications, College Students, Interaction, Feedback (Response), Barriers</t>
  </si>
  <si>
    <t>EJ1230378</t>
  </si>
  <si>
    <t>Using Visual Social Media in Language Learning to Investigate the Role of Social Presence</t>
  </si>
  <si>
    <t>Fornara, Fabrizio, Lomicka, Lara</t>
  </si>
  <si>
    <t>In this paper, we attempt to investigate the pedagogical value of visual social media platforms, specifically Instagram, for the development of the online social presence of language classes. Students in intermediate university-level French and Italian classes used Instagram for a six-week period to reply to a series of questions prompted by the instructor as a way to engage in interaction with their own classmates. This research examines how students establish a community of inquiry (CoI) and investigates the development of social presence in students' posts. Using a mixed methods approach, we performed a content analysis of the transcripts of Instagram posts, coding for social presence. Given the visual nature of Instagram, we also conducted a visual analysis of representative posts to investigate the multimodal projection of social presence. Additionally, we administered voluntary pre-questionnaires to capture demographic data and students' experience with Instagram. We analyzed the data using the social presence density calculation and performed basic statistical analyses. Findings indicate that students did build online social presence, which can promote the development of a CoI. Both language groups performed in similar ways, which may be a result of the tool rather than the language and context. This finding is consistent with the general use of visual social media as a tool for self-expression, self-identity, and community building.</t>
  </si>
  <si>
    <t>Role, Social Media, French, Italian, Second Language Learning, Second Language Instruction, Teaching Methods, Computer Mediated Communication, Communities of Practice, Content Analysis, Student Attitudes, Self Concept, College Students, Telecommunications, Handheld Devices, Teacher Student Relationship, College Faculty, Language Teachers, Visual Aids</t>
  </si>
  <si>
    <t>EJ1230384</t>
  </si>
  <si>
    <t>Effects of L1/L2 Captioned TV Programs on Students&amp;apos; Vocabulary Learning and Comprehension</t>
  </si>
  <si>
    <t>Wang, Yangting</t>
  </si>
  <si>
    <t>This study investigated the effects of different types of captions on English as a Foreign Language Learners' (EFL) vocabulary learning and comprehension. Eighty students in a Chinese university participated. Students were divided into four groups with two classes of freshmen, one class of juniors, and one class of graduate students. Each group watched four video clips with four caption conditions: L1 Chinese, L2 English, dual (L1 and L2), and no captions. The order and caption conditions were counterbalanced. The purpose of the study was to find which caption condition is more effective for EFL learners. Four by four mixed ANOVAs were used to compare the differences among the four conditions and groups. Results indicated that students' performances were statistically significantly different across captions and class levels. In general, students in L1, L2, and dual captions statistically outperformed the no caption condition in vocabulary and comprehension. Results of the effects of L1, L2, and dual captions on vocabulary learning and comprehension were mixed. The pedagogical implications of using authentic TV series and multimedia captions were discussed.</t>
  </si>
  <si>
    <t>English (Second Language), Second Language Learning, Second Language Instruction, Television, Programming (Broadcast), Authentic Learning, Layout (Publications), Comparative Analysis, Vocabulary Development, College Students, Native Language, Teaching Methods, Instructional Effectiveness, Multimedia Instruction, Foreign Countries, Listening Comprehension</t>
  </si>
  <si>
    <t>EJ1230432</t>
  </si>
  <si>
    <t>Effects of Japanese University Students&amp;apos; Characteristics on the Use of an Online English Course and TOEIC Scores</t>
  </si>
  <si>
    <t>Ozawa, Shinya</t>
  </si>
  <si>
    <t>The effective use of Information and Communication Technology (ICT) can have positive effects on the development of learners' English abilities. To what degree it is effective is partly determined by learners' characteristics in ICT use. However, these characteristics have not yet been sufficiently discussed in Japan. This study, then, explored how the characteristics of Japanese EFL university students related to their actual use of an online English course and whether it led to the development of their English abilities. In the survey, 130 Japanese university students were asked to self-evaluate their attitudes toward computer-assisted language learning (CALL) and the use of technology in an out-of-classroom situation. As a result, it became clear that most of the students were not confident in using the technology and did not use it actively outside the classroom. Cluster analysis was employed with a focus on individual differences, revealing that the time students actually spent on the course and their high evaluations of the effectiveness of CALL did not necessarily predict development of English abilities. It was suggested that individual differences should be carefully considered in adopting online English courses effectively in higher education institutions.</t>
  </si>
  <si>
    <t>Student Characteristics, Online Courses, English (Second Language), Second Language Learning, Second Language Instruction, Computer Assisted Instruction, Foreign Countries, Teaching Methods, Student Attitudes, Technological Literacy, Instructional Effectiveness, Individual Differences, Prediction, Self Efficacy, Self Evaluation (Individuals), College Students</t>
  </si>
  <si>
    <t>EJ1281563</t>
  </si>
  <si>
    <t>Reconceptualization of the Context in Language Learning with a Location-Based AR App</t>
  </si>
  <si>
    <t>Lee, Sangmin-Michelle, Park, Moonyoung</t>
  </si>
  <si>
    <t>In many English as a foreign language (EFL) contexts, learning is often limited to decontextualized classroom learning, and students suffer from lack of interaction and authentic opportunities for language learning. One of the recent emerging technologies, context-aware augmented reality (AR) technology can mitigate this problem for EFL classrooms. In the present study, 40 college students created scenes of gamified digital stories on a location-based AR app and shared them with other students. This study investigated how the students used the physical context and properties in their scenes and how the technology facilitated language learning. Data were collected from student learning outcomes, post-surveys, and reflection papers. The results showed that the students employed context in three different ways, a real place, a fictional setting and a blended reality, and then integrated it with their content and transformed it into a co-constructed meaning-making site. The study also discovered that the technology supported the students' language learning in the affective, cognitive, and social domains. All elements found in the three domains were interrelated and ultimately contributed to student learning.</t>
  </si>
  <si>
    <t>Second Language Learning, Second Language Instruction, English (Second Language), Computer Software, Computer Simulation, College Students, Story Telling, Learning Processes, Outcomes of Education, Student Attitudes, Writing (Composition), Reflection, Teaching Methods, Affective Behavior, Majors (Students), Foreign Countries, Context Effect, Computer Games</t>
  </si>
  <si>
    <t>EJ1281564</t>
  </si>
  <si>
    <t>Intelligent Personal Assistants: Can They Understand and Be Understood by Accented L2 Learners?</t>
  </si>
  <si>
    <t>Moussalli, Souheila, Cardoso, Walcir</t>
  </si>
  <si>
    <t>Second/foreign language (L2) classrooms do not always provide opportunities for input and output practice [Lightbown, P. M. (2000). Classroom SLA research and second language teaching. Applied Linguistics, 21(4), 431-462]. The use of smart speakers such as Amazon Echo and its associated voice-controlled intelligent personal assistant (IPA) Alexa can help address this limitation because of its ability to extend the reach of the classroom, motivate practice, and encourage self-learning. Our previous study on the pedagogical use of Echo revealed that its use gave L2 learners ample opportunities for stress-free input exposure and output practice [Moussalli, S., &amp;amp; Cardoso, W. (2016). Are commercial 'personal robots' ready for language learning? Focus on second language speech. In S. Papadima-Sophocleous, L. Bradley, &amp;amp; S. Thouësny (Eds.), CALL communities and culture -- short papers from EUROCALL 2016 (pp. 325-329). However, the results also suggested that beginner learners, depending on their levels of accentedness, experienced difficulties interacting with and being understood by Echo. Interestingly, this observation differs from findings involving human-to-human interactions, which suggest that a speaker's foreign accent does not impede intelligibility. In this article, we report the results of a study that investigated Echo's ability to recognize and process non-native accented speech at different levels of accentedness, based on the accuracy of its replies for a set of pre-established questions. Using a variety of analytical methods (i.e. judges' ratings of learners' pronunciation, learners' ratings of Echo's pronunciation, transcriptions of Echo's interactions, surveys and interviews) and via a multidimensional analysis of the data collected, our results indicate that L2 learners have no problems understanding Echo and that it adapts well to their accented speech (Echo is comparable to humans in terms of comprehensibility and intelligibility). Our results also show that L2 learners use a variety of strategies to mitigate the communication breakdown they experienced with Echo.</t>
  </si>
  <si>
    <t>Artificial Intelligence, Pronunciation, Native Language, Listening Comprehension, Intelligibility, Audio Equipment, Artificial Speech, Communication Problems, Second Language Learning, Second Language Instruction, English Language Learners, Technology Integration, College Students, Young Adults, Evaluators, Foreign Countries, Natural Language Processing</t>
  </si>
  <si>
    <t>Canada (Montreal)</t>
  </si>
  <si>
    <t>EJ1281565</t>
  </si>
  <si>
    <t>Effects of Improving the Interactive Design of a Chinese Character Learning System on the Learning Performance of Chinese as Foreign Language Students</t>
  </si>
  <si>
    <t>Xu, Yu-Jie, Chiou, Shang-Chia, You, Manlai</t>
  </si>
  <si>
    <t>This study explored interactive interface design for writing practice, feedback, and grading in Chinese character learning systems. In the experiment, 30 novice Chinese learners were invited to perform designated learning tasks on two different learning systems. Learning times and outcomes were measured. The results indicated that improvement of interactive design had positive effects on learning performance, and the participants preferred the interactive design of the newer system. Then, a total of 37 Chinese learners of different proficiencies were invited to complete a survey on their satisfaction toward the interactive design of the new system. The results revealed no significant differences in satisfaction levels across Chinese learners regardless of proficiency; moreover, all participants agreed that the interactive design of the new system benefited their learning. According to the results, improvements in interactive designs can increase learning performance when studying Chinese characters. The results can also serve as interactive design guidelines for future Chinese character learning systems.</t>
  </si>
  <si>
    <t>Second Language Learning, Second Language Instruction, Chinese, Orthographic Symbols, Instructional Design, Teaching Methods, Student Attitudes, Educational Improvement, Interaction, Computer Software, Writing Instruction, Feedback (Response), Grading, Integrated Learning Systems, Language Proficiency, Guidelines, Scaffolding (Teaching Technique), Computer Assisted Instruction, Usability, Pretests Posttests</t>
  </si>
  <si>
    <t>EJ1281647</t>
  </si>
  <si>
    <t>Mobile-Assisted Reading Development: A Review from the Activity Theory Perspective</t>
  </si>
  <si>
    <t>Lin, Chih-Chung, Lin, Vivien, Liu, Gi-Zen, Kou, Xiaojing, Kulikova, Alena, Lin, Wenling</t>
  </si>
  <si>
    <t>Little review research has been conducted to describe the interaction and inter-relationships among components of reading development facilitated through mobile assisted language learning (MALL). The language learners, mediation via mobile devices, learning context, learning material and tasks, and learning outcomes need to be carefully examined in mobile-assisted reading. Hence, 28 empirical studies on mobile-assisted reading research published between 2008 and 2018 were selected and evaluated by the Activity Theory (AT) model. The investigators explored the research design of the studies and examined how reading development through mobile-assisted reading could be interpreted from seven constituents of AT -- tool, subject, object, rules, community, division of labor, and outcome. In addition, facilitating processes conducive to reading development were analyzed. Based on the desired outcomes achieved by the facilitating processes, design-, strategy-, and learner-related guidelines for reading development in MALL were proposed. The ultimate goal of MALL for fostering self-regulated learning is also discussed. The review provides instructors and researchers with detailed sociocultural accounts and recommendations for the design and implementation of reading in MALL.</t>
  </si>
  <si>
    <t>Telecommunications, Handheld Devices, Teaching Methods, Educational Technology, Reading Research, Reading Skills, Second Language Learning, Reading Strategies, Social Theories, Technology Uses in Education, English (Second Language), Second Language Instruction</t>
  </si>
  <si>
    <t>EJ1281686</t>
  </si>
  <si>
    <t>On the Effects of 3D Virtual Worlds in Language Learning -- A Meta-Analysis</t>
  </si>
  <si>
    <t>Wang, Chien-pang, Lan, Yu-Ju, Tseng, Wen-Ta, Lin, Yen-Ting R., Gupta, Kao Chia-Ling</t>
  </si>
  <si>
    <t>The 3D virtual worlds (3DVWs) were widely used for language learning in the past two decades. Although numerous research studies acknowledged the affordance, a full-scale investigation that discussed how they can be applied to language learning with substantial evidence of effect sizes were not presented. Thus, this analysis aimed to synthesize the research findings particularly in the impact of 3DVWs on language learning by addressing two issues. The first one concerned the role of interaction in 3DVWs with theoretical bases, while the second issue concerned the effect sizes of moderating variables, based on experimental findings that were published between 2008 and 2019. Data with 50 variables generated from 13 primary studies were analyzed. Different patterns of interaction were identified based on three theories. The meta-analysis showed (1) significant overall linguistic gains (d = 0.832) and affective gains (d = 0.531), and (2) various effect sizes for moderator variables, such as types of learning activities. Based on these results, this paper used the notion of partnership to interpret the relation between 3DVWs and language learners.</t>
  </si>
  <si>
    <t>Computer Simulation, Second Language Learning, Affordances, Effect Size, Meta Analysis, Outcomes of Education, Learning Theories, Language Proficiency, Achievement Gains, Educational Benefits, English (Second Language), Mandarin Chinese, German, Spanish, Elementary Secondary Education, Higher Education, Language Skills, Learning Activities</t>
  </si>
  <si>
    <t>EJ1281782</t>
  </si>
  <si>
    <t>The Effect of Ambiguity Tolerance on Learning English with Computer-Mediated Dictionaries</t>
  </si>
  <si>
    <t>Chang, You-Hsuan</t>
  </si>
  <si>
    <t>In foreign language learning, computer-mediated dictionaries are among the most popular tools, and ambiguity tolerance (AT) is a key impact factor. However, few studies have focused on the effects of AT on computer-mediated dictionary-assisted English learning. To fill this gap, the current study explored the differences between two groups (a high AT group with 20 participants, and a low AT group with 21 participants) in learning processes (time spent on learning and dictionary usage) and learning performance (vocabulary acquisition and reading comprehension) during computer-mediated dictionary-assisted English learning. The correlation between AT and another important variable in dictionary-assisted learning, vocabulary size, was also explored. The results showed that low AT learners had better performance in reading comprehension, even though low AT learners and high AT learners had similar learning processes and performance in vocabulary acquisition. In addition, there was no correlation between AT during English learning and vocabulary size. This study may be of importance in explaining the unique role AT plays in learning English with computer-mediated dictionary assistance. Finally, the current article proposes suggestions for future studies and discusses implications for foreign language teaching and learning.</t>
  </si>
  <si>
    <t>Ambiguity (Semantics), Dictionaries, Second Language Learning, Second Language Instruction, English (Second Language), Correlation, Vocabulary Skills, Reading Comprehension, Cognitive Style, Comparative Analysis, Learning Processes, Time Factors (Learning), Computer Assisted Instruction, Teaching Methods, Undergraduate Students, Foreign Countries, Nonmajors, Reading Materials, Pretests Posttests</t>
  </si>
  <si>
    <t>EJ1281802</t>
  </si>
  <si>
    <t>Taghizadeh, Mahboubeh, Hasani Yourdshahi, Zahra</t>
  </si>
  <si>
    <t>To ensure the successful implementation of technology in young learners' classroom, the significant role of teachers in the appropriate use of related technologies should be considered. The purpose of this study was thus to examine the attitude, knowledge, use, and challenges of English teachers of young learners to integrate technological tools into language classes. Survey data were collected from 95 young learner English language teachers working in language institutes and schools in Iran. The survey was comprised of four parts, namely technological tools questionnaire, teachers' attitude questionnaire, teachers' challenges questionnaire, and 11 open-ended questions. The results of the study revealed that there was a general positive tendency towards the integration of technology into young learner classes. The results also showed that most teachers did not have sufficient pedagogical and technological knowledge to use technology to teach the English language to young learners. The findings also revealed that a large number of teachers were not provided with training courses on the use of technology in young learners' classes; however, they were willing to participate in technology-based professional development programs. Limited computer facilities, teachers' lack of skills, and lack of support from schools and institutes were found to be the major challenges of using technology in young learners' classes. The findings of this study encourage other researchers to carry out more in-depth studies on the implementation of technological tools in language classes of young learners.</t>
  </si>
  <si>
    <t>Technology Integration, Teaching Methods, Language Teachers, Second Language Learning, Second Language Instruction, Foreign Countries, English (Second Language), Computer Assisted Instruction, Teacher Role, Teacher Attitudes, Technological Literacy, Faculty Development, Pedagogical Content Knowledge, Barriers, Computer Software, Elementary School Students</t>
  </si>
  <si>
    <t>EJ1263816</t>
  </si>
  <si>
    <t>Technology as a Mediating Tool: Videoconferencing, L2 Learning, and Learner Autonomy</t>
  </si>
  <si>
    <t>Lenkaitis, Chesla Ann</t>
  </si>
  <si>
    <t>This study qualitatively and quantitatively investigated synchronous (real-time) computer-mediated communication (SCMC), via Zoom (https://zoom.us) videoconferencing, to explore second language (L2) learning and learner autonomy. Twenty-five L2 Spanish participants (n = 25) from the same university utilized SCMC over a 6-week implementation period. Utilizing Little's (1991) pedagogical principles of autonomous learning, as noted in parentheses, participants were randomly assigned to 2-3 member groups of the same class level to synchronously meet weekly (learner engagement), discuss course-related topics in Spanish (use of the L2), and complete surveys with Likert-scale questions (reflection). By using patterns that emerged from the data, the researcher contextualized the use of the L2 and learner engagement principles (Little, 1991) into the three main categories of Grammar, Interaction, and Weeklyto code transcribed Zoom sessions via NVivo. Coding results, as well as significant average differences between pre- and post-surveys, revealed that Zoom was an effective tool that can be used by participants for SCMC course-related activities to develop learner autonomy and create an authentic language experience. Results also showed that interaction and engagement were dependent on language level and SCMC among peers from the same university was a valuable tool for L2 learning and teaching.</t>
  </si>
  <si>
    <t>Technology Integration, Videoconferencing, Second Language Learning, Personal Autonomy, Computer Mediated Communication, Synchronous Communication, Spanish, Learner Engagement, Language Proficiency, Instructional Effectiveness, Public Colleges, Young Adults, Cooperative Learning</t>
  </si>
  <si>
    <t>New York</t>
  </si>
  <si>
    <t>EJ1263817</t>
  </si>
  <si>
    <t>Dynamics of Item Reading and Answer Changing in Two Hearings in a Computerized While-Listening Performance Test: An Eye-Tracking Study</t>
  </si>
  <si>
    <t>Aryadoust, Vahid</t>
  </si>
  <si>
    <t>The aim of the present study is two-fold. First, it uses eye-tracking to investigate the dynamics of item reading, both in multiple choice and matching items, before and during two hearings of listening passages in a computerized while-listening performance (WLP) test. Second, it investigates answer changing during the two hearings, which include four rounds of item reading taking place during: pre-listening in hearing 1, while-listening in hearing 1, pre-listening in hearing 2, and while-listening in hearing 2. The listening test was completed by 28 secondary school students in different sessions. Using time series, cross-correlation functions, and multivariate data analyses, we found that listeners tended to quickly skim the test items, distractors, and answers during pre-listening in hearing 1 and pre-listening in hearing 2. By contrast, during while-listening in hearing 1 and while-listening in hearing 2, significantly more attention was paid to the written stems, distractors, and options. The increment in attention to the written stems, distractors, and options was greater for the matching items and interactions between item format and item reading were also detected. Additionally, we observed a mixed answer changing pattern (i.e., incorrect-to-correct and correct-to-incorrect), although the dominant pattern for both item formats (67%) was wrong-to-correct. Implications of the findings for language research are discussed.</t>
  </si>
  <si>
    <t>Eye Movements, Test Items, Secondary School Students, Reading Processes, Multiple Choice Tests, Listening Comprehension Tests, Correlation, Item Analysis, Test Format, Video Technology, Listening Comprehension, Accuracy, Computer Assisted Testing</t>
  </si>
  <si>
    <t>EJ1263818</t>
  </si>
  <si>
    <t>Creating a Technology-Enhanced Constructivist Learning Environment for Research Ability Development in a BA Thesis Writing Course</t>
  </si>
  <si>
    <t>Gu, Peiya, Zhang, Ye, Gu, Haibo</t>
  </si>
  <si>
    <t>This qualitative case study investigates the technology-enhanced constructivist learning environment (CLE) for developing undergraduate English-majors' research abilities at a Chinese university. The faculty group attempted at transforming an English Writing course into BA Thesis Writing, supported by a free online learning management system (Moodle) with multi-faceted scenario, resources, tools and management. Situated in the broader context of the 10-year curriculum reform, two BA Thesis Writing classes from two semesters were examined using observation notes, interviews and student products. Findings show the CLE has enhanced the students' problem-based learning (PBL) processes and research ability development in terms of problem awareness, information literacy, reasoning and research designing. The CLE contributed to the whole learning experience by continuous instructional support, forum discussions, and information resources and tools. However, faculty tended to avoid teaching such a course because it is not only demanding but it clashes with norms of Chinese higher education in terms of professional values, pedagogical philosophy and institutional culture. The paper concludes by assessing the reform efforts' overall gains and challenges, and its implications for future technology integration in foreign language learning and teaching in China.</t>
  </si>
  <si>
    <t>Technology Integration, Constructivism (Learning), Research Skills, Theses, Writing Instruction, Undergraduate Students, Bachelors Degrees, Problem Based Learning, Information Literacy, Thinking Skills, Foreign Countries, Cultural Context, Integrated Learning Systems, English (Second Language), English Instruction, Majors (Students)</t>
  </si>
  <si>
    <t>EJ1263889</t>
  </si>
  <si>
    <t>Effects of Video Captioning on EFL Vocabulary Learning and Listening Comprehension</t>
  </si>
  <si>
    <t>Hsieh, Yufen</t>
  </si>
  <si>
    <t>This study investigated how video caption type affected vocabulary learning and listening comprehension of low-intermediate Chinese-speaking learners of English. Each video was presented twice with one of the five caption types: (1) no caption (NC), (2) full caption with no audio (FCNA), (3) full caption (FC), (4) full caption with highlighted target-word (FCHTW), and (5) full caption with highlighted target-word and L1 gloss (FCL1), where gloss was presented simultaneously with full caption. The results showed that caption type did affect vocabulary learning. FCL1 facilitated the learning of both word form and meaning in a multimedia listening activity. FCHTW increased attention to word form at the expense of word meaning. Videos with either captions (FCNA) or audio (NC) were not helpful for the learning of written words, indicating that presentation of verbal information through two modalities (audio plus text) was superior over single-modality presentation. While caption type had no impact on listening comprehension, concurrent presentations of video, audio, and captions did not overload the learners in the FC condition, suggesting that selective attention might be allocated to different parts of the visual stimuli during the first and second exposure to the videos. Additionally, the presence of highlighted words and glosses in the captioning line might direct learner attention to vocabulary rather than video content.</t>
  </si>
  <si>
    <t>Second Language Learning, Second Language Instruction, English (Second Language), Teaching Methods, Video Technology, Audio Equipment, Visual Aids, Listening Comprehension, Vocabulary Development, Native Language, Multimedia Instruction, Undergraduate Students, Mandarin Chinese, Attention Control, Animation, Language Tests</t>
  </si>
  <si>
    <t>EJ1263920</t>
  </si>
  <si>
    <t>Yang, Yanfeng, Qian, David D.</t>
  </si>
  <si>
    <t>This study used computerized dynamic assessment (CDA) as a teaching and assessment method to promote Chinese EFL learners' reading comprehension, with a quasi-experimental design in which the control and experimental groups were each given three tests but in different formats. Each test consisted of multiple choice questions (MCQs) selected from reading sections of a collection of original forms of the Test of English as a Foreign Language (TOEFL); however, CDA was employed for the experimental group, whereas conventional MCQs were used for the control group. The two groups also differed in their 4-week enrichment programs. The experimental group was taught using CDA, whereas conventional teaching methods were used for the control group. Learners' performance on the three tests was compared within and between the two groups by using repeated measures mixed factorial analysis of variance, whereby the advantages of CDA over conventional teaching and assessment methods were identified. The results indicated that although reading comprehension performance in the two groups was quite similar at the beginning of the study, the experimental group performed significantly more efficiently than the control group after four weeks of learning. This study's contributions and implications are discussed.</t>
  </si>
  <si>
    <t>English (Second Language), Second Language Learning, Reading Comprehension, Computer Assisted Testing, Evaluation Methods, Pretests Posttests, College Freshmen, Foreign Countries, Teaching Methods</t>
  </si>
  <si>
    <t>EJ1263937</t>
  </si>
  <si>
    <t>Flipped Classroom in English Language Teaching: A Systematic Review</t>
  </si>
  <si>
    <t>Turan, Zeynep, Akdag-Cimen, Birgul</t>
  </si>
  <si>
    <t>The aim of this study is to examine the trends and main findings of the studies concerning the flipped classroom method in the field of English language teaching (ELT). For this purpose, databases including Web of Science, Eric, Taylor &amp;amp; Francis and the Educational full text EBSCO were reviewed, and a total of 43 articles were analysed. Systematic review was used as the research methodology. The articles were analysed utilising a content analysis method. The findings of the study revealed that the flipped classroom method in ELT gained popularity among researchers after 2014, and the number of the studies in the field rapidly increased in the last two years (2016-2017). In addition, the most commonly used research methods in flipped classroom in ELT studies were found to be mixed and quantitative methods. In the examined studies, speaking and writing abilities were the most commonly studied language skills. Further analysis revealed challenges, as well as benefits related to the use of the flipped classroom method in English as a foreign language (EFL) classroom. Additionally, in studies reviewed concerning the effectiveness of the flipped classroom methods, the findings mostly pointed to the benefits of the flipped classroom method. On the basis of the review, various suggestions are made for practitioners and future research.</t>
  </si>
  <si>
    <t>Blended Learning, Second Language Learning, Second Language Instruction, English (Second Language), Trend Analysis, Databases, Content Analysis, Teaching Methods, Language Skills, Educational Benefits, Instructional Effectiveness, Research Reports</t>
  </si>
  <si>
    <t>EJ1263940</t>
  </si>
  <si>
    <t>Modeling the Relationship between Socioeconomic Status, Self-Initiated, Technology-Enhanced Language Learning, and Language Outcome</t>
  </si>
  <si>
    <t>Ghorbani, Mohammad Reza, Golparvar, Seyyed Ehsan</t>
  </si>
  <si>
    <t>The purpose of this research is to model the link between language learners' socioeconomic status (SES), their self-directed, technology-enhanced language learning, and their language achievement. The participants of this study are 382 university students taking part in a survey related to their perceptions of their self-directed, technology-enhanced language learning in addition to their experience of language learning at school and in private institutes. Parental income has been used as a proxy to the learners' SES. Their language outcome has been operationalised by their performance in the English section of the nation-wide entrance exam and their pre-university course. The results of path analysis revealed that EFL learners' SES is a significant predictor of their autonomous language learning with technology and their language achievement. Furthermore, students' out-of-class engagement with technology was positively associated with their performance in the English section of the nation-wide exam.</t>
  </si>
  <si>
    <t>Socioeconomic Status, Technology Integration, Second Language Learning, English (Second Language), Correlation, Independent Study, Predictor Variables, College Freshmen, Young Adults, Foreign Countries, College Entrance Examinations, Educational Experience, Academic Achievement</t>
  </si>
  <si>
    <t>EJ1276548</t>
  </si>
  <si>
    <t>Effectiveness of a Digital Pen-Based Learning System with a Reward Mechanism to Improve Learners&amp;apos; Metacognitive Strategies in Listening</t>
  </si>
  <si>
    <t>Tan, Chia-Chen, Chen, Chih-Ming, Lee, Hahn-Ming</t>
  </si>
  <si>
    <t>A number of prominent educators have confirmed that developing learners' metacognitive strategies about listening is an important way of helping them learn how to listen to improve their listening. With the rapid development of information and communication technologies, many listening training systems provide various types of help options in support of listening comprehension. However, learners may be unaware of how effectively use these help options or they may rely too heavily on them, thus reducing the effectiveness of their listening practice. Therefore, this study develops a digital pen-based learning system with a reward mechanism that guides learners through the metacognitive processes effectively use available help options to develop listening skills. Two experiments were performed to evaluate the effects of the proposed system on learners' listening achievement, motivation, and metacognitive awareness. The experimental results indicated that the proposed system improved learners' listening comprehension, learning motivation, and metacognitive awareness. A lag-sequential analysis was conducted to infer learners' behavioral patterns to explore how learners used the help options to perform listening tasks. Several interesting behavioral patterns were found and discussed.</t>
  </si>
  <si>
    <t>Metacognition, Teaching Methods, Learning Strategies, Listening Skills, Skill Development, Student Motivation, Listening Comprehension, Behavior Patterns, Rewards, Information Technology, Second Language Learning, Second Language Instruction, English (Second Language), Computer Assisted Instruction, Web Sites, Online Courses, Grade 8, Comparative Analysis, Pretests Posttests, Language Tests</t>
  </si>
  <si>
    <t>EJ1276549</t>
  </si>
  <si>
    <t>ICT Integration in English Language Teacher Education: Insights from Turkey, Portugal and Poland</t>
  </si>
  <si>
    <t>Asik, Asuman, Köse, Serhan, Yangin Eksi, Gonca, Seferoglu, Gölge, Pereira, Ricardo, Ekiert, Malgorzata</t>
  </si>
  <si>
    <t>The aim of the study was to investigate how well language teacher education (LTE) programmes prepare future teachers for ICT integration with the comparison of three different contexts (Turkey, Portugal and Poland) from the perspectives of the teacher trainees and teacher educators (TEs). Using a scale and multiple interviews, the data were analysed quantitatively and qualitatively. The results revealed that although there were three different contexts in three countries, LTE programmes seemed to implement teacher education strategies so as to prepare future teachers for educational technology use similarly at a moderate level. Modelling TEs and reflection on technology use were found to be significant strategies followed while feedback and instructional design strategies were challenging for the programmes. Furthermore, the results also indicated limited access to resources, lack of institutional support and qualified TEs who could successfully use and integrate technology into their teaching. Based on the findings, implications on how to integrate technology training into LTE programmes are discussed.</t>
  </si>
  <si>
    <t>Technology Integration, Educational Technology, Language Teachers, English (Second Language), Teacher Education Programs, Program Effectiveness, Educational Strategies, Technological Literacy, Teacher Attitudes, Student Attitudes, Teacher Educators, Preservice Teachers, Public Colleges, Comparative Education, Institutional Role, Elementary Secondary Education, Foreign Countries</t>
  </si>
  <si>
    <t>Turkey, Portugal, Poland</t>
  </si>
  <si>
    <t>EJ1276551</t>
  </si>
  <si>
    <t>Tham, Irwan, Chau, Meng Huat, Thang, Siew Ming</t>
  </si>
  <si>
    <t>This study seeks to understand how bilinguals process texts with lexical cues in their first language (L1) and second language (L2) using an eye-tracking methodology. Quantitative data were obtained from an eye-tracker and a post-test, while qualitative data were gathered through interviews with the participants. The findings from the eye-tracking results indicate that the participants' fixations were similar on novel words accompanied by their L1 cues and those accompanied by their L2 cues. When comparing the participants' fixation on L1 and L2 cues, the findings show that the participants spent similar time on both types of cues. The use of L1 cues leads to a similar amount of acquisition of novel words when compared to the use of L2 cues. The study makes two contributions to research in language learning: Methodologically, the use of eye-tracking is discussed along with how it may be triangulated with other methods for studying language processing. Empirically, the study sheds light on how bilinguals process cues in their L1 and L2. Implications for future research and classroom practice are considered.</t>
  </si>
  <si>
    <t>Language Processing, Bilingualism, Second Language Learning, Second Language Instruction, Native Language, Cues, Vocabulary Development, Eye Movements, Reading Processes, Pretests Posttests, Student Attitudes, Comparative Analysis, Code Switching (Language), Classroom Communication, Undergraduate Students, English (Second Language), Foreign Countries</t>
  </si>
  <si>
    <t>EJ1276553</t>
  </si>
  <si>
    <t>Shih, Hui-chia Judy, Huang, Sheng-hui Cindy</t>
  </si>
  <si>
    <t>This study examines EFL students' metacognitive strategy use in a university flipped classroom and the underlying factors of metacognitive strategy use. The participants in our study were students enrolled in an elective English course at a university in Taiwan, where they had to watch online course videos outside of class and participate in activities that required knowledge application. Students' metacognitive strategy use and factors affecting their use were elicited through written accounts, class observations, and semi-structured interviews. Findings show that factors affecting their metacognitive strategy use include students' expected learning outcome and peer learning. Students' greater control over learning in a flipped classroom context further facilitates their metacognitive strategies. Finally, possible directions for metacognitive instruction are discussed.</t>
  </si>
  <si>
    <t>Metacognition, Learning Strategies, College Students, English (Second Language), Second Language Learning, Flipped Classroom, Video Technology, Attention Control, Self Management, Expectation, Peer Influence, Collectivism, Self Evaluation (Individuals), Foreign Countries, Language Tests, Group Discussion</t>
  </si>
  <si>
    <t>EJ1276558</t>
  </si>
  <si>
    <t>The Impact of a Serious Game on Vocabulary and Content Learning</t>
  </si>
  <si>
    <t>Chen, Hao-Jan Howard, Hsu, Hsiao-Ling</t>
  </si>
  <si>
    <t>One of the more rapidly advancing subfields of second language acquisition research is Digital-game based language learning (DGBLL) and many studies have found that Commercial off-the-shelf (COTS) games can have a positive effect on vocabulary acquisition. COTS games are specifically made for entertainment purposes, while serious games, which studies have found to enhance language and content knowledge, are designed for educational purposes. In the present study, a serious game titled Slave Trade was adopted to examine whether vocabulary and knowledge of history can be acquired at the same time and to investigate how the participants perceived the serious game regarding language and history learning. Sixty six college EFL students were recruited to take part in this study. They were required to take pre- and post-tests in both vocabulary and content knowledge and to respond to a user survey. The study found statistically significant improvements in both vocabulary and history knowledge. The vocabulary learning can mainly be attributed to the rich contextual clues of the gaming environment and repetitive exposure to the target words (i.e. more than six times). However, it was also found that words of fewer occurrences could be acquired because of the gaming environment. In addition, the students reported that they had enjoyed a positive learning experience via the serious game. Finally, it is suggested that language teachers should consider making educational use of serious games.</t>
  </si>
  <si>
    <t>Educational Games, Computer Games, Game Based Learning, Simulated Environment, Linguistic Input, Incidental Learning, History Instruction, Second Language Learning, Instructional Effectiveness, English (Second Language), Knowledge Level, College Students, Student Attitudes, Foreign Countries, Vocabulary Development</t>
  </si>
  <si>
    <t>EJ1276559</t>
  </si>
  <si>
    <t>Prospective English Teachers Re-Examining Language Ideologies in Telecollaboration#</t>
  </si>
  <si>
    <t>Viáfara González, John Jairo</t>
  </si>
  <si>
    <t>Previous publications in applied linguistics concerning nonnative English speaker teachers have analyzed how native-speakerism associated ideologies engender discrimination and affect students' and teachers' sense of self-worth. This qualitative study examines how Colombian English pre-service teachers' telecollaboration with U.S. Spanish heritage language students (SHLSs) influences the Colombian future teachers' self-perceptions as (non) native speakers. This research joins the call scholars have made to expand telecollaboration into critical perspectives to challenge pervasive and harmful language beliefs and attitudes. Findings suggest that Colombian participants' cooperative relationships with U.S. peers provided them affective and knowledge-based resources to build more favorable views of themselves, attitudes to confront the detrimental effects of native-speakerism ideologies, and informed judgments to dismantle them.</t>
  </si>
  <si>
    <t>Foreign Countries, Language Attitudes, Native Speakers, English (Second Language), Second Language Learning, Second Language Instruction, Peer Relationship, Language Teachers, Cooperative Learning, Self Concept, Spanish, Heritage Education, College Students, Attitude Change, Student Attitudes, Social Discrimination, Teacher Education Programs, Intercultural Communication, Computer Mediated Communication, International Educational Exchange, Student Teachers, Social Media, Videoconferencing</t>
  </si>
  <si>
    <t>Colombia, United States</t>
  </si>
  <si>
    <t>EJ1276560</t>
  </si>
  <si>
    <t>Willingness to Communicate in Digital and Non-Digital EFL Contexts: Scale Development and Psychometric Testing</t>
  </si>
  <si>
    <t>Lee, Ju Seong, Drajati, Nur Arifah</t>
  </si>
  <si>
    <t>This study introduces a new scale of willingness to communicate in a second language (L2 WTC) in digital and non-digital EFL contexts. The psychometric testing of the revised L2 WTC (L2 WTC-R) was undertaken with 114 Indonesian EFL students by means of exploratory factor analysis (EFA). The results yielded an 11-item scale composed of three factors (&amp;quot;L2 WTC inside the classroom,&amp;quot; &amp;quot;L2 WTC outside the classroom,&amp;quot; and &amp;quot;L2 WTC in the context of informal digital learning of English [IDLE]&amp;quot;), with strong reliability and validity evidences. Confirmatory Factor Analysis was subsequently administered for a new sample (215 Indonesian EFL students), confirming the three-factor model that emerged from EFA. These results not only validate the existing L2 WTC scale but also expand its scale into digital settings, which will enable future research to consider another domain of L2 WTC (the IDLE context). From a real-world perspective, this can serve as a useful instrument for practitioners to gauge and foster L2 WTC levels in digital and non-digital contexts.</t>
  </si>
  <si>
    <t>Psychometrics, Second Language Learning, Second Language Instruction, English (Second Language), Communication (Thought Transfer), Foreign Countries, Student Attitudes, Factor Analysis, Measures (Individuals), Reliability, Validity, Computer Mediated Communication, Graduate Students, Undergraduate Students, Information Technology, Intercultural Communication</t>
  </si>
  <si>
    <t>Indonesia</t>
  </si>
  <si>
    <t>EJ1251196</t>
  </si>
  <si>
    <t>Börekci, Rabia, Aydin, Selami</t>
  </si>
  <si>
    <t>It is evident that teachers' and students' perceptions of interactions on Facebook directly relate to the utilization of Facebook regarding not only an interactional tool but also a learning and teaching environment. However, not many studies appeared on English as a foreign language (EFL) teachers' interactions with their students on Facebook, specifically in the Turkish EFL context. This descriptive research aims to examine the level of EFL teachers' interactions with their students on the social networking service, Facebook, along with the differences between certain variables and the utilization of Facebook as an interactional tool. The sample group consists of 146 EFL teachers who work at public schools in Turkey. A background questionnaire and a survey which contained 46 items to investigate the level of teachers' interactions on Facebook and their perceptions of their students were administered to the sample group. The frequencies, mean scores and standard deviations were calculated. To analyze the relationship between certain variables and survey items, t-test and ANOVA were used. The results indicated that teachers preferred passive behaviors when interacting with their students on Facebook. Furthermore, they had the perception that their students preferred passive behaviors while interacting on Facebook as well. In addition, the findings showed that their interaction levels significantly differed in accordance with gender, school types, graduate degrees, and time spent on Facebook which consequently affected some items in the survey. The study suggests that EFL teachers should create a positive environment for interaction on Facebook to support their learners' personal and academic development.</t>
  </si>
  <si>
    <t>Social Media, Social Networks, Teacher Attitudes, Student Attitudes, English (Second Language), Foreign Countries, Second Language Learning, Second Language Instruction, Teacher Student Relationship, Public School Teachers, Language Teachers, Gender Differences, Institutional Characteristics, Item Analysis, Teacher Surveys, Preferences, Educational Attainment</t>
  </si>
  <si>
    <t>EJ1251197</t>
  </si>
  <si>
    <t>The Impact of Using Machine Translation on EFL Students&amp;apos; Writing</t>
  </si>
  <si>
    <t>Although it remains controversial, machine translation (MT) has gained popularity both inside and outside of the classroom. Despite the growing number of students using MT, little is known about its use as a pedagogical tool in the EFL classroom. The present study investigated the role of MT as a CALL tool in EFL writing. Most studies on MT as a tool for L2 learning have focused on student postediting of the translation that MT provides; however, the present study employed a different design with students translating their L1 writing into L2 without the help of MT and then correcting their L2 writing using the MT translation for comparison. Text analysis of students' writing outcomes revealed that MT helped to decrease lexico-grammatical errors and improve student revisions. Using MT for revisions also positively affected student writing strategies and helped them think of writing as a process. The interviews and reflection papers demonstrated that students viewed the use of MT during writing positively. This study found that MT can be a useful aid to language learning, but for it to benefit student learning, teachers must be aware of its limitations and provide adequate guidance to students.</t>
  </si>
  <si>
    <t>Translation, Computational Linguistics, English (Second Language), Second Language Learning, Second Language Instruction, Computer Assisted Instruction, Student Attitudes, Teaching Methods, Writing (Composition), Editing, Native Language, Error Correction, Grammar, Vocabulary, Language Usage, Writing Strategies, Writing Processes, Revision (Written Composition), Multimedia Instruction, College Students, Foreign Countries, Korean, Language Proficiency, Instructional Effectiveness</t>
  </si>
  <si>
    <t>EJ1251198</t>
  </si>
  <si>
    <t>Impacts of Flipped Classrooms on Learner Attitudes towards Technology-Enhanced Language Learning</t>
  </si>
  <si>
    <t>Webb, Marie, Doman, Evelyn</t>
  </si>
  <si>
    <t>This study investigates self-reported attitudes about technology-enhanced language learning in the flipped classroom across borders in three tertiary-level contexts. As a method to address students' needs for twenty-first century education, the flipped classroom pedagogical approach was chosen to explore student attitudes towards technology for language learning in credit-bearing language courses in USA and Macau and non-credit-bearing courses in Colombia. This study implemented an experimental design with a mixed methods approach for data collection. Data was collected from a technology survey, focus group sessions, and reflective essays. Before each class, students in the experimental groups in all three countries previewed lessons and engaged in activities through online videos and screencasts in order to better prepare for in class activities. Results showed that the USA experimental group showed a statistically significant difference in all self-reported attitudes in using technology for language learning overtime. Between groups statistical analyses found flipped classrooms experienced a statistically significant different change in self-reported attitudes on instrumentality, digital literacy, and anxiety. Overall, students in the USA and Columbian contexts may have less anxiety about using technology for language learning in a flipped classroom, and the flipped classroom may positively impact students' attitudes towards technology in Columbia, Macau, and USA.</t>
  </si>
  <si>
    <t>Blended Learning, Student Attitudes, Computer Assisted Instruction, Foreign Countries, Video Technology, Anxiety, Computer Attitudes, Technological Literacy, English (Second Language), Second Language Learning, Cultural Context, Attitude Change, Technology Integration, English for Academic Purposes, Undergraduate Students, Two Year College Students</t>
  </si>
  <si>
    <t>Macau, Colombia</t>
  </si>
  <si>
    <t>EJ1251215</t>
  </si>
  <si>
    <t>Effect of Student Team Achievement Division through WebQuest on EFL Students&amp;apos; Argumentative Writing Skills and Their Instructors&amp;apos; Perceptions</t>
  </si>
  <si>
    <t>Awada, Ghada, Burston, Jack, Ghannage, Rosie</t>
  </si>
  <si>
    <t>This study investigated the effectiveness of integrating Student Team Achievement Division (STAD), a structured cooperative learning method, and &amp;quot;WebQuest,&amp;quot; an inquiry-based technological model (IBTM) on developing university English as a Foreign Language (EFL) students' advanced-level argumentative writing skills and enhancing instructors' positive perceptions about teaching and learning. The study, which was undertaken over a 12-week academic semester, employed a mixed methods pre-test/post-test control/experimental group design whereby six intact rhetoric classes were randomly assigned to experimental and control conditions. The experimental group participants (N = 54) were enrolled in four classes and received argumentative writing instruction incorporating STADIBTM whereas their control group counterparts (N = 24) were enrolled in two classes and received the same argumentative writing instruction without STADIBTM. Four instructors who were involved with the experimental group received training on the implementation of STADIBTM. Qualitative data collection and analysis were utilized. The argumentative essay pre-tests and post-tests along with pre-treatment and post-treatment surveys were used to collect data. The quantitative results were evaluated using ANCOVA analyses. The findings showed that only the less skilled participants of the experimental and control groups were able to significantly improve their argumentative writing. However, their instructors were able to develop more positive pedagogical perceptions and perceived fewer challenges because of STADIBTM-based instruction. Further recommendations are given.</t>
  </si>
  <si>
    <t>Second Language Learning, Second Language Instruction, English (Second Language), Comparative Analysis, Writing Instruction, Persuasive Discourse, Writing Skills, Teaching Methods, Web Based Instruction, Cooperative Learning, Teacher Attitudes, Pretests Posttests, Academic Achievement, Inquiry, Native Language, Semitic Languages, College Students, Advanced Students, Language Tests</t>
  </si>
  <si>
    <t>EJ1251217</t>
  </si>
  <si>
    <t>Examining the Role of Inter-Group Peer Online Feedback on Wiki Writing in an EAP Context</t>
  </si>
  <si>
    <t>This study investigated how one type of learner-generated information and content, i.e. inter-group peer online feedback, provided on a wiki writing assignment for an English for Academic Purposes (EAP) course, could contribute to student L2 writing. Using a mixed method approach, more than 1000 entries of online peer comments were collected, coded, analysed and compared with more than 400 comments provided by the course teacher, as shown in the marked final writing. Correlation and chi-square tests were employed to measure the relationship between the tabulated frequency of comments and essay scores. In addition, an online survey was carried out to collect student perspectives. The results show that (1) peers try to be friendly, supportive and avoid face threatening when providing online feedback in an open learning environment; (2) peer critical comments can predict well the final score received from the course teacher; (3) peer feedback focuses more on content/meaning rather than form (language) issues in EAP settings; (4) peer feedback contributes to EAP writing in various ways, both tangibly and affectively. It is suggested that more caution and thinking should be involved in designing the wiki learning environment judiciously by considering a number of factors that can prompt peers to provide appropriate and useful inter-group comments to help other groups improve their writing and L2 learning.</t>
  </si>
  <si>
    <t>English for Academic Purposes, Second Language Learning, Second Language Instruction, Collaborative Writing, Web 2.0 Technologies, Feedback (Response), Writing Instruction, Correlation, Essays, Prediction, Computer Mediated Communication, Student Attitudes, Scores, Writing Improvement, Peer Evaluation, Editing, Writing Research, Foreign Countries, Undergraduate Students, Teaching Methods, Teacher Student Relationship, Language Teachers</t>
  </si>
  <si>
    <t>EJ1251220</t>
  </si>
  <si>
    <t>Investigating Student Attention, Meditation, Cognitive Load, and Satisfaction during Lectures in a Foreign Language Supported by Speech-Enabled Language Translation</t>
  </si>
  <si>
    <t>Shadiev, Rustam, Huang, Yueh-Min</t>
  </si>
  <si>
    <t>In this study, we applied speech-enabled language translation (SELT) during lectures in a foreign language. The SELT program received input from the instructor's speech and generated translated texts that were shown to students during lectures. We tested the feasibility of our approach specifically with regard to how it facilitates student attention and meditation. In addition, we assessed student perceived cognitive load and satisfaction during lectures with SELT support. To this end, we hired sixty students who attended lectures in English as a foreign language. The students were randomly divided into three groups: (1) Control group 1, with students who learned lecture content with no support, (2) Control group 2, with students for whom transcriptions in the instructional language (i.e. English as a foreign language) were shown during lectures, and (3) the Experimental group, with students for whom SELT-texts (i.e. translated transcriptions from English into the students' native language) were shown during lectures. We compared the attention, meditation, and perceived cognitive load of the students in the three groups and found that the SELT-texts were the most beneficial for student learning. When the SELT-texts were presented, student attention and meditation levels were the highest compared to those of the students in the other two groups. In addition, students perceived lower cognitive load during lectures in a foreign language with SELT support. Finally, the students were satisfied with their learning experience when SELT-texts were presented. Based on our results, several implications are drawn, and suggestions are provided.</t>
  </si>
  <si>
    <t>Attention, Cognitive Processes, Difficulty Level, Metacognition, Student Satisfaction, Lecture Method, Language of Instruction, Translation, English (Second Language), Assistive Technology, Educational Technology, Undergraduate Students, Native Language, Russian, Young Adults, Experimental Groups, Control Groups</t>
  </si>
  <si>
    <t>EJ1251221</t>
  </si>
  <si>
    <t>Blended Language Learning in the Colombian Context: A Narrative Inquiry of Teacher Ownership of Curriculum Change</t>
  </si>
  <si>
    <t>Mendieta, Jenny, Barkhuizen, Gary</t>
  </si>
  <si>
    <t>This narrative inquiry explores teacher ownership of curriculum change by examining how a blended learning program was put into action in a Colombian tertiary institution. In particular, the study aimed to examine the experiences of two English language teachers as they grappled with and managed the changes brought about by their involvement in the implementation of a blended learning curriculum. Data collection methods included narrative interviews and field notes from classroom observation. Findings indicate that switching to blended learning is a complex enterprise that goes beyond 'getting the mix right', as multiple individual and institutional factors come to shape teachers' implementation experiences. Depending on the extent to which their aspirations, beliefs and actions are aligned to the expectations of influential others and the culture of the organization, teachers can find it more or less difficult to perform stable professional identities and develop ownership of their practice. This study highlights the importance of considering ways in which tensions can be both managed and used as reflective opportunities to help teachers and change leaders implement BL programs more effectively.</t>
  </si>
  <si>
    <t>English (Second Language), Second Language Learning, Second Language Instruction, Foreign Countries, Blended Learning, Teaching Methods, Curriculum Development, Educational Change, Language Teachers, Teacher Attitudes, Curriculum Implementation, College Faculty, Organizational Culture, Technology Integration</t>
  </si>
  <si>
    <t>EJ1254512</t>
  </si>
  <si>
    <t>TPACK-Based Professional Development on Web 2.0 for Spanish Teachers: A Case Study</t>
  </si>
  <si>
    <t>Bustamante, Carolina</t>
  </si>
  <si>
    <t>The topic of this study is professional development (PD) on Web 2.0 technologies for foreign language teachers and integration of these tools into the language classroom. This research explored the experiences of eighteen teachers of Spanish in grades 7-12 from both rural and urban areas in Nebraska, United States, who participated in a technology, pedagogy, and content-based online PD. This qualitative case study included data from interviews, classroom observations, and documents to explore the learning and integration journeys of Spanish teacher participants during and after the PD. While qualitative findings indicated mainly positive learning experiences in the three areas--echnology, pedagogy, and content--as well as in technology integration, the observational data illuminated issues of technology access and use of the target language (TL) by the teachers. The article concludes with implications for the design of PD on technology for foreign language teachers.</t>
  </si>
  <si>
    <t>Technological Literacy, Pedagogical Content Knowledge, Teaching Methods, Second Language Learning, Language Usage, Language Teachers, Rural Areas, Urban Areas, Web 2.0 Technologies, Teacher Attitudes, Case Studies, Faculty Development, Course Content, Learning Experience, Secondary School Teachers, Instructional Design, Computer Assisted Instruction, Technology Integration</t>
  </si>
  <si>
    <t>Nebraska</t>
  </si>
  <si>
    <t>EJ1254513</t>
  </si>
  <si>
    <t>Free from Demotivation in EFL Writing: The Use of Online Flipped Writing Instruction</t>
  </si>
  <si>
    <t>Wu, Wen-Chi Vivian, Yang, Jie Chi, Scott Chen Hsieh, Jun, Yamamoto, Tosh</t>
  </si>
  <si>
    <t>Motivation has played an essential role in learning, leading to various research areas across diverse disciplines. While the literature is replete with findings supporting the essentiality of motivation in an individual's academic success, demotivation (a.k.a. negative motivation) has been underexplored, even though it has been a widespread phenomenon observed in language learning, particularly in the field of English writing in EFL settings. To keep leaners motivated and engaged, innovative pedagogies have been proposed, among which flipped learning and writing instruction have received extra attention. Previous studies have shown the effectiveness of flipped learning and online writing practices on enhancing student motivation and learning outcomes. Nonetheless, research on how the aforementioned instructional practices could be integrated to facilitate English writing among EFL learners still remains scarce, let alone a detailed probe into demotivational factors that might exist in such an innovative instructional design. Therefore, this study examined demotivation factors in EFL writing and the effects of the online flipped writing instruction on EFL writing proficiency. Forty-eight sophomore English-majors in Taiwan were paired with American college peers. Multiple sources of data over a semester included pre- and post-tests on two genres (descriptive/argumentative), 'Demotivation Scale', reflective journals, and interviews. The results revealed that the online flipped writing instruction enhanced the students' writing proficiency (both globally and locally), and that four characteristics of the flipped instruction were observed not to cause demotivation in English writing, including self-interest, classroom atmosphere and teaching material, writing product, and teaching method and content. The participants held positive perceptions about the online flipped writing instruction and such learning experience enhanced cross-cultural observation. Based on these findings, pedagogical implications are provided.</t>
  </si>
  <si>
    <t>English (Second Language), Second Language Instruction, Writing (Composition), Writing Instruction, Student Motivation, Video Technology, Homework, Teaching Methods, Educational Technology, Technology Uses in Education, Writing Skills, Student Attitudes, Foreign Countries, College Students</t>
  </si>
  <si>
    <t>EJ1254514</t>
  </si>
  <si>
    <t>Using Smartphones to Extend Interaction beyond the EFL Classroom</t>
  </si>
  <si>
    <t>Wrigglesworth, Jonathan</t>
  </si>
  <si>
    <t>Successful second language learning can be seen as occurring in two arenas; the exposure and learning which occurs, under the guidance of a formal education setting, under the guidance of an instructor and that which occurs informally, under the guidance of the learner or incidentally as the learner pursues other activities. As smartphones have become more available and affordable, educators and learners have looked at the potential these devices offer to extend language learning opportunities beyond the classroom. This study looked at how university English language learners engaged in student-led communicative tasks on an Multimedia Messaging Systems platform accessed through their smartphones. In designing the study, I took an interactionist perspective and used sociocultural theory as an analytical tool in my analysis. The results showed that learners successfully engaged in these tasks and that they found them useful as language learning activities. Although there was a low level of negotiation of meaning between peers, the participants were heavily involved in using affordances on their smartphones to help them engage in the tasks.</t>
  </si>
  <si>
    <t>Foreign Countries, Handheld Devices, Computer Mediated Communication, Second Language Learning, English (Second Language), College Students, Affordances, Outcomes of Education</t>
  </si>
  <si>
    <t>EJ1254516</t>
  </si>
  <si>
    <t>The Influence of Teaching Learning Techniques on Students&amp;apos; Long-Term Learning Behavior</t>
  </si>
  <si>
    <t>This study explored students' learning behavior before and after participating in an introduction to learning how to learn. This four-week intervention included the Massive Open Online Course &amp;quot;Learning How to Learn,&amp;quot; further discussions on the content of this MOOC, and hands-on practice using learning platforms. Its purpose was to investigate whether any changes in learning behavior remain observable during the next semester and whether proficiency in the target language would be significantly higher than in a control group. Analyses of students' questionnaires before the intervention and at the end of the second semester, observations of students' study behavior during the second semester, and students' academic performances during the two semesters were collected. At the end of the study period, students of the experimental group reported cramming less, using more learning techniques, redoing exercises with answers covered, and spacing repetitions more often instead of massing. Students' online study behavior verified their answers to the questionnaire and showed a more efficient use of the learning platforms. Students also benefited from this intervention by scoring higher in the final proficiency test of the second semester.</t>
  </si>
  <si>
    <t>Online Courses, Academic Achievement, Language Proficiency, Comparative Analysis, Behavior Change, Computer Assisted Instruction, Intervention, Second Language Learning, Second Language Instruction, Learning Strategies, Language Tests, Spanish, Foreign Countries, Study Habits, Mass Instruction, Course Descriptions, Teaching Methods</t>
  </si>
  <si>
    <t>EJ1254517</t>
  </si>
  <si>
    <t>Analyzing Online Comments: A Language-Awareness Approach to Cultivating Digital Literacies</t>
  </si>
  <si>
    <t>Chen, Cheryl Wei-Yu</t>
  </si>
  <si>
    <t>The advent of technology has made the Internet a fertile ground for much literacy learning to take place, and how to use the Internet discourse for language learning remains to be explored. The current study adopted a language-awareness approach to raise students' awareness of the forms and function of online language. A sample online comment thread was prepared to lead the participants to begin to observe and analyze online language before they collected their online comments to build their personal portfolios. It was found that the participants mainly resorted to Facebook (58.0%) and YouTube (35.8%) to find comments; 69.1% of their topics were related to news stories while the remaining can be categorized as entertainment and personal interests. Students reported to have learned the importance of taking responsibility for one's words online. In terms of knowledge, many students gained new knowledge about slang and world issues. They also felt that learning to read and evaluate online comments was an enjoyable and empowering experience. This study concludes with a few suggestions for future research to further investigate the potential benefits of incorporating online comments into language pedagogy.</t>
  </si>
  <si>
    <t>Computer Mediated Communication, Social Media, Internet, Discourse Analysis, News Media, Media Literacy, Second Language Learning, Information Seeking, Information Sources, Portfolios (Background Materials), English (Second Language), Two Year Colleges, Undergraduate Students, Foreign Countries, Student Responsibility, Critical Reading</t>
  </si>
  <si>
    <t>EJ1254544</t>
  </si>
  <si>
    <t>Microfeatures Influencing Writing Quality: The Case of Chinese Students&amp;apos; SAT Essays</t>
  </si>
  <si>
    <t>Goh, Tiong-Thye, Sun, Hui, Yang, Bing</t>
  </si>
  <si>
    <t>This study investigates the extent to which microfeatures -- such as basic text features, readability, cohesion, and lexical diversity based on specific word lists -- affect Chinese EFL writing quality. Data analysis was conducted using natural language processing, correlation analysis and stepwise multiple regression analysis on a corpus of 268 Chinese students' SAT writing in response to a single prompt. The results show that word count, the number of words per sentence, the connecting word frequency, the number of commas per sentence, the stop word frequency and the Coleman-Liau readability index (CLI) contribute significantly towards predicting SAT essay scores of Chinese EFL students. The regression model explains 62.6% of the variance in predicting the SAT essay's score where the number of commas per sentence acts as a suppressor. Surprisingly, none of the word lists were found to be a significant predictor. Consequently, EFL teachers can adopt these simple lexical features to formulate writing strategies for beginner level Chinese EFL students to improve their SAT writing quality. Moreover, developers can include these features as a personalized option in automated writing assistance systems targeted toward beginner level Chinese EFL students.</t>
  </si>
  <si>
    <t>Essays, Writing Tests, English (Second Language), Second Language Learning, Second Language Instruction, College Entrance Examinations, Readability, Word Lists, Correlation, Asians, Connected Discourse, Writing Evaluation, Natural Language Processing, Word Frequency, Writing Strategies, Writing Instruction, Teaching Methods, Computational Linguistics, Computer Assisted Instruction, Writing Improvement, Readability Formulas, Punctuation, Foreign Countries</t>
  </si>
  <si>
    <t>EJ1241898</t>
  </si>
  <si>
    <t>Google Earth Virtual Reality and Expository Writing for Young English Learners from a Funds of Knowledge Perspective</t>
  </si>
  <si>
    <t>Chen, Yan, Smith, Thomas J., York, Cindy S., Mayall, Hayley J.</t>
  </si>
  <si>
    <t>The purpose of this study is to examine the incorporation of Google Earth Virtual Reality (VR) into English Learners' (ELs) expository writing experiences from a Funds of Knowledge perspective utilizing a mixed-methods explanatory sequential design. The participants were 22 ELs from a middle school in a rural Midwestern town. During the quantitative phase, the expository writing artifacts were collected through a multiple before-and-after non-experimental design and analyzed using ANOVA. A &amp;quot;text-in-context coding&amp;quot; approach was adopted to examine changes in students' writing. The results showed a statistically significant increase in expository writing skills, particularly in &amp;quot;description,&amp;quot; &amp;quot;cause/effect,&amp;quot; &amp;quot;compare/contrast,&amp;quot; and &amp;quot;enumeration.&amp;quot; A descriptive survey assessing the acceptance of Google Earth VR was distributed as well. During the qualitative phase, a follow-up focus group for the ELs and teacher interviews were conducted. Field notes/memos were used to triangulate the data. The qualitative findings indicated that the ELs were engaged in the virtual-assisted writing environment and showed positive attitudes toward Google Earth VR. Concerns about using Google Earth VR in writing (i.e. time-consuming as well as distracting and posing integration difficulties) were addressed. Future directions inspired from this study are discussed as well.</t>
  </si>
  <si>
    <t>Computer Simulation, Educational Technology, Technology Uses in Education, English Language Learners, Expository Writing, Middle School Students, Writing Skills, Teaching Methods, Student Attitudes, Teacher Attitudes, Middle School Teachers, Writing Assignments, Cultural Capital, Hispanic American Students</t>
  </si>
  <si>
    <t>EJ1241900</t>
  </si>
  <si>
    <t>Lee, Cynthia</t>
  </si>
  <si>
    <t>The aim of this article is to reveal the ways in which six 14- to 15-year-old second language (L2) learners, two each of high, mid, and low English proficiency levels were cognitively engaged in writing while using an automated content feedback program known as the Essay Critiquing System 2.0 in three out of five workshops in a Hong Kong secondary school. Through their video-recorded verbal reports and stimulated recalls, it was found that cognitive engagement was demonstrated by means of some composing strategies including questioning what and how to write, reading, reasoning and planning, making evaluative comments, and problem-solving strategies. Forty-eight strategies representing four types of mental activities, as well as six aspects of their writing were identified from the two sets of introspective data. Both sets of data showed that the three groups of adolescent language learners made mental efforts to complete their writing in their own ways. All of them were concerned with what to write most, followed by how to express themselves. Although the findings of the six case studies may not be generalizable, through introspections they indicate how the adolescent learners were stimulated to use the System and technology to help them enrich both content and language while writing. The introspective data also shed light on pedagogical implications regarding the use of the System or similar computer-assisted programs to assist writing. The present study contributes to the literature by enhancing our understanding of adolescent English learners' mental activities in a computer-assisted writing environment, an area which is not adequately researched.</t>
  </si>
  <si>
    <t>Adolescents, Automation, Feedback (Response), Computer Assisted Instruction, English (Second Language), Cognitive Processes, Learner Engagement, Language Proficiency, Secondary School Students, Foreign Countries, Instructional Effectiveness, Writing Strategies, Writing Processes, Recall (Psychology), Protocol Analysis, English Instruction, Essays</t>
  </si>
  <si>
    <t>EJ1241903</t>
  </si>
  <si>
    <t>The use of digital technology in the classroom has paved the way for various and creative ways of enhancing learners' skills and has provided teachers with the opportunity to employ new and creative activities in which learners are more active while trying to improve their skills such as writing. The current study aimed to investigate learners' perceptions of collaborative digital graphic writing to revise assigned readings and lectures and to determine how collaborative digital graphic writing based on semantic mapping appealed to different learning styles as well as its possible contribution to learner retention of course content. The participants included EFL (English as a Foreign Language) seniors at a state university in Turkey. They practiced creating digital graphic organizers via a piece of software on the assigned readings and the lectures. The findings pointed out that digital graphic writing had unique characteristics for the revision of the assigned readings since utilizing both text and visuals supplied learners with an entertaining and creative medium for revising the concepts. Moreover, it was determined that collaborative digital graphic writing also provided a useful way to support retention of course content in addition to the opportunity to learn from each other's comments and suggestions.</t>
  </si>
  <si>
    <t>Educational Technology, Technology Uses in Education, Student Attitudes, Collaborative Writing, College Seniors, Foreign Countries, Teaching Methods, Creative Teaching, Writing Skills, Semantics, Instructional Materials, English (Second Language), Second Language Instruction</t>
  </si>
  <si>
    <t>EJ1241937</t>
  </si>
  <si>
    <t>The Impact of Online Use of English on Motivation to Learn</t>
  </si>
  <si>
    <t>Lamb, Martin, Arisandy, Fauziah Eka</t>
  </si>
  <si>
    <t>Profound changes in the literacy practices of young people in the early part of this century mean that many are encountering and using English in their personal lives while studying the language formally in school or university, potentially shaping their language development and attitudes. This article reports a research project which investigated how metropolitan youth in Indonesia were using English online, how this related to their global motivation to learn English, and in particular how it related to their attitudes to classroom English lessons. A mixed method design included a 56-item survey of students at a leading university (n = 308) and follow up interviews with four participants who showed different profiles of activity and motivation. Levels and type of online activity were broadly in line with findings in other contexts, with students favoring entertainment and self-instruction rather than socially-oriented activity; this correlated broadly with a positive attitude to classroom learning, but cluster analysis showed that some individuals exhibited a different pattern of response which was explored in interview. The article discusses ways in which teachers of learners at lower levels of proficiency, operating under major curriculum constraints, may integrate learners' online informal learning of English into their classroom practice, and how teacher educators might help them do this.</t>
  </si>
  <si>
    <t>English (Second Language), Language Usage, Computer Mediated Communication, Student Motivation, Student Attitudes, Second Language Instruction, Second Language Learning, Language of Instruction, Foreign Countries, College Students, Language Proficiency, Informal Education, Telecommunications, Social Media, Internet, Music</t>
  </si>
  <si>
    <t>Indonesia (Jakarta)</t>
  </si>
  <si>
    <t>EJ1241948</t>
  </si>
  <si>
    <t>Blume, Carolyn</t>
  </si>
  <si>
    <t>Despite the prevalence of digital gaming as a leisure activity and research attesting to the affordances of digital game-based language learning (DGBLL) for English as a foreign language (EFL), the use of DGBLL remains low, especially outside the United States. A survey was carried out in order to understand both the beliefs and behaviors of pre-service EFL teachers in Germany regarding DGBLL. Utilizing constructs from a variety of instruments, students were asked about their prior experience with digital media for language learning, their perceived language skills and language learning strategies, their digital game playing behaviors, their digital language learning behaviors, and their beliefs regarding DGBLL. The results demonstrate that the cohort engages in limited DGBLL despite holding generally positive beliefs about the activity. While favorable beliefs were found to be inversely related to prior experience in formal school settings, current engagement in game playing affects perceived English language skills and language learning strategies positively. These findings have significant implications for EFL teacher education as regards DGBLL and further illuminate the habits and attitudes of so-called &amp;quot;digital natives.&amp;quot;</t>
  </si>
  <si>
    <t>Preservice Teachers, English (Second Language), English Teachers, Student Behavior, Game Based Learning, Computer Assisted Instruction, Computer Games, Language Skills, Learning Strategies, Foreign Countries, Positive Attitudes, Prior Learning, Educational Experience, Technological Literacy, Technology Integration</t>
  </si>
  <si>
    <t>EJ1241956</t>
  </si>
  <si>
    <t>Enhancing L2 Learning through a Mobile Assisted Spaced-Repetition Tool: An Effective but Bitter Pill?</t>
  </si>
  <si>
    <t>Seibert Hanson, Aroline E., Brown, Christina M.</t>
  </si>
  <si>
    <t>We tested the effectiveness of the spaced-repetition flashcard application, Anki, on improving 62 university-level learners' second language (L2) learning in a semester-long beginning Spanish course. Using effective study strategies is critical for L2 learning, but college students learning an L2 often study with strategies that are only useful for short-term performance. Prior research has shown that spaced-repetition testing increases long-term memory retention so we hypothesized that regularly studying L2 vocabulary with Anki would improve L2 learning. Participants were students enrolled in a beginning Spanish course who were assigned to study with Anki as a class requirement. The results showed a positive relationship between days studying with Anki and Spanish performance at the end of the semester even while controlling for baseline abilities and for motivation, self-efficacy, and beliefs. However, students were reluctant to use the app and reported low enjoyment. Regardless, participants also reported having higher motivation and more effort-based or incremental beliefs about learning at the end of the semester. The present study answers calls for experimental research on specific strategy interventions that also produce genuine gains in second language acquisition.</t>
  </si>
  <si>
    <t>Second Language Instruction, Second Language Learning, Spanish, College Students, Teaching Methods, Vocabulary Development, Repetition, Long Term Memory, Correlation, Educational Technology, Technology Uses in Education, Instructional Materials, Visual Aids, Student Attitudes, Student Motivation, Self Efficacy, Recall (Psychology), Telecommunications, Handheld Devices</t>
  </si>
  <si>
    <t>EJ1284993</t>
  </si>
  <si>
    <t>Adolescent English Learners&amp;apos; Language Development in Technology-Enhanced Classrooms</t>
  </si>
  <si>
    <t>Carhill-Poza, Avery, Chen, Jie</t>
  </si>
  <si>
    <t>Despite their demographic importance in U.S. classrooms, little is known about how the strengths and needs of English learners are engaged through technology, particularly as it is embodied by one-to-one devices such as iPads and Chromebooks. An exploratory study of English learners in technology-enhanced classrooms was undertaken at an urban secondary school with a strong ongoing commitment to student-centered uses of technology. The study used quantitative classroom observations and student surveys to explain variation in English language development among English learners and across classrooms. Findings show that the features of technology-enhanced classrooms that best supported language development were aligned with student-centered and strengths-based teaching; the use of technology in the classroom alone was insufficient. Our findings also bring to light individual characteristics of English learners that shaped their language development in technology-enhanced classrooms. These individual characteristics include academic engagement and language use with friends, as well as student work and being over-age for their grade.</t>
  </si>
  <si>
    <t>Adolescents, English Language Learners, High School Students, Language Acquisition, Second Language Instruction, Computer Assisted Instruction, Technology Uses in Education, Handheld Devices, Urban Schools, Student Centered Learning, Immigrants, Language Proficiency, Student Characteristics</t>
  </si>
  <si>
    <t>EJ1284998</t>
  </si>
  <si>
    <t>Affordances and Challenges of Telecollaboration for Pre-Service Teachers</t>
  </si>
  <si>
    <t>Telecollaboration has received growing interest in second language teacher education, due to the link between knowledge and practice in telecollaboration. The current research examined affordances and challenges of telecollaboration in teacher education by connecting American pre-service teachers to Korean pre-service teachers. The data for this paper focused on pre- and post-questionnaires, reflective journals, blog posts, and interviews from nineteen American preservice teachers. This study provides an empirical account of how pre-service teachers benefit from interacting with international partners for improving ICC [intercultural communicative competence], teaching skills, and digital literacy skills. The study also presents some challenges of implementing telecollaboration. By presenting the affordances and challenges of telecollaboration in a teacher training program, the study provides implications for educators about how to better assist preservice teachers while using telecollaboration.</t>
  </si>
  <si>
    <t>Affordances, Barriers, Preservice Teachers, English (Second Language), Language Teachers, Intercultural Communication, Cultural Awareness, Interpersonal Competence, International Cooperation, Electronic Publishing, Electronic Mail, Time Management, Skill Development, Pedagogical Content Knowledge, Technological Literacy, Teaching Skills, Private Colleges, Foreign Countries</t>
  </si>
  <si>
    <t>EJ1285005</t>
  </si>
  <si>
    <t>The Effects of Virtual Exchanges on Oral Skills and Motivation</t>
  </si>
  <si>
    <t>Canals, Laia</t>
  </si>
  <si>
    <t>The present study aims to assess the benefits of participating in a virtual language exchange (VE) for practicing oral skills with native speakers by measuring learners' motivation to learn the language, communicate, and collaborate. The oral language development of advanced learners of English at a Spanish university was compared with a control group from the same class who did not participate in the VE. This study's motivation was two-fold: (1) pilot testing the VE project before making it mainstream and offering it as an integral part of this university's language courses, and (2) testing whether that increased advanced learners' purpose and motivation to communicate with others in the target language. Data were gathered from learners' oral grades and two questionnaires to report on the participants' experiences and examine the VEs' potential to support the development of oral skills. Quantitative analyses of learners' oral grades and questionnaires revealed that the VE contributed to boosting their oral skills, increased their motivation to learn the foreign language, and added a sense of purpose to collaborate with other learners while carrying out communicative tasks. Findings also suggest that improvement in oral skills was more noticeable among lower-proficiency learners taking part in the VE.</t>
  </si>
  <si>
    <t>Foreign Countries, College Students, Second Language Learning, English (Second Language), Speech Skills, Oral Language, Intercultural Communication, Computer Mediated Communication, Cooperative Learning, Advanced Students, Program Effectiveness, Communication Skills, Synchronous Communication, Video Technology, Learning Motivation, Student Attitudes, Program Evaluation, Educational Benefits</t>
  </si>
  <si>
    <t>EJ1285008</t>
  </si>
  <si>
    <t>Online Learning Negotiation: Native-Speaker versus Nonnative Speaker Teachers and Vietnamese EFL Learners</t>
  </si>
  <si>
    <t>Chi, Pham Kim, Loi, Nguyen Van</t>
  </si>
  <si>
    <t>Online English language teaching can now be facilitated by communication technology, which allows easy access to interaction with native speakers. Nevertheless, this industry subscribes to an assumption that native speaker English teachers (NESTs) are the gold standard of language whereas the non-native speaker English teachers (NNESTs) are inferior educators (Walkinshaw &amp;amp; Duong, 2014). Rare research has provided evidence of the negotiation produced by NESTs versus NNESTs with EFL learners online and its impact on the learners' output. Thus, the current study narrows this empirical gap. Drawing upon a database of 30 five-minute interaction sessions between 30 teachers (15 NESTs and 15 NNESTs) and 30 basic level Vietnamese EFL adult learners, the study revealed similar negotiation of meaning functions as reported in previous research. However, the NESTs used more elaboration while the NNESTs used more confirmation checks, clarification requests, and reply clarification. Qualitative analysis further indicated that the NNESTs provided more productive support, encouraging the learners' output, than the NESTs did. This implies that although online voice interaction creates an environment for EFL learners to practice, language educators and teachers, regardless of status, should heed how to handle it so that online learners can benefit from both comprehensible input and opportunities for pushed output.</t>
  </si>
  <si>
    <t>Electronic Learning, Computer Mediated Communication, Synchronous Communication, Dialogs (Language), Interaction, Native Speakers, Language Teachers, Adult Students, English (Second Language), Second Language Learning, Second Language Instruction, Instructional Effectiveness, Teacher Role, Foreign Countries</t>
  </si>
  <si>
    <t>EJ1285011</t>
  </si>
  <si>
    <t>Technology-Mediated Task-Based Language Teaching: A Qualitative Research Synthesis</t>
  </si>
  <si>
    <t>Chong, Sin Wang, Reinders, Hayo</t>
  </si>
  <si>
    <t>In the past 10 to 15 years, researchers have begun to explore the possibility of synthesizing research on task-based language teaching (TBLT) and computer-assisted language learning (CALL) in the interests of advancing the development of both fields as well as informing practice. In particular, there has been an increasing number of naturalistic, classroom-based studies, which have demonstrated the affordances of TBLT in particular contexts, but whose findings may be less generalizable. Against this backdrop, a qualitative research synthesis of these classroom-based studies is warranted. The current study adopts grounded theory (GT) as the methodology to systematically synthesize qualitative findings from 16 technology-mediated TBLT studies published between 2002 and 2017 in second and foreign language contexts. This resulted in the identification of (a) the characteristics of technology-mediated TBLT, (b) the affordances and limitations of technology-mediated TBLT, and (c) the factors affecting the effectiveness of technology-mediated TBLT. Following this synthesis, a possible research agenda is proposed and practical implications are suggested.</t>
  </si>
  <si>
    <t>Teaching Methods, Second Language Learning, Second Language Instruction, Task Analysis, Grounded Theory, Technology Integration, Computer Assisted Instruction, Classroom Research, Research Reports, Instructional Effectiveness, Positive Attitudes, Student Centered Learning, Language Skills, Instructional Design, Student Attitudes, Language Teachers, English (Second Language), Faculty Development</t>
  </si>
  <si>
    <t>EJ1285015</t>
  </si>
  <si>
    <t>Teaching Languages Online: Professional Vision in the Making</t>
  </si>
  <si>
    <t>Meskill, Carla, Anthony, Natasha, Sadykova, Gulnara</t>
  </si>
  <si>
    <t>The growing popularity of online language learning means that both experienced language professionals and novices are developing and delivering all or part of their language classes online. This study set out to query practicing online language educators as to how they view themselves; that is, their professional vision of themselves and their craft. One hundred seventy-four online language educators responded to a survey, nine of whom also participated in a synchronous online interview. Responses to questions regarding professional vision varied by stance (teacher-, student-, content-, and medium-centric) with the majority of respondents reporting viewing themselves chiefly as student-centered in their work. Pervasive descriptors of professional vision--comprised of individual stances and qualities, along with how these are enacted in practice--paint a vibrant picture of professionalism in online language education. Respondents report valuing authentic and multimodal affordances, opportunities for tailored instruction/feedback, and highly productive interactions with students, interactions otherwise not feasible in live classrooms. Variations in professional vision are discussed along with implications for online language educator support and development.</t>
  </si>
  <si>
    <t>Second Language Learning, Second Language Instruction, Teaching Methods, Online Courses, Language Teachers, Teacher Attitudes, Teaching Experience, Teacher Student Relationship, Native Speakers, Course Content, Student Centered Learning, Professionalism, Authentic Learning, Feedback (Response), Self Efficacy, Creativity, Language Skills, Multimedia Materials, Case Studies, Teacher Surveys</t>
  </si>
  <si>
    <t>EJ1285086</t>
  </si>
  <si>
    <t>Embodied Interaction: Learning Chinese Characters through Body Movements</t>
  </si>
  <si>
    <t>Xu, Xinhao, Ke, Kengfeng</t>
  </si>
  <si>
    <t>This experimental study examined the design and effectiveness of embodied interactions for learning. The researchers designed a digital learning environment integrating body joint mapping sensors to teach novice learners Chinese characters, and examined whether the embodied interaction would lead to greater knowledge acquisition in language learning compared to the conventional mouse-based interaction. Fifty-three adult learners were randomly assigned to experimental and control groups. The study adopted a pretest, an immediate posttest, and a delayed posttest on knowledge acquisition. Although higher scores were found for the embodied interaction group in both posttests, only the delayed posttest showed a statistically significant group difference. The findings suggested that active embodied actions lead to better knowledge retention compared with the passive visual embodiment. The body-moving process works as an alternative and complementary encoding strategy for character understanding and memorization by associating the semantic meaning of a character with the construction of a body posture.</t>
  </si>
  <si>
    <t>Semantics, Pretests Posttests, Comparative Analysis, Human Posture, Chinese, Human Body, Teaching Methods, Instructional Design, Memorization, Orthographic Symbols, Retention (Psychology), Computer Assisted Instruction, Scores, College Students, College Faculty, Second Language Learning, Second Language Instruction, Intervention, Student Attitudes, Novices</t>
  </si>
  <si>
    <t>EJ1285087</t>
  </si>
  <si>
    <t>Data-Driven Learning of Academic Lexical Bundles below the C1 Level</t>
  </si>
  <si>
    <t>Lay, Keith J., Yavuz, Mehmet A.</t>
  </si>
  <si>
    <t>This study investigates the possibility and efficacy of paper-based, in-class, data-driven learning (DDL) of academic lexical bundles below the C1 level of proficiency described by the Common European Framework of Reference (CEFR; advanced high ACTFL). A two-stage experimental design involving three groups (n = 41) and 24 two-to-four word academic items was implemented. First, the question of whether this type of learning works with these items below the C1 level is addressed through a nonequivalent-groups quasi-experimental design covering a five-week period. The results indicate that this technique is effective at the B2 level, but not at the A2-B1 level. Next, an equivalent-groups experimental design compares this style of learning to conventional techniques at the B2 level. The results of this stage suggest that paper-based, in-class DDL is more effective than conventional learning with academic lexical bundles at the B2 level.</t>
  </si>
  <si>
    <t>Language Proficiency, Rating Scales, Guidelines, Second Language Learning, Second Language Instruction, Phrase Structure, Comparative Analysis, Academic Language, Teaching Methods, Printed Materials, Cognitive Style, Computational Linguistics, English for Academic Purposes, Instructional Effectiveness, Vocabulary Development, Language of Instruction, Foreign Countries, Native Language, Turkish, Semitic Languages, French, Indo European Languages, Pretests Posttests, Undergraduate Students</t>
  </si>
  <si>
    <t>Cyprus</t>
  </si>
  <si>
    <t>EJ1285088</t>
  </si>
  <si>
    <t>High School Writing Teacher Feedback on Word Choice Errors</t>
  </si>
  <si>
    <t>Kao, Chian-Wen, Reynolds, Barry Lee</t>
  </si>
  <si>
    <t>This study scrutinizes the range and types of feedback given for word choice errors occurring in the English Taiwan Learner Corpus (ETLC), which contains Taiwanese high school students' English writings and the corrective feedback provided by L2 writing teachers. All instances of word choice error tags (n = 1,439) were extracted from the ETLC for analyses. Results showed L2 writing teachers provided indirect feedback more often than direct feedback, requiring students to self-correct without guidance. Furthermore, many errors tagged as word choice were grammar errors, further questioning L2 writing teachers' understanding of word choice errors and competence to correct such errors. This study highlights the importance of raising students' awareness to targeted lexis prior to completing L2 writing tasks. We also argue that there are benefits for L2 writing teachers to provide focused and direct word choice error feedback after the completion of such tasks.</t>
  </si>
  <si>
    <t>High School Teachers, Writing Teachers, Writing Instruction, Writing Evaluation, Feedback (Response), Error Patterns, Second Language Learning, English (Second Language), Foreign Countries, Grammar, Vocabulary, High School Students</t>
  </si>
  <si>
    <t>EJ1285154</t>
  </si>
  <si>
    <t>Building the Porous Classroom: An Expanded Model for Blended Language Learning</t>
  </si>
  <si>
    <t>If ever there was an appropriate time to reassess models of instructional delivery for language learning, that time is now. The coronavirus pandemic has led to a public health crisis, countless grieving families, and to a social order and private lives turned upside down. Many have lost their livelihoods, as businesses and governments struggle to cope with radically altered economies. The pandemic has not affected everyone uniformly, exposing sharp socioeconomic differences in access to health services/childcare and in working conditions/employment opportunities. Added to that are developments in the US, with repercussions worldwide, which have exposed in dramatic fashion the unequal social and political status of black and brown populations. These developments have resulted in upheavals in education. Teachers at all levels have suddenly found themselves thrust into teaching online. It looks increasingly likely that the widespread switch to distance learning is not a one-time occurrence but rather the new normal, especially in higher education. For second language educators, there are obvious issues at the micro level of implementation of remote instructional delivery that need to be considered. In this article the author outlines fruitful directions towards an instructional model that is primarily online, socially inclusive, and invites students to become engaged global citizens. This aligns with Levine's &amp;quot;human ecological&amp;quot; approach to language pedagogy in which he sees &amp;quot;implementable change at the micro level as a means of ultimately affecting change at the meso and macro levels of context&amp;quot; (Levine, 2020 p. 45). No model of language learning will be universal in its applicability, but the author believes there is an opportunity now to leverage new widespread experiences with online learning along with ongoing social concerns and activism to create the basis for a learning environment that holds the promise of being responsible and transformative at the individual and societal levels.</t>
  </si>
  <si>
    <t>Blended Learning, Second Language Learning, Second Language Instruction, Distance Education, COVID-19, Pandemics, Social Differences, Online Courses, Educational Change, Models, Activism, Transformative Learning, Instructional Materials, Social Justice, Cultural Awareness, Teaching Methods</t>
  </si>
  <si>
    <t>EJ1285155</t>
  </si>
  <si>
    <t>Exposure to L2 Online Text on Lexical and Reading Growth</t>
  </si>
  <si>
    <t>Cong-lem, Ngo, Lee, Sy-Ying</t>
  </si>
  <si>
    <t>With the fast-paced development of technology in today's society, there has been emerging a shift from paper-based reading to digital online reading. While the benefits of exposure to print have been well-established in previous studies, how online reading may impact individuals' literacy development is largely underexplored. The current study investigated if the amount of English reading experience on the Internet could predict EFL students' lexical knowledge and reading comprehension ability. Participants were ninety-seven Vietnamese undergraduate students who were administered a website checklist and a vocabulary size test. Their reading comprehension scores were also collected as measures of their reading abilities. Descriptive statistics, hierarchical linear regression and structural equation modelling were utilized for data analysis. The results indicated that exposure to L2 online text was a significant predictor of the participants' vocabulary size as well as their reading comprehension growth during a course of two years. Pedagogical implications are discussed.</t>
  </si>
  <si>
    <t>Information Technology, Second Language Learning, Second Language Instruction, English (Second Language), Reading Comprehension, Vocabulary Development, Undergraduate Students, Foreign Countries, Internet, Prediction, Web Sites, Check Lists, Teaching Methods, Language Tests, Reading Tests, Scores, Reading Processes, Majors (Students), Reading Achievement, Printed Materials, Tests</t>
  </si>
  <si>
    <t>EJ1263066</t>
  </si>
  <si>
    <t>Beyond the Curriculum: Extended Discourse Practice through Self-Access Pragmatics Simulations</t>
  </si>
  <si>
    <t>Sydorenko, Tetyana, Jones, Zachary W., Daurio, Phoebe, Thorne, Steven L.</t>
  </si>
  <si>
    <t>Usage-based linguistics posits that communicative functions, including pragmatics, are at the core of language (Tomasello, 1992). It is surprising, then, that pragmatics is rarely systematically included in second language curricula (e.g., Bardovi-Harlig, 2017), especially since pragmatics instruction has been shown to significantly contribute to pragmatic development (e.g., Taguchi &amp;amp; Roever, 2017). Addressing this issue, the present study investigates learning outcomes and processes in self-access technology-enhanced instructional simulations for pragmatics that do not require classroom or teacher time. Importantly, these simulations include 1.) oral practice of extended discourse and 2.) feedback--two under-explored aspects of pragmatics instruction (e.g., Holden &amp;amp; Sykes, 2013; Sydorenko, Daurio, &amp;amp; Thorne, 2018). Two versions of the self-access simulations were examined: implicit-only instruction (15 participants) and implicit combined with explicit instruction (11 participants). The quantitative analysis of learners' production data and self-reported noticing revealed that both groups were similarly able to extract relevant (but varying) pragmatics features from instruction. The qualitative analysis, however, revealed that individual learner differences may be a critical factor in the effectiveness of implicit versus explicit instruction. The present study also illustrates how time spans and competition between cognitive resources affect pragmatics learning. In sum, this research informs further development of self-access pragmatics materials.</t>
  </si>
  <si>
    <t>Teaching Methods, Pragmatics, Independent Study, Language Usage, Second Language Learning, Second Language Instruction, Computer Software, Computer Simulation, Feedback (Response), Oral Language, Comparative Analysis, Individual Differences, Instructional Effectiveness, Best Practices, Advanced Students, College Students, English (Second Language), Language Tests, Metacognition, Language Processing</t>
  </si>
  <si>
    <t>EJ1263068</t>
  </si>
  <si>
    <t>Email Requests: Politeness Evaluations by Instructors from Diverse Language Backgrounds</t>
  </si>
  <si>
    <t>Winans, Michael D.</t>
  </si>
  <si>
    <t>This study investigates syntactic modifiers as part of the request speech act within email messages and builds on studies of L2 pragmatics within computer-mediated communication to identify how modifications affect perceived politeness. Enrolled in first-year composition courses, the participants formed two groups: English L1 (EL1) students (n=32) and English-language learning (ELX) students (n=25). Request head acts were analyzed using Biesenbach-Lucas's (2007) findings with respect to syntactic modifiers as formulated in the Cross-Cultural Study of Speech Act Realization Coding Framework (Blum-Kulka, House, &amp;amp; Kasper, 1989). Previous research has shown that mitigation of the directness of a request affects the perception of politeness. The results of this study show that syntactic modifiers (e.g., past tense, progressive aspect, and syntactic embedding) were used to a greater extent by EL1 students, and that the modifiers correlated with politeness, as rated by instructors. However, the data also indicate that the limited use of syntactic modifiers did not have an effect on the politeness of ELX writers who were perceived as more polite than their EL1 counterparts. This study calls into question past research that does not take into account the learning environment nor the diverse language backgrounds of both students and instructors.</t>
  </si>
  <si>
    <t>Electronic Mail, Prosocial Behavior, Writing Evaluation, College Faculty, College Freshmen, Native Speakers, English Language Learners, Pragmatics, Cultural Differences, Intercultural Communication, Freshman Composition, Syntax, Sociolinguistics</t>
  </si>
  <si>
    <t>EJ1263070</t>
  </si>
  <si>
    <t>Bots for Language Learning Now: Current and Future Directions</t>
  </si>
  <si>
    <t>Fryer, Luke K., Coniam, David, Carpenter, Rollo, Lapu?neanu, Diana</t>
  </si>
  <si>
    <t>Bots are destined to dominate how humans interact with the internet of things that continues to grow around them. Despite their still budding intellectual capacity, major companies (e.g., Apple, Google and Amazon) have already placed (chat)bots at the centre of their flagship devices. (Chat)Bots currently fill the internet acting as guides, merchants and assistants. Chatbots, designed as communicators, however, have yet to make a meaningful contribution to perhaps their most natural vocation: foreign language learning partners. This review engages in three questions that surround this issue: (1) Why are chatbots not already at the centre of foreign language learning? (2) What are two key developers of chatbots working towards that might push chatbots into the language learning spotlight? and (3) What might researchers, educators, and developers together do to support chatbots as foreign language learning partners right now?</t>
  </si>
  <si>
    <t>Second Language Learning, Second Language Instruction, Information Technology, Internet, Computer Software, Computer Mediated Communication, Artificial Intelligence, Audiences, Electronic Learning</t>
  </si>
  <si>
    <t>EJ1263071</t>
  </si>
  <si>
    <t>Exploring the Blended Learning Design for Argumentative Writing</t>
  </si>
  <si>
    <t>Jin, Tan, Su, Yanfang, Lei, Jun</t>
  </si>
  <si>
    <t>The importance of argumentative writing has long been recognized. However, many foreign language learners struggle to make effective argumentation and use appropriate language in argumentative writing. In this study, we proposed a blended learning design to address students' problems with argumentation and language use in argumentative writing simultaneously. The design consisted of offline collaborative argumentation tasks and online collaborative writing tasks. Drawing on a focal group of seven students, we examined the online and offline experiences of the focal group by analyzing classroom discussions, different versions of online writing products, and interviews with the students. Our findings indicate that the offline collaborative argumentation tasks enabled students to have thorough discussions and make indepth arguments, and that the online collaborative writing tasks helped students deal with their language problems in writing and internalize the language for argumentative writing. Overall, students expressed positive attitudes toward the blended design. The findings provide implications for future research designing blended courses on argumentative writing and beyond.</t>
  </si>
  <si>
    <t>Blended Learning, Persuasive Discourse, Collaborative Writing, Electronic Learning, Positive Attitudes, English (Second Language), Second Language Learning, Undergraduate Students, Group Discussion, Language Usage, Foreign Countries, Instructional Effectiveness, Web 2.0 Technologies</t>
  </si>
  <si>
    <t>EJ1263072</t>
  </si>
  <si>
    <t>Patterns of Peer Interaction in Multimodal L2 Digital Social Reading</t>
  </si>
  <si>
    <t>Law, James, Barny, David, Poulin, Rachel</t>
  </si>
  <si>
    <t>Although L2 reading is traditionally framed as an individual enterprise, digital annotation tools (DATs) have recently been developed allowing groups of readers to collaborate and provide mutual scaffolding through collective annotation of texts (Blyth, 2014; Thoms, Sung, &amp;amp; Poole, 2017). These tools reframe L2 reading as an interactive process where meaning is socially constructed. Digital social reading supports a multiliteracies approach to teaching L2 pragmatics. This study investigates interactional patterns in social reading across multiple groups of learners. In total, 215 students enrolled in 11 sections of a beginning university French course used the DAT eComma to annotate six L2 songs over three months. We performed a mixed-methods analysis of the annotations. Social engagement, as measured by the frequency of questions and replies as well as word count, decreased over time, and the use of linguistic affordances increased in later songs. However, these patterns were highly variable across the sections. Language choice, social engagement and register, among other factors, were influenced by the shared practices of members of each section. Through their interactions, participants co-constructed meaning about the texts themselves as well as broader cultural and pragmatic questions. Instructors reported that engagement in class discussion corresponded to that of the online discussion.</t>
  </si>
  <si>
    <t>Peer Relationship, Second Language Learning, Second Language Instruction, Language Usage, Language Variation, Reading Processes, Cooperative Learning, Computer Software, Multiple Literacies, French, Introductory Courses, Information Technology, Singing, Computer Mediated Communication, Cultural Awareness, Pragmatics, Learner Engagement, Teacher Attitudes, Language Teachers, College Students, Reading Assignments, Notetaking</t>
  </si>
  <si>
    <t>EJ1263089</t>
  </si>
  <si>
    <t>Robot-Assisted Instruction of L2 Pragmatics: Effects on Young EFL Learners&amp;apos; Speech Act Performance</t>
  </si>
  <si>
    <t>Alemi, Minoo, Haeri, Nafiseh Sadat</t>
  </si>
  <si>
    <t>Technology, as a source of instruction, has fulfilled various purposes in foreign language learning environments. During the last decade, Robot-Assisted Language Learning (RALL) has attracted teachers' and researchers' attention due to the look and feel of humanoid robots. However, in the field of pragmatics, studies highlighting the role of RALL have gone relatively unnoticed. To bridge this gap, this study sought to explore the effect of RALL on pragmatic features, including request and thanking speech acts by young Persian-speaking EFL learners. For this aim, 38 preschool children (3 to 6 year-old boys and girls) with no English learning experience were randomly assigned to the RALL (19 students) and non-RALL (19 students) groups. In the RALL group, a humanoid robot was used as an assistant to the teacher to play games, repeat the sentences, and interact with the students. In the non-RALL group the lessons included games similar to those in the RALL group, but without the presence of the robot. There were eight one-hour teaching sessions over a period of four weeks for both groups. Following completion of the lessons in both groups, the results of post-tests were analyzed using an independent sample t-test. The findings revealed a significant difference between the RALL and non-RALL groups' pragmatic performance for thanking and requesting. Based on these findings it can be concluded that RALL instruction was more effective than non-RALL instruction in improving the young learners' performance.</t>
  </si>
  <si>
    <t>Robotics, Speech Acts, Pragmatics, Second Language Learning, Second Language Instruction, Teaching Methods, English (Second Language), Indo European Languages, Native Language, Preschool Children, Comparative Analysis, Games, Interaction, Pretests Posttests, Kindergarten, Instructional Effectiveness, Foreign Countries</t>
  </si>
  <si>
    <t>EJ1243001</t>
  </si>
  <si>
    <t>Synthetic Voices in the Foreign Language Context</t>
  </si>
  <si>
    <t>Bione, Tiago, Cardoso, Walcir</t>
  </si>
  <si>
    <t>This study evaluated the voice of a modern English text-to-speech (TTS) system in an English as a foreign language (EFL) context in terms of its speech quality, ability to be understood by L2 users, and potential for focus on specific language forms. Twenty-nine Brazilian EFL learners listened to stories and sentences, produced by a TTS voice and a human voice, and rated them on a 6-point Likert scale according to holistic criteria for evaluating pronunciation: Comprehensibility, naturalness, and accuracy. In addition, they were asked to answer a set of comprehension questions (to assess understanding), to complete a dictation/transcription task to measure intelligibility, and to identify whether the target past -ed form was present or not in decontextualized sentences. Results indicate that the performance of both the TTS and human voices were perceived similarly in terms of comprehensibility, while ratings for naturalness were unfavorable for the synthesized voice. For text comprehension, dictation, and aural identification tasks, participants performed relatively similarly in response to both voices. These findings suggest that TTS systems have the potential to be used as pedagogical tools for L2 learning, particularly in EFL settings, where natural occurrence of the target language is limited or non-existent.</t>
  </si>
  <si>
    <t>English (Second Language), Second Language Instruction, Educational Technology, Teaching Methods, Assistive Technology, Program Effectiveness, Student Attitudes, Pronunciation, Morphophonemics, Mutual Intelligibility, Auditory Stimuli, Comprehension, Sentences</t>
  </si>
  <si>
    <t>EJ1243003</t>
  </si>
  <si>
    <t>Using Apps for Pronunciation Training: An Empirical Evaluation of the English File Pronunciation App</t>
  </si>
  <si>
    <t>This study explores the potential of the English File Pronunciation (EFP) app to help foreign language learners improve their pronunciation. Participants were 52 Spanish EFL learners enrolled in an English Studies degree. Pre- and post-tests were used to assess the participants' perception and production (imitative, controlled, and spontaneous) before and after training. The targets addressed were a range of segmental features that tend to be fossilised in the interlanguage of advanced Spanish EFL learners, namely English /[ash] [open back unrounded vowel]? [open-mid back unrounded vowel] [schwa]/ and the /s - z/ contrast. Training took place over a period of two weeks in which participants used the English File pronunciation app for around 20 minutes a day. Participants were randomly assigned to two groups (control and experimental). However, after the post-test, the group that had acted as control started to receive instruction and, after two weeks, took a second post-test, therefore acting as experimental too. Training fostered substantial improvements in the learners' perception and production of the target features, although the differences between groups were not statistically significant for every sound or in every task.</t>
  </si>
  <si>
    <t>Foreign Countries, College Students, Second Language Instruction, Second Language Learning, English (Second Language), Computer Oriented Programs, Computer Assisted Instruction, Pronunciation Instruction, Instructional Effectiveness, Control Groups, Experimental Groups, Outcomes of Education</t>
  </si>
  <si>
    <t>EJ1243006</t>
  </si>
  <si>
    <t>A Mixed-Methods Study of Feedback Modes in EFL Writing</t>
  </si>
  <si>
    <t>As digital technologies have become ubiquitous thanks to the Internet, new modes of feedback in L2 writing have emerged, yet what remains unclear is how feedback given through alternative modes helps improve writing quality and how new feedback tools fit in the overall context of writing instruction. Therefore, the purpose of this embedded mixed-methods study is to assess how three online feedback modes help improve student writing. Thirty-three intermediate Turkish-L1 learners of English received written, audio and screencast feedback in Google Drive to improve their writing in a multi-draft essay-writing task and an essay-revision task with three parallel essays. The results indicated that it was the audio group that made the highest number of correct revisions in the essay-writing task, while there was not a significant difference among the three feedback modes in the essay-revision task. Semi-structured interviews and screen recordings provided qualitative data about their preferences and how they worked with each mode to address both microlevel and macrolevel problems. The participants did not uniformly prefer a particular feedback mode but highlighted the potential benefits and downsides of each mode.</t>
  </si>
  <si>
    <t>Feedback (Response), English (Second Language), Computer Assisted Instruction, Writing Instruction, Writing Improvement, Foreign Countries, Instructional Effectiveness, Revision (Written Composition), College Freshmen, Young Adults, Preferences, Audiovisual Instruction, Intermode Differences</t>
  </si>
  <si>
    <t>EJ1243009</t>
  </si>
  <si>
    <t>Enhancing Multimodal Literacy Using Augmented Reality</t>
  </si>
  <si>
    <t>Yeh, Hui-Chin, Tseng, Sheng-Shiang</t>
  </si>
  <si>
    <t>Augmented reality (AR) technology has been used to successfully improve traditional literacy. However, there has been a paradigm shift in literacy education from traditional literacy to multimodal literacy. Little research has explored how students establish effective multimodal meaning-making using AR technology. This study is an investigation of how EFL college students use different multimodal modes to communicate with others using AR technology. Participants were 52 English as a Foreign Language (EFL) students. The collected data included (a) pre-and post-administrations of a multimodal literacy survey, (b) students' use of different modes to introduce tourist spots within the location-based AR app, and (c) students' reflection essays. The results demonstrated that the modes which students used were categorized into visual and auditory forms. The visual mode was composed of visual effects, images, and animations, whose functions were to focus viewers' attention on what is important, provide concrete ideas, process complex information, and promote engagement. The auditory mode consisted of background music and sound effects, which were used to arouse emotional feelings and enhance immersive experiences. The results also revealed that creating the content in a location-based AR app with the combination of different multimodal media significantly improved students' multimodal literacy.</t>
  </si>
  <si>
    <t>Computer Simulation, Learning Modalities, English (Second Language), Second Language Learning, College Students, Interpersonal Communication, Visual Learning, Aural Learning, Literacy, Foreign Countries, Tourism, Educational Technology</t>
  </si>
  <si>
    <t>EJ1243018</t>
  </si>
  <si>
    <t>Exploring L2 Learners&amp;apos; Engagement and Attitude in an Intercultural Encounter</t>
  </si>
  <si>
    <t>Following the appraisal framework (Martin &amp;amp; White, 2005), in particular the two discourse-semantic systems of Engagement and Attitude, this study examines the extent to which second language learners in a US-Spain telecollaborative project (a) engaged with their own ideas and those of their partners and (b) expressed their attitude towards their own and the second language culture. The results of the analysis suggest that learners reacted differently when discussing their own culture and that of their foreign language. The data collected provides evidence that learners avoided using monoglossic (i.e. bare) statements regarding both their L1 and L2 cultures, and fewer contracting statements for the latter. Overall, learners also presented a preference for positive Affective, Judgment, and Appreciation markers, which suggests their interest in creating an environment of solidarity and closeness with their telecollaborative partners. The results also indicated the value of discussing the topic in general, without particular reference to the first or the second culture, as a safe space to address conflicting issues that might result in communication breakdowns and move beyond personal, superficial, and anecdotal references.</t>
  </si>
  <si>
    <t>English (Second Language), Second Language Learning, Learner Engagement, Student Attitudes, Intercultural Communication, Foreign Countries, Asynchronous Communication, College Students, Spanish Culture, Discussion Groups, Teleconferencing, International Educational Exchange, Ideology, Discourse Communities, Controversial Issues (Course Content)</t>
  </si>
  <si>
    <t>EJ1243020</t>
  </si>
  <si>
    <t>Immersion, Interaction, and Experience-Oriented Learning: Bringing Virtual Reality into FL Learning</t>
  </si>
  <si>
    <t>Virtual reality (VR) is not only attracting the attention of the information and computer technology (ICT) industry (Shirer &amp;amp; Torchia, 2017), especially in the production of consumer VR hardware, but also that of educators. One of the important features of VR is immersion, which enhances the situated experience of users. The sensation of being there no longer necessitates a physical presence (Flower, 2015). This aspect allows second language (L2) and foreign language (FL) learners to combine learning an additional language with an intercultural experience beyond geographical limitations with no need to step out of the classroom or leave their home countries (Wang, Petrina, &amp;amp; Feng, 2017). Another important feature supported by VR applications is interaction, which provides users with a special channel of interpersonal communication (Ip et al., 2016). Given the importance of situated and contextual learning to FL learning, the specific features of VR of immersion and interaction are also of great interest to language educators. This article reviews previous studies of the application of VR for FL learning, introduces the present-day advanced developments in VR technology that have considerable potential for FL learning, and describes the research trends of VR in this area.</t>
  </si>
  <si>
    <t>Foreign Countries, Second Language Learning, Electronic Learning, Computer Simulation, Second Language Instruction, Computer Uses in Education, Educational Trends, Social Systems, Simulated Environment, Object Manipulation, Cooperative Learning, Student Centered Learning</t>
  </si>
  <si>
    <t>EJ1243021</t>
  </si>
  <si>
    <t>L1 for Social Presence in Videoconferencing: A Social Semiotic Account</t>
  </si>
  <si>
    <t>Satar, Müge</t>
  </si>
  <si>
    <t>Examining the use of multimodal translingual practices of language learners is a promising area for the study of semiotic resources in online multimodal language learning. As such, although L1 use is theoretically established as one of the many semiotic resources to be drawn upon for meaning-making as part of learners' integrated repertoire, its role as a catalyst for the establishment of social presence is under-theorised. This paper presents detailed micro-analyses of the videoconferencing interactions of three pairs of language learners, and offers a social semiotic account illustrating transformative processes of transformation, transduction and mimesis (Bezemer &amp;amp; Kress, 2016). This study makes a unique contribution by demonstrating how translingual practice is mobilised with concomitant multimodal resources, and how this social-semiotic practice interweaves with all three dimensions of social presence (affective, interactive, and cohesive). It proposes that as a contributing factor to social presence, L1 use can assume a more prominent role in support for online language learning and teaching by helping learners project themselves socially and emotionally into their online interactions, and engage in a variety of transformative processes offering various learning potentials.</t>
  </si>
  <si>
    <t>Language Usage, Videoconferencing, Interaction, Second Language Learning, Code Switching (Language), Bilingualism, Interpersonal Relationship, Undergraduate Students, Foreign Countries</t>
  </si>
  <si>
    <t>EJ1243023</t>
  </si>
  <si>
    <t>Evaluating Intelligent Personal Assistants for L2 Listening and Speaking Development</t>
  </si>
  <si>
    <t>While the use of intelligent personal assistants (IPAs) has exploded in recent years, little is known about their use to promote English as a foreign language (EFL) development. Thus, this study addresses this gap in the literature by examining the in-class use of the IPA, Alexa, among second language (L2) English students to support improvements in listening comprehension and speaking proficiency. The study utilized a quasi-experimental design with an experimental group (n = 13) which took part in a 10-week treatment of student-IPA interaction and a control group (n = 15) which did not. Results from the Mann-Whitney U test found that the experimental group was able to make more significant gains in L2 speaking proficiency. However, a significant difference was not found when comparing improvements in L2 listening comprehension. These findings suggest that IPAs may be a useful tool to promote L2 speaking skills and underscore the necessity for additional research on the emerging technology for language learning.</t>
  </si>
  <si>
    <t>Intelligent Tutoring Systems, Educational Technology, English (Second Language), Second Language Instruction, Listening Comprehension, Language Proficiency, Oral Language, Receptive Language, Expressive Language, Foreign Countries, Undergraduate Students, Program Effectiveness, Student Attitudes, Teaching Methods</t>
  </si>
  <si>
    <t>EJ1243027</t>
  </si>
  <si>
    <t>Nishio, Tomoe, Nakatsugawa, Masanobu</t>
  </si>
  <si>
    <t>The concept of successful participation is context-dependent. Learners have different definitions, which are subject to potential tension in the manner of participation that affects other aspects of the interaction. Drawing on activity theory (Vygotsky, 1987), the present study analyzes tensions that emerged during a six-week telecollaborative project between American learners of Japanese (AMU students) and Japanese learners of English (JPU students) through their understandings of successful participation. Transpacific dyads engaged in online discussions regarding assigned topics and a series of reflective tasks. Using a three-stage grounded theory data coding strategy, major contradictions are identified and analyzed. The findings suggest emergent contradictions in two dyads deriving from differences in the definition of participation. In one dyad, the JPU participant negotiated the imbalanced division of labor due to her passiveness by intentionally changing her participatory behavior. In the other dyad, the AMU participant displayed frustration and disappointment by his JPU partner whose definition of successful participation comprised prompt responses instead of proactive engagement in the discussion. These two cases illustrate how learners' understandings of successful participation informed their actions and how local definitions affected their overall evaluation of the interaction.</t>
  </si>
  <si>
    <t>Intercultural Communication, International Educational Exchange, Teleconferencing, Student Attitudes, Japanese, Second Language Learning, English (Second Language), Computer Mediated Communication, Student Participation, Conflict, Foreign Countries, Discussion (Teaching Technique), College Students</t>
  </si>
  <si>
    <t>EJ1243029</t>
  </si>
  <si>
    <t>Pronunciation Development and Instruction in Distance Language Learning</t>
  </si>
  <si>
    <t>Martin, Ines A.</t>
  </si>
  <si>
    <t>The goal of this study was to explore how distance language learners' pronunciation skills develop with and without targeted pronunciation training during their first semester of university language instruction. To this end, a new computer-assisted method of pronunciation instruction was designed, and its effectiveness, as well as learners' experiences with the method, were assessed. The study was conducted over the course of one semester with 67 distance learners of German. Perception and oral production skills on the word and sentence level were assessed at the beginning and end of the semester for a treatment group that received targeted pronunciation instruction and a control group that did not receive pronunciation instruction, but otherwise followed the same curriculum. The results of the study showed that distance learners' pronunciation skills did not improve significantly over the course of the semester in the absence of targeted pronunciation training. Results further indicated that learners who received targeted pronunciation training improved significantly from pre- to posttest and significantly outperformed learners in the control group on measures of perception and production accuracy at the end of the semester. These findings suggest that distance language instruction can benefit from including targeted pronunciation training.</t>
  </si>
  <si>
    <t>Pronunciation, Distance Education, Second Language Instruction, Teaching Methods, Computer Assisted Instruction, German, Student Attitudes, Oral Language, Language Skills, Instructional Effectiveness, Training, Undergraduate Students</t>
  </si>
  <si>
    <t>EJ1243050</t>
  </si>
  <si>
    <t>Exploring Blended Learning Experiences through the Community of Inquiry Framework</t>
  </si>
  <si>
    <t>Zhang, Rui</t>
  </si>
  <si>
    <t>It is widely accepted that effective blended learning initiates students into constructivist learning experiences by integrating face-to-face approaches with online technology. The Community of Inquiry (CoI) framework combines teaching, social, and cognitive presences to explore students' blended learning experiences from the perspectives of collaboration, critical thinking, and knowledge construction (Garrison &amp;amp; Vaughan, 2008). The present study draws upon the CoI framework to explore students' learning experiences in an ESP blended course, English for Agriculture and Forestry, with the aim of assessing the interrelationship among the teaching, social, and cognitive presences of CoI and the impact of the blended learning mode on students' learning processes. Data was collected using the Community of Inquiry Survey Instrument (Arbaugh et al., 2008) and students' evaluations. The data was quantitatively analysed by multiple linear regression (MLR) and descriptive statistics, and qualitatively by thematic analysis (Braun &amp;amp; Clarke, 2006). The results of the study indicate that the teaching, social, and cognitive presences are correlated, and that social and cognitive presences have a high correlation. Furthermore, students' motivation towards learning specialised English was activated in the blended learning process. The study has wider implications for exploring a constructivist blended learning mode for ESP and General English courses.</t>
  </si>
  <si>
    <t>Blended Learning, Active Learning, Inquiry, English for Special Purposes, Instructional Effectiveness, Learning Processes, Electronic Learning, Synchronous Communication, Graduate Students, Foreign Countries, Communities of Practice, Forestry, Learning Motivation</t>
  </si>
  <si>
    <t>EJ1250340</t>
  </si>
  <si>
    <t>Mobile-Mediated Dynamic Assessment: A New Perspective for Second Language Development</t>
  </si>
  <si>
    <t>Andujar, Alberto</t>
  </si>
  <si>
    <t>The present investigation analyses the potential of a pedagogical dynamic assessment (DA) approach to foster second language (L2) development through the use of a mobile instant messaging application. Students' zone of actual and proximal development is observed through the use of a grammar and vocabulary level test and the use of the WhatsApp application respectively. Sixty students taking a B1 English course at the language centre of a Spanish university were studied. A mixed methods methodology was used to analyse the differences between two pre-existing groups (control and experimental), each consisting of 30 participants. Both groups received the same tuition and content, and students in the experimental group participated in a daily conversation in the application during a five-month period where negative feedback was provided by the teacher through the use of an inventory of prompts, from most implicit to most explicit. Throughout the research, pedagogical mobile-mediated DA became a central part of the students' learning process, extending learning beyond the in-class time and becoming a constant source of L2 input and feedback. Moreover, results indicated that DA and dialogic mediation helped students reflect on their language performance, gradually requiring less explicit feedback and metalinguistic explanations.</t>
  </si>
  <si>
    <t>Second Language Learning, Second Language Instruction, Teaching Methods, English (Second Language), Foreign Countries, Synchronous Communication, Feedback (Response), Telecommunications, Handheld Devices, Learning Processes, Cues, Grammar, Vocabulary Development, Computer Software, Comparative Analysis, Metalinguistics, Linguistic Input, Evaluation Methods, Student Evaluation, Sociocultural Patterns, Learning Theories, College Students</t>
  </si>
  <si>
    <t>EJ1250355</t>
  </si>
  <si>
    <t>Effects of Modality Preference and Working Memory Capacity on Captioned Videos in Enhancing L2 Listening Outcomes</t>
  </si>
  <si>
    <t>Kam, Emily Fen, Liu, Yeu-Ting, Tseng, Wen-Ta</t>
  </si>
  <si>
    <t>Captioned video is widely used to enhance second language (L2) learners' exposure to oral input beyond the classroom setting, and captioning has been found to provide an instantaneous, useful visual aid for parsing and understanding L2 oral discourse. Nevertheless, a meta-analysis has shown that captioning exerts a selective effect on L2 learners with different profiles. This study investigated whether L2 learners' modality preferences (visual vs. auditory) and working memory capacity (high vs. low) would modulate the effect of full captions on L2 listening outcome. Results from 60 participants revealed that both cognitive variables affected their L2 listening to different extents. Notably, working memory capacity modulates the impact of L2 learners' preferred modality on their listening outcome. Modality preference did not exert any significant impact on the listening outcome of L2 learners with lower working memory capacity. For L2 learners with high working memory capacity, their modality preference played a pivotal role in modulating their listening outcome; in this case, auditory learners had the best listening performance viewing the video without captions, whereas visual learners did best when watching the captioned video. These findings speak to the need for taking individual differences into consideration when employing captioned videos.</t>
  </si>
  <si>
    <t>Video Technology, Second Language Learning, Second Language Instruction, Oral Language, Linguistic Input, Visual Aids, Meta Analysis, Profiles, Listening Skills, Teaching Methods, Short Term Memory, Auditory Stimuli, Cognitive Style, Preferences, Comparative Analysis, Individual Differences, Skill Development</t>
  </si>
  <si>
    <t>EJ1250358</t>
  </si>
  <si>
    <t>Crowdsourcing Evaluation of the Quality of Automatically Generated Questions for Supporting Computer-Assisted Language Teaching</t>
  </si>
  <si>
    <t>Chinkina, Maria, Ruiz, Simón, Meurers, Detmar</t>
  </si>
  <si>
    <t>How can state-of-the-art computational linguistic technology reduce the workload and increase the efficiency of language teachers? To address this question, we combine insights from research in second language acquisition and computational linguistics to automatically generate text-based questions to a given text. The questions are designed to draw the learner's attention to target linguistic forms -- phrasal verbs, in this particular case -- by requiring them to use the forms or their paraphrases in the answer. Such questions help learners create form-meaning connections and are well suited for both practice and testing. We discuss the generation of a novel type of question combining a &amp;quot;wh&amp;quot;- question with a gapped sentence, and report the results of two crowdsourcing evaluation studies investigating how well automatically generated questions compare to those written by a language teacher. The first study compares our system output to gold standard human-written questions via crowdsourcing rating. An equivalence test shows that automatically generated questions are comparable to human-written ones. The second crowdsourcing study investigates two types of questions (&amp;quot;wh&amp;quot;- questions with and without a gapped sentence), their perceived quality, and the responses they elicit. Finally, we discuss the challenges and limitations of creating and evaluating question-generation systems for language learners.</t>
  </si>
  <si>
    <t>Computational Linguistics, Computer Assisted Testing, Computer Assisted Instruction, Second Language Instruction, Language Teachers, Questioning Techniques, Language Tests</t>
  </si>
  <si>
    <t>EJ1250360</t>
  </si>
  <si>
    <t>Using Telecollaboration to Promote Intercultural Competence in Teacher Training Classrooms in Turkey and the USA</t>
  </si>
  <si>
    <t>Üzüm, Babürhan, Akayoglu, Sedat, Yazan, Bedrettin</t>
  </si>
  <si>
    <t>Since advances in computer-mediated communication (CMC) tools have made virtual exchanges readily available in educational practices, telecollaboration has been gaining traction as a means to provide practical experiences and cultural exposure to language learners and, more recently, teacher trainees. Drawing upon Byram's (1997) model of intercultural communicative competence (ICC), this study examines 48 teacher trainees' interculturality through a telecollaborative project between two teacher training classes from Turkey and the USA. This study relies on data generated by the participants throughout this telecollaborative project: weekly online discussion board posts within groups of six and post-project reflections. Although developing ICC is an arduous and prolonged task, the data analysis suggested that the participants' experiences in this telecollaboration contributed to their emergent ICC through discussions on the topics of multicultural education and interactions with trainees from another educational context. Their intercultural learning is evidenced by their (1) awareness of heterogeneity in their own and interactants' culture, (2) nascent critical cultural awareness, and (3) curiosity and willingness to learn more about the other culture. Thus, this study implies that telecollaboration offers an effective teacher training venue that affords teacher trainees with first-hand intercultural encounters to engage with otherness and prepare for their ethnolinguistically diverse classrooms.</t>
  </si>
  <si>
    <t>Intercultural Communication, Communicative Competence (Languages), Computer Mediated Communication, Second Language Learning, Second Language Instruction, Cross Cultural Studies, Preservice Teachers, Teacher Education Programs, Foreign Countries, Teaching Methods, Multicultural Education, Cultural Awareness, Student Attitudes, Learning Experience, Program Descriptions, Cultural Pluralism, Student Diversity, Group Discussion</t>
  </si>
  <si>
    <t>EJ1250367</t>
  </si>
  <si>
    <t>Using Image-To-Text Recognition Technology to Facilitate Vocabulary Acquisition in Authentic Contexts</t>
  </si>
  <si>
    <t>Shadiev, Rustam, Wu, Ting-Ting, Huang, Yueh-Min</t>
  </si>
  <si>
    <t>A vocabulary acquisition learning activity was designed and a learning system featuring image-to-text recognition technology to support the activity was developed. The effectiveness of the system with regard to facilitating vocabulary acquisition was tested. The perceptions of learners toward this tool and the affordances of the system for vocabulary acquisition were also explored. To this end, we designed an experiment in which 40 native speakers of Russian learning English as a foreign language from an elementary school participated. They were assigned to either a control condition or an experimental condition. All learners learned new vocabulary in class and then applied their new knowledge to contexts with a realistic simulation of the real world by completing a learning task. The learners in the control group used a traditional approach (e.g. the learners learned vocabulary from corresponding pictures in a textbook), whereas the learners in the experimental group used the proposed learning system (e.g. the learners learned vocabulary using the system). A pre-test-post-test/delayed post-test design was employed to test the effectiveness of the treatment on vocabulary acquisition. Learner perceptions and perceived affordances of the system for vocabulary acquisition were explored through a questionnaire survey and interviews. The quantitative results showed that the learners in the experimental group outperformed their counterparts on both the vocabulary post-test and delayed post-test. The qualitative results revealed that most learners in the experimental group had positive perceptions of the system. In addition, the qualitative results showed the three main categories of affordances. Based on these results, several suggestions and implications are provided for the teaching and research community.</t>
  </si>
  <si>
    <t>Vocabulary Development, Pretests Posttests, Comparative Analysis, Russian, Native Language, Second Language Learning, Second Language Instruction, English (Second Language), Illustrations, Textbooks, Elementary School Students, Student Attitudes, Task Analysis, Learning Activities, Simulation, Teaching Methods, Instructional Effectiveness</t>
  </si>
  <si>
    <t>EJ1250381</t>
  </si>
  <si>
    <t>CALL Research: Where Are We Now?</t>
  </si>
  <si>
    <t>Gillespie, John</t>
  </si>
  <si>
    <t>This article considers the current position of computer-assisted language learning (CALL) research by producing an integrative synthetic overview of all the articles published in three leading international CALL journals: &amp;quot;ReCALL&amp;quot; (in its 31st year of publication), the &amp;quot;CALICO Journal&amp;quot; (its 36th) and &amp;quot;Computer Assisted Language Learning&amp;quot; journal (its 32nd) over a sustained recent period: 2006-2016. They are judged sufficiently representative to enable broad trends to be detected and the sector's strengths and weaknesses to be identified. The focus is on CALL research's international reach, the range of topics researched and the nature of the studies themselves. The findings suggest that CALL research is growing internationally in the number of countries and researchers involved. A wide range of topics is researched, but there is a concentration of papers published on a cluster of popular areas. Consequently, fewer articles are published on a large number of CALL topics or, in some cases, rarely studied. The research methods employed are rigorous: in writing, structure, theory, literature awareness, and discussion and presentation of results, yet there are still weaknesses. Most empirical studies are small scale: based on one institution, a small cohort of students, over a short period of time and seldom followed up. Based on these findings, suggestions are made with a view to broadening and strengthening CALL research through targeting neglected strategic areas with special journal issues and conferences, and improving the quality of research projects. Key areas for future research are proposed.</t>
  </si>
  <si>
    <t>Computer Assisted Instruction, Teaching Methods, Second Language Learning, Second Language Instruction, Periodicals, Research Reports</t>
  </si>
  <si>
    <t>EJ1237036</t>
  </si>
  <si>
    <t>This article presents a pedagogical design for teacher education that combines flipped materials, in-class instruction, and telecollaboration (also known as virtual exchange) for foreign language teacher education. The context of this study is a course on technology and language learning for future teachers in which the flipped classroom concept was applied to technology-infused collaborative teacher training between future ESL/EFL instructors located at two partner universities (one in the USA, one in Europe). The three main teaching approaches (flipped materials, in class, and telecollaborative, or &amp;quot;FIT&amp;quot;) were symbiotic in that each structure reinforced the other through reception, discussion, and reflection as a means to help the student teachers bridge the gap between theory and practice. We apply classroom ethnographic discourse analysis to data sources (face-to-face and online discussion groups, student e-portfolios) to look at uptake of ideas, conceptual understanding, and successful transfer of new knowledge, and thereby identify whether the design provides significant learning opportunities for the future teachers. Although most studies of telecollaboration in language teacher education look principally at output, this approach allows an in-depth look at the learning process as knowledge is developed collaboratively between the participants.</t>
  </si>
  <si>
    <t>Blended Learning, Preservice Teacher Education, Outcomes of Education, Instructional Design, Second Language Instruction, Language Teachers, Teaching Methods, Student Teachers, Theory Practice Relationship, Ethnography, Discourse Analysis, Learning Processes</t>
  </si>
  <si>
    <t>EJ1237041</t>
  </si>
  <si>
    <t>Informal Digital Learning of English and Strategic Competence for Cross-Cultural Communication: Perception of Varieties of English as a Mediator</t>
  </si>
  <si>
    <t>This exploratory study examined the potential connections between informal digital learning of English (IDLE), strategic competence for cross-cultural communication and perception of varieties of English. A total of 266 Korean EFL university students, who had no overseas experience, filled in a questionnaire survey. Follow-up semi-structured interviews were also carried out to complement the quantitative data. Results of structural equation modelling showed that perception of varieties of English mediated the relationship between IDLE and strategic competence for cross-cultural communication. The qualitative data also confirmed that EFL students without overseas experience tended to adopt more effective cross-cultural communication strategies when their perception of different varieties of English became more positive through their engagement in IDLE activities. These results can offer pedagogical insights into how ELT researchers and teachers can better prepare contemporary English learners for cross-cultural interactions in multicultural environments, whether in digital or face-to-face milieus.</t>
  </si>
  <si>
    <t>Informal Education, Electronic Learning, Second Language Learning, English (Second Language), Intercultural Communication, Communicative Competence (Languages), College Students, Foreign Countries, Communication Strategies</t>
  </si>
  <si>
    <t>EJ1237042</t>
  </si>
  <si>
    <t>Learner Interactions in Face-to-Face Collaborative Writing with the Support of Online Resources</t>
  </si>
  <si>
    <t>This study explores interactions among language learners with the support of online resources in a collaborative writing task and how online resources assisted collaborating learners in the meaning-making process. The study was conducted in the freshman English course at a national university in Taiwan. Fifty-six students constructed an essay in pairs firstly &amp;quot;without&amp;quot; the support of online resources, and subsequently constructed another essay &amp;quot;with&amp;quot; the support of online resources. Each pair's interactional patterns and dynamics of peer scaffolding across the two settings were examined. The findings show that the availability of online resources fosters a variety of interaction characteristics among learners with varied collaboration orientation. Results also suggest that learners' collaboration predisposition at the onset plays a critical role in influencing the way they used online resources to support their interaction. This study thus suggests that learners' collaborative patterns and their use of online resources have mutual impact, which may inform teachers seeking to integrate online resources to enhance their students' collaborative learning.</t>
  </si>
  <si>
    <t>Collaborative Writing, Scaffolding (Teaching Technique), Foreign Countries, English (Second Language), Second Language Learning, Second Language Instruction, College Freshmen, Peer Relationship, Essays, Peer Teaching, Teaching Methods, Educational Resources, Internet</t>
  </si>
  <si>
    <t>EJ1237043</t>
  </si>
  <si>
    <t>The Impact of Group Composition and Task Design on Foreign Language Learners&amp;apos; Interactions in Mobile-Based Intercultural Exchanges</t>
  </si>
  <si>
    <t>This study examines the impact of group composition (one-on-one vs. multiple-to-multiple) and task design (student-selected vs. teacher-assigned) on undergraduate foreign language learners' interactions in a mobile-based intercultural exchange. The participants, 27 Korean students learning English as a foreign language and 27 American students learning Korean as a foreign language, interacted in pairs and groups via mobile phones to complete weekly tasks for eight weeks. This study used mixed methods to analyze the data from mobile chat scripts, questionnaires, and interviews. The results indicated that the one-on-one and multiple-to-multiple groups did not differ significantly regarding contact frequency or number of written chats. However, one-on-one and multiple-to-multiple interactions did differ with regard to the quality of the interactions, reflecting the unique nature of each group composition. A one-on-one relationship promoted a higher level of intimacy and friendship, thus rendering it appropriate for providing linguistic and emotional support in learning foreign languages. In contrast, multiple-to-multiple communications were found to be more beneficial for learning about different perspectives on the target cultures. In terms of task design, teacher-assigned tasks guided students to engage in productive interactions effectively, whereas student-selected tasks elicited their personal investment in the tasks. Supporting social interdependence theory (Johnson &amp;amp; Johnson, 1989, 2009), we argue that the establishment of intimate relationships among group members may be the key to quality interactions in mobile-based intercultural exchanges.</t>
  </si>
  <si>
    <t>Second Language Learning, Second Language Instruction, Task Analysis, Undergraduate Students, Intercultural Communication, English (Second Language), Interaction Process Analysis, Computer Mediated Communication, Korean, North Americans, Student Attitudes, Friendship, Social Support Groups, Instructional Design, Language Teachers, Teaching Methods, Intimacy, Foreign Countries, Handheld Devices, Telecommunications</t>
  </si>
  <si>
    <t>EJ1237044</t>
  </si>
  <si>
    <t>Navigating a Multimodal Ensemble: Learners Mediating Verbal and Non-Verbal Turns in Online Interaction Tasks</t>
  </si>
  <si>
    <t>Knight, Janine, Dooly, Melinda, Barberà, Elena</t>
  </si>
  <si>
    <t>Research into the multimodal aspects of language is increasingly important as communication through a screen plays a greater role in modern society than ever before (Liou, 2011). Multimodality has been explored from a number of angles relating to computer-mediated communication (CMC), such as its affordances and impact on language learners, highlighting its relevance and importance in the field of second language acquisition (SLA). Because CMC scenarios require attending to both peers and the screen, learners can be seen as positioned as &amp;quot;semiotic initiators and responders&amp;quot; (Coffin &amp;amp; Donohue, 2014). Increasingly, researchers are highlighting a need for a methodological &amp;quot;turn&amp;quot; to analyse this scenario from a &amp;quot;language&amp;quot; focus to a more holistic understanding of the interactions (Flewitt, 2008; Hampel &amp;amp; Hauck, 2006; Kress &amp;amp; van Leeuwen, 2001; Lamy, 2006). Along these lines, this case study explores how the action of task completion is mediated between six dyads (and individuals within the dyads) during an online peer-to-peer audioconferencing event. Drawing on notions from multimodal (inter)actional analysis (Norris, 2004, 2006) and the notion of &amp;quot;semiotic initiators and responders&amp;quot;, it investigates semiotic mediation with screen-based resources through analysis of audio recordings, screenshots, log files, task simulation and reconstruction. Results highlight oral and screen-based initiations and responses that take place during task completion, which is presented as a framework.</t>
  </si>
  <si>
    <t>Computer Mediated Communication, Educational Technology, Technology Uses in Education, Second Language Learning, Interaction, Audio Equipment, Semiotics, Oral Language, Responses, Verbal Communication, Nonverbal Communication</t>
  </si>
  <si>
    <t>EJ1237046</t>
  </si>
  <si>
    <t>Implementing Digital Game-Enhanced Pedagogy: Supportive and Impeding Language Awareness and Discourse Participation Phenomena</t>
  </si>
  <si>
    <t>This descriptive study investigated the implementation of student-selected, entertainment-purposed digital games for foreign language teaching and learning. During a 15-week semester, 16 Korean EFL students enrolled in an introductory educational technology course played online games, visited gaming sites, and completed instructional tasks. Conceptualizing games as social practices and drawing from the bridging activities framework (Thorne &amp;amp; Reinhardt, 2008), instructional tasks were designed to enhance language awareness and to present possibilities for socialization into gaming discourses. The study investigated the ways that the designed pedagogy supported or impeded language awareness and gaming discourse participation. The study found that the students exhibited language awareness in many ways, but that there were missed opportunities in developing student understandings of language as a social medium. Additionally, six students (38%) directly participated in gaming spaces, and some of them took on more central roles in gaming practices over time. Other students, however, did not attempt to directly participate in gaming sites or were not successful in their attempts. These findings are discussed in regard to pedagogical design, including game selection and supporting learner analyses of gaming discourses, as well as avenues for future research examining socialization in classrooms and gaming spaces.</t>
  </si>
  <si>
    <t>Educational Technology, Technology Uses in Education, Game Based Learning, Second Language Instruction, Computer Games, Language Skills, Socialization, Social Influences, Language Usage, Program Effectiveness</t>
  </si>
  <si>
    <t>EJ1263144</t>
  </si>
  <si>
    <t>The Effects of Pre-Task Planning on EFL Learners&amp;apos; Oral Performance in a 3D Multi-User Virtual Environment</t>
  </si>
  <si>
    <t>Prior research on pre-task planning examines its effects on the quality of second language (L2) learners' planned output. Planning mitigates the cognitive overload placed upon L2 learners' oral performance, thus improving language production. Despite the pedagogical benefits, studies on pre-task planning on L2 learners' oral output are conducted mostly in a lab or class setting. Whether or not similar effects of pre-task planning can be evidenced in three-dimensional (3D) multi-user virtual environments (MUVEs), such as Second Life (SL), is still less explored. Hence, this study investigates whether pre-task planning could enhance the quality and quantity of English as a foreign language (EFL) learners' task-oriented, voice-based outcomes in SL. Nine EFL learners worldwide participated in this 10-session virtual class. Data were collected through students' oral presentations in performing real-life simulated tasks related to their home cultures and interests. Yuan and Ellis's (2003) framework of T-units measures was adopted to analyze their linguistic performance measured by complexity and accuracy. Results indicated that EFL learners showed statistically significant improvement on grammatical complexity on the levels of syntactic complexity and variety (but not on lexical variety) and on linguistic accuracy across all measured levels (error-free clauses/T-units/verb forms). It is suggested that pre-task planning can be seeded in task-based instruction either in a classroom-based or 3D MUVE setting to optimize the quality of learners' linguistic performance. Tasks that are real-world oriented and targeting learners' cultural repertoires and world knowledge also positively impact their virtual learning experiences. These significant implications add new research and pedagogical dimensions to the field of computer-assisted language learning.</t>
  </si>
  <si>
    <t>Oral Language, Second Language Learning, Second Language Instruction, English (Second Language), Teaching Methods, Language Processing, Task Analysis, Computer Simulation, Audio Equipment, Virtual Classrooms, Linguistic Performance, Syntax, Accuracy, Vocabulary Development, Learning Experience</t>
  </si>
  <si>
    <t>EJ1263273</t>
  </si>
  <si>
    <t>The Monolingual Problem of Computer-Assisted Language Learning</t>
  </si>
  <si>
    <t>Buendgens-Kosten, Judith</t>
  </si>
  <si>
    <t>This paper sets out to discuss the monolingual problem within computer-assisted language learning (CALL) research and CALL product development, namely a lack of knowledge about how CALL products and projects can support learners in using all their linguistic resources to achieve language-learning- and language-using-related goals, and a lack of CALL products and projects that realize this potential, or that support specific plurilingual skill development. It uses an analysis of CALL-related papers to demonstrate how far CALL is impacted by a monolingual bias that it inherited from language learning pedagogy. An analysis of articles from four CALL journals across 10 years shows that although the words &amp;quot;bilingual&amp;quot; and &amp;quot;multilingual&amp;quot; appear in these journals fairly regularly, terms such as &amp;quot;plurilingual, third language, tertiary language, L3, translanguaging,&amp;quot; and &amp;quot;translingual&amp;quot; are extremely rare. Also, only eight articles could be identified that use any of these eight keywords in their title. Trends across those papers are identified. In a discussion of existing CALL products and projects that incorporate more than one language, it is argued that while commercial products often include more than one language, this is frequently in a behaviorist or grammar-translation tradition, while innovative plurilingual products and projects tend to be non-commercial and often EU/EC-funded initiatives. The article argues that CALL research and product development can not only avoid this monolingual bias, but also actively contribute to our knowledge of how all linguistic resources can be used for language learning. It makes suggestions for relevant future research areas related to multilingual computer-assisted language learning (MCALL).</t>
  </si>
  <si>
    <t>Monolingualism, Computer Assisted Instruction, Second Language Instruction, Second Language Learning, Knowledge Level, Bias, Educational Research, Research and Development, Multilingualism, Educational Technology</t>
  </si>
  <si>
    <t>EJ1263274</t>
  </si>
  <si>
    <t>Peeters, Ward, Pretorius, Marilize</t>
  </si>
  <si>
    <t>Creating collaborative working and learning experiences has long been at the forefront of computer-assisted language learning research. It is in this context that, in recent years, the integration of social networking sites and Web 2.0 in learning settings has surged, generating new opportunities to establish and explore virtual communities of practice (VCoPs). However, despite the number of studies on the concept, research remains inconclusive on how learners develop a sense of community in a VCoP, and what effect this may have on interaction and learning. This research project proposes to use social network analysis, part of graph theory, to explore the configuration of a set of VCoPs, and presents an empirical approach to determine how interaction in such communities takes shape. The present paper studies the concept of &amp;quot;community&amp;quot; in two VCoPs on Facebook. Participants (Group 1: N = 123, Group 2: N = 34) in both VCoPs are enrolled in English as a foreign language courses at two Belgian institutions of higher education. Social network analysis is used to show how both learner groups establish and develop a network of peers, and how different participants in those groups adopt different roles. Participation matrices reveal that interaction mainly revolves around a number of active key figures and that certain factors such as the incorporation of online and offline assignments and the inclusion of a teacher online result in varying levels of success when establishing collaborative dialogue within the VCoPs. Recommendations are formulated to inform and improve future practice.</t>
  </si>
  <si>
    <t>Social Media, Social Networks, Communities of Practice, Network Analysis, Cooperative Learning, Web 2.0 Technologies, Second Language Learning, Second Language Instruction, English (Second Language), Computer Assisted Instruction, Sense of Community, Learning Processes, Computer Mediated Communication, College Students, Student Attitudes, Peer Relationship, Assignments, Teaching Methods, Foreign Countries</t>
  </si>
  <si>
    <t>EJ1263293</t>
  </si>
  <si>
    <t>Extending Digital Literacies: Proposing an Agentive Literacy to Tackle the Problems of Distractive Technologies in Language Learning</t>
  </si>
  <si>
    <t>Murray, Liam, Giralt, Marta, Benini, Silvia</t>
  </si>
  <si>
    <t>In a poll (ReImagineEdu, 2016) looking at the digital profile of nearly 1,000 learners, it was reported that 78% of students worry about digital technologies distracting them from study. In attempting to contribute to this emerging debate (Aaron &amp;amp; Lipton, 2018), this article investigates the experiences, perceptions and awareness of undergraduate language learners (n = 215, over a 3-year period) of the distractive nature of technology and the discerned impact upon their own student language learning and performance. The study is based on data gathered from university language students engaged in a specific language technology module. The module, interalia, sought to develop awareness of the time spent online by participants while using a number of resources. A mixed-methods approach was employed to conduct this research where qualitative and quantitative data emerged respectively from individual student blogs, reflective reports of their blogging experiences, group interviews and questionnaires. Our outcomes reveal a severe lack of student awareness on the final amount of time they spent online, this being due to a number of factors. However, there is some awareness and perception on their part of how heavily disruptive technology can be for their language learning. Our final conclusions include several recommendations and propose a deictic critical digital literacy for dealing with such distractions -- we are calling this a strategic agentive literacy.</t>
  </si>
  <si>
    <t>Technological Literacy, Attention, Barriers, Undergraduate Students, Second Language Learning, Time on Task, Critical Literacy</t>
  </si>
  <si>
    <t>EJ1263305</t>
  </si>
  <si>
    <t>Toward a Pattern-Based Referencing Tool: Learner Interactions and Perceptions</t>
  </si>
  <si>
    <t>Lai, Shu-Li, Chang, Jason S.</t>
  </si>
  <si>
    <t>In this process-based study, we introduced a collocation tool with a new interface and advanced search features and examined how a class of EFL college students interacted with it. To elicit their tool consultation behaviors, a vocabulary test with collocation questions was designed. The students' use of the tool to answer the vocabulary questions was screen-recorded for further analysis, serving as the major data source. One-on-one interviews with selected students were then conducted to clarify issues related to the study and their experience in using the tool. The findings indicated that the pattern-based tool was efficient in helping students solve collocation problems. This paper concludes with some pedagogical implications and suggestions for further research.</t>
  </si>
  <si>
    <t>College Students, Second Language Learning, English (Second Language), Computer Assisted Instruction, Language Tests, Vocabulary, Phrase Structure, Problem Solving</t>
  </si>
  <si>
    <t>EJ1351514</t>
  </si>
  <si>
    <t>This pilot study examines users' perceptions of Bande à Part, a music application designed for learners of French. The technology acceptance model (TAM) was adopted to investigate users' perceptions of the app's usability and potential for second language (L2) learning. The model's two constructs, perceived usefulness and perceived ease of use, and one added factor, perceived enjoyment, formed the main predictors of users' intentions to continue using the app. Mean scores for the predictors were: perceived usefulness = 4.27/6, perceived ease of use = 3.88/6, and perceived enjoyment = 3.95/6, which are confirmed by the survey results that show that 10 of 13 participants intend to continue using the app. Qualitative results suggest that the app enhances users' ability to notice targeted forms in the musical input (e.g., liaison, gender) and, corroborating the quantitative data, suggest that users find the features in the app useful. Several comments also indicate that the ease of use could be improved (e.g., improved mobile device access). This study helps to establish the TAM in Computer-Assisted Language Learning (CALL) literature and forms the basis for future work evaluating how songs aid L2 acquisition.</t>
  </si>
  <si>
    <t>EJ1306263</t>
  </si>
  <si>
    <t>The Effect of Tutor-Specific and Other Motivational Factors on Student Retention on Icelandic Online</t>
  </si>
  <si>
    <t>This article presents an analysis of tracking and survey data collected over eight years on 400 users of one of seven &amp;quot;Icelandic Online&amp;quot; (IOL) courses: &amp;quot;IOL 2&amp;quot;; an open online program in Icelandic as a second language. The course is offered in three delivery modes; blended, distance, and open self-directed mode. This article introduces the second phase of a three-tiered mixed-method study and follows up previous findings on &amp;quot;IOL&amp;quot; that drew on tracking data from 43,000 learners, which revealed overall low completion rates and that the blended mode is more effective in retaining learners than other modes (Friðriksdóttir, 2018). The main goal of the current study is to identify factors which may affect student retention on &amp;quot;IOL,&amp;quot; and which may explain why the blended mode is more effective. This study attempts to assess whether (a) the initial goal to complete a course and (b) certain tutor-specific factors influence retention, and also to investigate (c) self-reported motives that drive learners towards completing. The findings reveal that the intent to complete is a significant predictor of course completion and that the majority of blended learners had the initial goal of completing. Furthermore, the study illuminates that most of the learners in the tutorial modes report that tutor-specific factors were important in motivating them. Finally, course completers report diverse reasons for completion; the majority of the blended learners are driven in their goal to complete by the credits offered.</t>
  </si>
  <si>
    <t>Tutors, Student Motivation, School Holding Power, Online Courses, Foreign Countries, Indo European Languages, Second Language Learning, Instructional Effectiveness, Blended Learning, Learner Engagement, Teacher Student Relationship, Delivery Systems</t>
  </si>
  <si>
    <t>Iceland</t>
  </si>
  <si>
    <t>EJ1306264</t>
  </si>
  <si>
    <t>The Effects of Group Set-Up on Participation and Learning in Discussion Forums</t>
  </si>
  <si>
    <t>Schenker, Theresa</t>
  </si>
  <si>
    <t>The present study investigated the effects of group set-up in a semester-long telecollaborative discussion forum project in second-semester German. In order to explore whether group set-up affects learning in discussion forums, small groups of non-native speakers (NNS) of German were partnered either with native speakers (NS), other NNS with the same L1, or other NNS with different L1s. The study compared participation and negotiation of meaning routines between the three groups, and assessed overall writing development of the second-semester German learners as a result of forum participation. Data were analyzed using descriptive statistics as well as an analysis of the negotiation of meaning episodes (Varonis &amp;amp; Gass, 1985) to reveal whether any of the three groups offers a more productive language learning environment. Results indicate that the NS--NNS groups participated the most in the forum and produced the highest amount of negotiation of meaning routines. Students reached higher writing proficiency than comparable second-semester students who did not complete a discussion forum task.</t>
  </si>
  <si>
    <t>Group Discussion, Computer Mediated Communication, Teaching Methods, Native Speakers, German, Second Language Learning, Second Language Instruction, Intercultural Communication, Task Analysis, Comparative Analysis, Group Dynamics, Native Language, Second Languages, Discourse Analysis, Undergraduate Students, Private Colleges, State Universities, Foreign Countries, Writing Evaluation, Rating Scales, Guidelines, Asynchronous Communication, Writing (Composition), Volunteers</t>
  </si>
  <si>
    <t>United States, Czech Republic, France, Germany, Kuwait, Macedonia</t>
  </si>
  <si>
    <t>EJ1306328</t>
  </si>
  <si>
    <t>Developing an Effective Chinese-American Telecollaborative Learning Program: An Action Research Study</t>
  </si>
  <si>
    <t>Luo, Han, Gui, Min</t>
  </si>
  <si>
    <t>Despite the rapid development of telecollaboration in foreign language education, telecollaborative exchanges involving Chinese as the target language have not received sufficient attention. Adopting an action research approach, this study focuses on examining the student perceptions as well as the challenges of a carefully designed Chinese-American telecollaborative learning program involving Chinese as a foreign language (CFL) students at a small liberal arts college in the US and Chinese-speaking English majors at a large university in China. This study drew on a variety of data for analysis, including naturally occurring interaction data (i.e., Skype conversations, WeChat group discussion transcripts), students' weekly reflection journals, informal interviews with the students throughout the semester, end-of-program interviews, student responses to an end-of-semester questionnaire, and the teacher-researcher reflective journal. The results showed that this program was, in general, well received among the CFL students at the US college. The intermediate-level CFL students evaluated this program more positively than the elementary-level students. However, this program also faced many challenges, such as scheduling and technological issues with Skype conversations, target language proficiency gap, perceived irrelevance to Chinese proficiency development, heavy workload, lack of depth in WeChat group discussion, and the demanding role of the teacher-researcher.</t>
  </si>
  <si>
    <t>Program Effectiveness, Foreign Countries, Cooperative Learning, Computer Mediated Communication, Action Research, Second Language Learning, Chinese, English (Second Language), Student Attitudes, Intercultural Communication, College Students, Teleconferencing</t>
  </si>
  <si>
    <t>EJ1306330</t>
  </si>
  <si>
    <t>Research on Associative Learning Mechanisms of L2 Learners Based on Complex Network Theory</t>
  </si>
  <si>
    <t>Li, Juan, Jiang, Hongquan, Shang, Aihua, Chen, Jingli</t>
  </si>
  <si>
    <t>Associative learning strategy (ALS) is an important means of acquiring vocabulary--especially in L2 learning. This study proposes a method to identify the associative learning mechanism based on complex network theory. First, a distributed association strategy (DAS) for the associative learning of L2 learners based on distributed language learning is analyzed, and a dynamic vocabulary network model based on DAS is constructed. Second, by analyzing the topological parameters, the external form and overall characteristics of the vocabulary network and three questions regarding its impact on vocabulary acquisition are discussed. A case study involving the foreign language learning and teaching of undergraduate students is used to illustrate this method. The results show that the proposed method can effectively reflect the associative learning process of acquiring vocabulary. Results also reveal the dynamic and evolutionary laws governing vocabulary networks when using ALS, as well as small world and scale-free characteristics.</t>
  </si>
  <si>
    <t>Associative Learning, Second Language Learning, Vocabulary, Learning Strategies, Networks, Undergraduate Students, Second Language Instruction, Foreign Countries, English (Second Language)</t>
  </si>
  <si>
    <t>EJ1306331</t>
  </si>
  <si>
    <t>Fostering Accuracy in L2 Writing: Impact of Different Types of Corrective Feedback in an Experimental Blended Learning EFL Course</t>
  </si>
  <si>
    <t>Sarré, Cédric, Grosbois, Muriel, Brudermann, Cédric</t>
  </si>
  <si>
    <t>Corrective feedback (CF) can be provided to learners in different ways (explicit or implicit, focused or unfocused) and is the subject of major controversies in second language acquisition research. As no clear consensus has been reached so far about the most effective approach to CF with a view to fostering accuracy in second language (L2) writing -- and as this also holds true for blended learning environments -- our study aims at investigating the optimal conditions for effective CF in an experimental blended learning English as a Foreign Language (EFL) course. To explore this question, 93 study participants from Sorbonne Université (Paris, France) were divided up into seven groups: six treatment groups which received six different online CF types and one control group which received no CF. A performance comparison in terms of accuracy between the study participants' first and last pieces of writing was carried out to analyse the relative effectiveness of the different CF strategies. The results show that any type of CF is better than no CF at all, and that the repeated provision of unfocused indirect CF (with metalinguistic comments on the nature of errors) combined with extra computer-mediated micro-tasks over a certain period of time (24 weeks) seems to be the most efficient CF type in our context. This also points to the usefulness of integrating tutorial CALL activities in the CF provided as these seem to impact output accuracy positively.</t>
  </si>
  <si>
    <t>Blended Learning, Comparative Analysis, Second Language Learning, Second Language Instruction, English (Second Language), Metalinguistics, Instructional Effectiveness, Teaching Methods, Foreign Countries, Accuracy, Writing (Composition), Error Correction, Feedback (Response), Writing Evaluation, Computer Mediated Communication, Computer Assisted Instruction, College Students</t>
  </si>
  <si>
    <t>France (Paris)</t>
  </si>
  <si>
    <t>EJ1306353</t>
  </si>
  <si>
    <t>E-Learning: Development of a Model to Assess the Acceptance and Readiness of Technology among Language Learners</t>
  </si>
  <si>
    <t>Rafiee, Marzieh, Abbasian-Naghneh, Salman</t>
  </si>
  <si>
    <t>In recent decades, the rapid advances in technology have led many researchers to investigate the factors influencing its successful implementation in different fields. The current study, hence, aimed to identify the factors affecting e-learning acceptance and readiness in the context of foreign language learning. By reviewing the related literature, a number of hypotheses were formed and a framework was developed. A number of university students majoring in English teaching were asked to fill out the study's quantitative survey. The collected data were analyzed using smart partial least squares (smartPLS) software. The results indicated the complex relationships between the perceived usefulness, perceived ease of use, e-learning motivation, online communication self-efficacy and language learners' acceptance and readiness of e-learning. Furthermore, the findings revealed that perceived enjoyment did not have influence on e-learning acceptance and readiness among language learners through the mediating role of perceived usefulness.</t>
  </si>
  <si>
    <t>Electronic Learning, Models, Technology Integration, Readiness, Value Judgment, Usability, Learning Motivation, Self Efficacy, Correlation, Positive Attitudes, Undergraduate Students, Public Colleges, English (Second Language), Second Language Instruction, Second Language Learning, Foreign Countries</t>
  </si>
  <si>
    <t>EJ1306355</t>
  </si>
  <si>
    <t>Digital Game-Based Vocabulary Learning: Where Are We and Where Are We Going?</t>
  </si>
  <si>
    <t>Zou, Di, Huang, Yan, Xie, Haoran</t>
  </si>
  <si>
    <t>Given the importance of word knowledge for second language acquisition, there is always a need for effective word-learning approaches from language learners. With the rapid development of educational technologies, game-based learning is emerging into a field with considerable potential, within which, digital game-based vocabulary learning has accrued increasing attention from language learners, educators and researchers. The present research reviews studies on digital game-based vocabulary learning from five perspectives: a general overview of published studies, digital games for vocabulary learning, theoretical frameworks, research issues and findings, and implications. Using specific criteria for article selection, 21 publications in SSCI journals were finalized for the systematic review. Findings revealed 10 types of digital games dominate the field, and these generally demonstrate positive effects in promoting short-term and long-term vocabulary learning, facilitating reading and listening comprehension, increasing motivation and engagement, decreasing anxiety and fostering interactions among learners. These findings further render implications that are meaningful for vocabulary learning and game design.</t>
  </si>
  <si>
    <t>Vocabulary Development, Game Based Learning, Teaching Methods, Second Language Learning, Second Language Instruction, Research Reports, Periodicals, Anxiety, Selection Criteria, Listening Comprehension, Reading Comprehension, Learning Motivation, Learner Engagement, Intercultural Communication, Role Playing, Computer Games, Cross Cultural Studies, Guidelines, Educational Games, Instructional Effectiveness, Foreign Countries</t>
  </si>
  <si>
    <t>EJ1306360</t>
  </si>
  <si>
    <t>The Applications and Effects of Learning English through Augmented Reality: A Case Study of &amp;quot;Pokémon Go&amp;quot;</t>
  </si>
  <si>
    <t>Wu, Mei-Hung</t>
  </si>
  <si>
    <t>The rise of augmented reality hits the world of Information, Communication and Technology which brings about the booming phenomenon of mobile games. One of hot mobile game with the successful application of augmented reality is &amp;quot;Pokémon Go,&amp;quot; issued in August 2016. The uses of augmented reality not only give the gamers a new kind experience to learn new technology, but also provide a new way for teachers and learners to benefit the origins of English and its meanings of each pocket monster. Each pocket monster stands for a new word that is created by its founder. In each new word, the uses of prefix, root and suffix have been established and named, as the single-word utterances of the pokémon names are the sentences. Hence, this article aims at: (1) the overview of augmented reality and educations; (2) the applications of augmented reality into the mobile games; (3) the uses of prefix, root and suffix in learning English and pokémon languages; and (4) the experiments. A total number of 61 students were divided into the experimental group and the control group. The questionnaires, descriptive statistics, a paired-sample t-test, one sample t-test, and ANCOVA were employed into the quantitative data. The research questions were to evaluate: (1) students' learning attitudes; (2) learning satisfactions; and (3) learning achievements in order to show the differences of pre-test and post-test between the experimental group and the control group. The experimental results indicate that the experimental group had significant performances than the control group in promoting their learning attitudes, learning satisfactions and learning achievements.</t>
  </si>
  <si>
    <t>Computer Simulation, Telecommunications, Handheld Devices, Computer Games, Teaching Methods, Educational Technology, Technology Uses in Education, English (Second Language), Second Language Instruction, Foreign Countries, Video Games, Morphemes, Suffixes, Morphology (Languages), Student Attitudes</t>
  </si>
  <si>
    <t>EJ1291430</t>
  </si>
  <si>
    <t>Practicing Multiliteracies to Enhance EFL Learners&amp;apos; Meaning Making Process and Language Development: A Multimodal Problem-Based Approach</t>
  </si>
  <si>
    <t>Lee, Sy-Ying, Lo, Yi-Hsuan Gloria, Chin, Ting-Chin</t>
  </si>
  <si>
    <t>Research has shown that a multiliteracies pedagogy creates more chance for students to meaningfully read and write to develop their critical perspective on cultural issues. This study experimented such a practice in an EFL college context applying a problem-based approach. Sophomore English majors were engaged in recursive reading and writing processes to relearn Taiwan through orchestrating the collected multimodal resources and creating a multimodal text so as to awaken the target audience's interest. Findings from both corpus and qualitative analyses revealed that (1) students developed language richness in vocabulary use, sentential complexity, and overall expressive fluency through the practice and (2) the interactive and recursive reading-writing processes had a great impact on the design of the project with multimodal materials, which exerted intertextuality among texts and enhanced the quality of the final project. By supporting with a meticulous scaffolding mechanism, such a multiliteracies project indeed encouraged more autonomous learning among students who experienced a full authorship during the process and finally created works that were authentic and unique.</t>
  </si>
  <si>
    <t>Multiple Literacies, Critical Literacy, English (Second Language), Second Language Learning, Problem Based Learning, Authentic Learning, Multimedia Materials, Creative Activities, Student Projects, Reading Writing Relationship, Reading Processes, Writing Processes, Undergraduate Students, Vocabulary Development, Sentence Structure, Difficulty Level, Instructional Effectiveness, Foreign Countries</t>
  </si>
  <si>
    <t>EJ1291431</t>
  </si>
  <si>
    <t>Using Technology, Reflection, and Noticing to Promote Intercultural Learning during Short-Term Study Abroad</t>
  </si>
  <si>
    <t>Lomicka, Lara, Ducate, Lara</t>
  </si>
  <si>
    <t>While intercultural learning is a key goal of study abroad, it is often difficult to assess or even achieve. Recent models, such as linguistic landscapes (which looks at the language of public signs, including road signs, advertising billboards, street, and place names), can help students reflect on and make sense of their intercultural experiences in more intentional ways. By working through tasks based on the four areas of social pedagogies, which serves as the framework for this study, students became more aware of their surroundings and documented their linguistic landscape visually and in digital form. They posted their findings to Padlet, a social media tool, which allowed students access to a collaborative and co-constructive participatory culture. Open coding was used to identify two themes that emerged from the data: (1) students became aware of their surroundings; and (2) students developed a sense of cultural awareness. We also comment on how students reflected on the project. Students noticed otherwise unobvious aspects of culture and used those observations to shape their own ideas about the target culture as they worked toward constructing an intellectual community through engagement with different perspectives. Finally, students gained skills in intercultural learning as they reevaluated both their own and the target cultures while considering new perspectives as well as historical and cultural contexts.</t>
  </si>
  <si>
    <t>Cultural Awareness, Study Abroad, Reflection, Metacognition, Teaching Methods, Guidelines, Student Attitudes, Cultural Context, Cultural Differences, Social Media, Handheld Devices, Task Analysis, Computer Mediated Communication, Cooperative Learning, French, German, Second Language Learning, Second Language Instruction, Foreign Countries, Undergraduate Students</t>
  </si>
  <si>
    <t>France, Germany</t>
  </si>
  <si>
    <t>EJ1291433</t>
  </si>
  <si>
    <t>A Scaffolding Tool to Assist Learners in Argumentative Writing</t>
  </si>
  <si>
    <t>Fan, Cheng-Yu, Chen, Gwo-Dong</t>
  </si>
  <si>
    <t>Evidence indicates that graphic organizers, such as concept maps and argument maps, could help students develop a stronger argumentation ability and build effective argumentative structures. In this study, we designed a computer-aided argumentative essay writing system to assist students in learning structures of argumentation and in enhancing their argumentation abilities. In this study, an experiment was conducted on students in an elementary school in New Taipei City for fourteenth weeks. This included a total of 11 classes (272 students), which were divided into three groups: the argument map writing group, the concept map writing group, and the conventional argumentative writing group. The experimental results showed that the argumentative essays produced by the students in the argument map writing group were superior to those written by students in the other two groups.</t>
  </si>
  <si>
    <t>Scaffolding (Teaching Technique), Persuasive Discourse, Essays, Writing Improvement, Writing Strategies, Computer Assisted Instruction, Instructional Effectiveness, Concept Mapping, Instructional Materials, Elementary School Students, Grade 6, Foreign Countries</t>
  </si>
  <si>
    <t>EJ1291434</t>
  </si>
  <si>
    <t>Improving Children&amp;apos;s Textual Cohesion and Writing Attitude in a Game-Based Writing Environment</t>
  </si>
  <si>
    <t>Chang, Wan-Chen, Liao, Chang-Yen, Chan, Tak-Wai</t>
  </si>
  <si>
    <t>This study describes the use of a game-based writing environment (GWE) to increase textual cohesion in students' writing and improve their writing attitude. The participants were 113 third-grade students in Taiwan; the study was conducted over two semesters. A GWE was used for the experimental group (n = 56), and a conventional writing environment was used for the control group (n = 57). Both environments were constructed using the Reading for Creating and Talking for Revising writing model, which has helped students overcome writing difficulties. The GWE provided management-related game elements and a game-based feedback mechanism in the form of peer response and created a setting in which students could engage in more writing activity, pay more attention to their writing, and improve their writing skills. The results indicated that the experimental group performed better than the control group in referential cohesion and in terms of their affective, challenge, and qualified attitudes. We speculate that the GWE strengthens students' textual cohesion and writing attitude.</t>
  </si>
  <si>
    <t>Children, Elementary School Students, Grade 3, Connected Discourse, Writing Improvement, Writing Attitudes, Writing Instruction, Instructional Effectiveness, Game Based Learning, Computer Games, Electronic Learning, Peer Evaluation, Revision (Written Composition), Feedback (Response), Reading Writing Relationship, Foreign Countries</t>
  </si>
  <si>
    <t>EJ1291458</t>
  </si>
  <si>
    <t>A Six-Stage Story Structure Approach for Elementary Students&amp;apos; Story Production: Quality, Interest, and Attitude</t>
  </si>
  <si>
    <t>Chen, Zhi-Hong, Liu, Wen-Yi</t>
  </si>
  <si>
    <t>The purpose of this study is to investigate the influences of a six-stage story structure (4S) approach on elementary students' story production. To this end, the 4S approach was developed and realized in the form of paper-based and digital storybooks based on scaffolding theory. Specifically, the students learned the six-stage story structure (i.e. setting, theme, attempt, consequence, climax, and resolution) from a number of stories in the dual tasks (i.e. the use of digital storybook after the use of paper-based storybook) and then applied this structure to create their own stories. To address the influence of the 4S approach, forty-nine fifth-grade students participated in a quasi-experimental study for seven 40-minute sessions over 2 weeks. The students in the Experimental Group using the 4S approach were compared with those in the Control Group without the 4S approach. The findings revealed that the 4S approach helps students' story quality, interests, and attitudes. Some implications and limitations are also discussed in this paper.</t>
  </si>
  <si>
    <t>Elementary School Students, Grade 5, Preadolescents, Writing Attitudes, Student Interests, Learning Strategies, Writing Skills, Story Grammar, Multimedia Materials, Paper (Material), Books, Story Telling, Creative Activities, Learning Motivation, Scaffolding (Teaching Technique), Foreign Countries</t>
  </si>
  <si>
    <t>EJ1291507</t>
  </si>
  <si>
    <t>Developing a Model for Investigating One-to-One Synchronous Chinese Online Language Teaching via Videoconferencing</t>
  </si>
  <si>
    <t>White, Cynthia, Zheng, Yanqun, Skyrme, Gillian</t>
  </si>
  <si>
    <t>Innovation in technology-enhanced language learning environments has been largely driven by the affordances of new tools and rich, smart learning environments alongside the use of everyday tools. Such technology-mediated environments open up further ways of researching and enhancing language learning and call for new methodological and conceptual tools to support the investigation of learning in productive ways. The focus of this article is to present a model to guide enquiry into and practice within one-to-one synchronous online language teaching via videoconferencing. The model has been derived from an ongoing study undertaken by the authors, so as each element is explained, brief excerpts of data from that study are provided to illustrate the personal, interpersonal and situational complexities that influence teachers' and learners' actions and interactions. The multi-layered nature of the framework uncovers different aspects of the interactions which provide affordances for learning within this multimodal language-learning environment. It draws on key concepts of sociocultural theory, including a situated investigation of agency in relation to language use and environmental factors. We argue that the model we have developed can provide useful conceptual and practical tools to guide enquiry into technology-enhanced language learning environments and teacher awareness of the affordances and emergent complexities of those environments.</t>
  </si>
  <si>
    <t>Chinese, Second Language Learning, Second Language Instruction, Teaching Methods, Videoconferencing, Synchronous Communication, Models, Online Courses, Teacher Student Relationship, Language Usage, Sociocultural Patterns, Multimedia Instruction, International Cooperation, Feedback (Response), Foreign Countries, Student Attitudes</t>
  </si>
  <si>
    <t>China (Beijing), New Zealand</t>
  </si>
  <si>
    <t>EJ1291697</t>
  </si>
  <si>
    <t>Enhancing the Learning of Multi-Level Undergraduate Chinese Language with a 3D Immersive Experience - An Exploratory Study</t>
  </si>
  <si>
    <t>Wang, Yanjun, Grant, Scott, Grist, Matthew</t>
  </si>
  <si>
    <t>The article reports on a study that incorporated an immersive 3D virtual environment, created in Second Life (SL) into the curriculum of a Chinese program, including its development, implementation and evaluation. This innovation supplemented classroom teaching of Chinese language throughout one semester at a regional Australian university. Using the existing resource called Chinese Island (CI) created by a major urban Australian university, the primary aim of this study was to probe student's perceptions about the resource. Due to curriculum differences between two universities, customised language and culture learning tasks based on the learnt textbook content were designed on CI, with instructions and associated quizzes hosted in a private Moodle site--a widely-used learning management system (LMS) environment. Twenty-eight mixed-level undergraduate Chinese as a foreign language (CFL) students participated in a survey, and seven of these students were interviewed. The questionnaire and interview data were collected and analysed during the study. Following analysis, results indicated that students welcomed the experiential learning opportunity to explore Chinese culture and language outside the classroom afforded by CI. Anecdotal evidence suggested that students became more aware of the complicated pragmatic issues in real life communication. The survey results, including the participants' responses to open-ended questions, are discussed in this paper. Pedagogical implications and directions for further research are also considered.</t>
  </si>
  <si>
    <t>Undergraduate Students, Chinese, College Second Language Programs, Second Language Instruction, Computer Simulation, Simulated Environment, Foreign Countries, Student Attitudes, Experiential Learning, Asian Culture, Cultural Education, Electronic Learning</t>
  </si>
  <si>
    <t>EJ1291698</t>
  </si>
  <si>
    <t>Designing an Authoring System of Robots and IoT-Based Toys for EFL Teaching and Learning</t>
  </si>
  <si>
    <t>Cheng, Ya-Wen, Wang, Yuping, Yang, Yu-Fen, Yang, Zih-Kwan, Chen, Nian-Shing</t>
  </si>
  <si>
    <t>This study aims to design an authoring system of robots and IoT-based toys for creating a scenario-based interactive learning environment for young English as a Foreign Language learners. This study adopts a design-based research approach to investigate the pedagogical needs, the critical features and usability of such a authoring system. Twelve adult participants, including EFL teachers, parents, non-technical, and technical professionals, voluntarily participated in this study to co-develop and evaluated the authoring system through iterations of needs collection, system design, system testing and refinements. An authoring system, consisting of IoT-based toys, a robot and a script editor, was finally developed taking four cycles of iterative improvements in 18 weeks. Eleven pedagogical needs concerning children's language and cognitive development, better children-robot interaction and practical issues were identified. The modifications made across different versions of the authoring system were presented in detail. The results also show that the issues of effectiveness, robustness and efficiency were the most frequently identified, and that the system had achieved good usability after four rounds of design and refinements. Design principles and guidelines also merged as a result providing insights into the effective design of Robot Assisted Language Learning in particular and Technology-Enhanced Language Learning in general.</t>
  </si>
  <si>
    <t>Robotics, Design, Toys, Teaching Methods, Second Language Instruction, English (Second Language), Program Development, Educational Technology, Technology Uses in Education, Programming, Usability, Program Effectiveness, Young Children</t>
  </si>
  <si>
    <t>EJ1321504</t>
  </si>
  <si>
    <t>Complementing In-Class Language Learning with Voluntary Out-of-Class MALL. Does Training in Self-Regulation and Scaffolding Make a Difference?</t>
  </si>
  <si>
    <t>García Botero, Gustavo, Botero Restrepo, Margarita Alexandra, Zhu, Chang, Questier, Frederik</t>
  </si>
  <si>
    <t>Learners need diligence when going solo in technology-enhanced learning environments. Nevertheless, self-regulation and scaffolding are two under-researched concepts when it comes to mobile learning. To tackle this knowledge gap, this study focuses on self-regulation and scaffolding for mobile assisted language learning (MALL). Fifty-two students of French as a foreign language were divided into one control and two experimental groups. The two experimental groups were invited to engage in voluntary language learning through a language platform, Duolingo. One of the two experimental groups was trained for self-regulation and received scaffolding for their MALL. The study reveals five main findings: First, students who were trained in self-regulation and received temporary scaffolding present a significantly higher participation in Duolingo. Second, self-regulation features provided by Duolingo are not frequently used by students and therefore do not substantially contribute to students' own learning micromanagement. Third, there is a correlation between high use of Duolingo and improvement in French writing skills. Fourth, just inviting students to engage in voluntary out-of-class MALL does not result in higher test scores for French listening, reading or writing skills. Fifth, in a MALL context, self-regulation training and temporary scaffolding contribute to higher test scores in French writing. Overall, the results suggest that training and scaffolding for self-regulation is beneficial in a voluntary out-of-class MALL context. However, more research is needed to analyze in which conditions voluntary out-of-class MALL can lead to substantial learning improvements.</t>
  </si>
  <si>
    <t>Computer Assisted Instruction, Teaching Methods, Second Language Learning, Second Language Instruction, Comparative Analysis, Metacognition, Computer Software, Telecommunications, Handheld Devices, Learning Processes, Scaffolding (Teaching Technique), Correlation, French, Writing Evaluation, Writing Tests, Listening Skills, Reading Skills, Introductory Courses, Undergraduate Students, Foreign Countries</t>
  </si>
  <si>
    <t>EJ1321505</t>
  </si>
  <si>
    <t>Using Patterns-Based Learning Design for CALL Tasks</t>
  </si>
  <si>
    <t>The purpose of this paper is to present a specific case of CALL task design adopting the patterns-based learning design approach. The approach provides a common framework/vocabulary for educational designers, particularly teachers, to systematically capture, articulate, make explicit, share and reuse expert knowledge of teaching and good design. Over the past 10-15 years, considerable advances have been made in both learning design (LD) and learning analytics (LA) research in terms of research outputs. However, the anticipated impact and benefits, e.g. the patterns-based approach, to the everyday practice of teachers and learners have been invisible or mostly unrealized. Research to explore CALL task design with reference to LD and LA is underrepresented in the literature. The aim of this paper is to explain the challenges faced by CALL designers/teachers in task design and reflect on them methodologically with relation to the patterns-based approach. It firstly provides an overview of the CALL task design literature to highlight the gaps and weaknesses in the research and practice, followed by an introduction of the concept of &amp;quot;design patterns.&amp;quot; This paper then examines three CALL tasks from two current online language learning beginners courses in a New Zealand university, and develops them into design patterns. Explanation of how they were developed and discussion of the possible added value of design pattern to the design of CALL tasks are provided.</t>
  </si>
  <si>
    <t>Teaching Methods, Computer Assisted Instruction, Second Language Learning, Second Language Instruction, Task Analysis, Instructional Design, Learning Analytics, Online Courses, Introductory Courses, Universities, Foreign Countries, Undergraduate Students</t>
  </si>
  <si>
    <t>EJ1321688</t>
  </si>
  <si>
    <t>The Emergence and Influence of Group Leaders in Web-Based Collaborative Writing: Self-Reported Accounts of EFL Learners</t>
  </si>
  <si>
    <t>Selcuk, Hasan, Jones, Jane, Vonkova, Hana</t>
  </si>
  <si>
    <t>Web-based collaborative writing (CW) has been widely used in the field of English as a foreign language (EFL) during the last decade. Previous studies have mainly focused on how online platforms have facilitated the CW process for EFL learners, how web-based CW has shown progress in EFL learners' writing development, and how EFL learners in groups interact with one another during web-based CW. However, there are limited studies on web-based CW among Turkish EFL learners. The aim of this study was to analyse Turkish high school EFL learners' self-reported accounts of their writing process in English with the support of group leaders in a web-based CW activity. The key findings were that first, the groups found the need to elect a group leader to act as a facilitator for other group members, and that group members found their group leader's help in planning their writing tasks and corrective feedback useful for their learning; second, group leaders provided affective support during the writing activity, with group members reporting that praise and motivational phrases received from their group leaders increased their self-confidence and motivation towards writing in English. This study contributes to knowledge about improving high school EFL learners' writing through a web-based CW activity. The peer leadership approach is promising in supporting student's self-efficacy and self-regulation in learning and is easily applicable to teachers in other contexts who wish to promote writing activities outside of the classroom setting.</t>
  </si>
  <si>
    <t>Group Dynamics, Leaders, Web Based Instruction, Writing Instruction, Collaborative Writing, Second Language Instruction, Second Language Learning, English (Second Language), Foreign Countries, High School Students, Writing Processes, Facilitators (Individuals), Writing Evaluation, Feedback (Response), Positive Reinforcement, Motivation Techniques, Writing Improvement, Learning Motivation, Self Efficacy</t>
  </si>
  <si>
    <t>EJ1321695</t>
  </si>
  <si>
    <t>Vlogs in L2 Listening: EFL Learners&amp;apos; and Teachers&amp;apos; Perceptions</t>
  </si>
  <si>
    <t>Aldukhayel, Dukhayel</t>
  </si>
  <si>
    <t>The purpose of this study is to examine the perceptions of EFL learners and teachers toward vlogs as a source of aural input for L2 listening practice inside and outside of classroom. A total of 389 EFL university students drawn from 29 listening/speaking classes and their teachers participated in this study. After four weeks of exploiting vlogs in the classroom, perceptions from students and teachers were collected through questionnaires, focus group-based discussion, and interviews. The findings of this study indicate that students found vlogs engaging, interesting, up-to-date while simultaneously being a source that will ensure learning. Teachers also had positive perceptions toward the use of vlogs in their classes to improve students' listening skill and vocabulary learning, as well as other aspects of the L2.</t>
  </si>
  <si>
    <t>Second Language Learning, Second Language Instruction, Vocabulary Development, Student Attitudes, Teaching Methods, English (Second Language), Linguistic Input, Listening Comprehension, Auditory Stimuli, Undergraduate Students, Speech Communication, Teacher Attitudes, Language Teachers, Video Technology, Computer Assisted Instruction, Males, Foreign Countries, Instructional Effectiveness, Learner Engagement</t>
  </si>
  <si>
    <t>EJ1321696</t>
  </si>
  <si>
    <t>The Impacts of Scaffolding E-Assessment English Learning: A Cognitive Style Perspective</t>
  </si>
  <si>
    <t>Chen, Sherry Y., Tseng, Yu-Fen</t>
  </si>
  <si>
    <t>We developed the Scaffolding English E-assessment Learning (SEEL), where instant feedback and scaffolding hints were provided, to facilitate students to acquire the knowledge of English grammar. On the other hand, an empirical study was conducted to investigate how cognitive styles (i.e. Holists vs. Serialists) affected learners' reactions to the SEEL, including learning performance, learning perception and learning behavior. The results indicated that Holists and Serialists demonstrated similar learning perception. Nevertheless, they showed different learning behavior, which corresponded to the characteristics of their cognitive styles. Additionally, Holists obtained better post-test scores and gain scores than Serialists. This might be because Holists could make the best use of various hints and benefit from feedback provided by the SEEL while Serialists needed additional support. The findings could provide guidance for incorporating personalization into the SEEL so that the needs and preferences of Holists and Serialists could be accommodated. Nevertheless, such findings are correlational in nature and, we, thus, leave open questions concerning causality. Implications for instructional design are also discussed in this study.</t>
  </si>
  <si>
    <t>Scaffolding (Teaching Technique), Computer Assisted Testing, English (Second Language), Second Language Learning, Cognitive Style, Feedback (Response), Grammar, Language Tests</t>
  </si>
  <si>
    <t>EJ1321697</t>
  </si>
  <si>
    <t>Chinese Postgraduate EFL Learners&amp;apos; Self-Directed Use of Mobile English Learning Resources</t>
  </si>
  <si>
    <t>Zhang, Danyang, Pérez-Paredes, Pascual</t>
  </si>
  <si>
    <t>Despite the increasing ownership of mobile devices among Chinese postgraduate EFL learners, relevant studies regarding mobile English learning resources (MELR) use by postgraduate learners are still lacking. This study tries to understand the uses and the motivation behind language learners' selection of MALL resources. In this research, 95 Chinese postgraduate students from four university levels took part in a questionnaire, and eight of them in an interview. The results show that &amp;quot;passing exams&amp;quot; was the top reason for using MELR and expanding one's English vocabulary was the aspect learners aimed to improve. The portability of mobile devices enabled learners to use MELR during short time intervals, which suggests that MALL applications should target this behaviour. However, as a type of supplementary material, few students used MELR for more than one hour per day, and they were not regularly and actively involved in using MELR. Few learners were able to select suitable MELR to meet their current English learning needs, and they relied on recommendations from social media and authoritative education experts. Due to the importance of vocabulary, mobile dictionaries and vocabulary learning applications were the learners' favourite type of MELR. As the participants suggested, enjoyment and interactivity were the two driving factors behind MELR selection and use. On the basis of Framework for the Rational Analysis of Mobile Education (FRAME, Koole, M. (2009). A model for framing mobile learning. In M. Ally (Ed.), &amp;quot;Mobile learning: Transforming the delivery of education and training.&amp;quot; Athabasca: Athabasca University Press, 25-47) and Technology Acceptance Model (TAM [Davis, F. D., (1989). Perceived usefulness, perceived ease of use, and user acceptance of information technology. &amp;quot;Management Information Systems,&amp;quot; 13, 319-339]; TAM 2 [Venkatesh, V., &amp;amp; Davis, F. D. (2000). A theoretical extension of the technology acceptance model: Four longitudinal field studies. Management Science, 46(2), 186-204]), a new theoretical model for better understanding the complex nature of mobile-assisted language learning (MALL) and the importance of learners in the self-directed, non-formal English language learning setting is proposed in this study.</t>
  </si>
  <si>
    <t>Graduate Students, Handheld Devices, Telecommunications, Second Language Learning, Second Language Instruction, English (Second Language), Social Media, Foreign Countries, Student Attitudes, Test Preparation, Vocabulary Development, Computer Software, Dictionaries, Usability, Independent Study</t>
  </si>
  <si>
    <t>EJ1321698</t>
  </si>
  <si>
    <t>Improving Conversational Interactions with Task-Based Activities in a Spanish as a Second Language Class</t>
  </si>
  <si>
    <t>Castañeda, Daniel A.</t>
  </si>
  <si>
    <t>This study was designed to explore improvement in conversational interactions by English speakers learning Spanish when exposed to task-based speaking activities in three phases. Fifty-three college students enrolled in Intermediate Spanish 1 and Intermediate Spanish 2 engaged in input activities, recorded summaries and reflections on the input content with VoiceThread technology, and reported their findings in face-to-face and online group conversation. The results of the study were mixed: Applying the Advanced Placement Spanish Language and Culture rubric for pre- and posttest showed that students in Intermediate 2 significantly improved; however, those in Intermediate 1 showed no significant improvement. In addition, students reported very positive experiences with input, presentational output, and interpersonal output activities.</t>
  </si>
  <si>
    <t>Spanish, Second Language Learning, Second Language Instruction, Communicative Competence (Languages), Task Analysis, Linguistic Input, Learning Activities, Computer Mediated Communication, Cultural Awareness, Pretests Posttests, Computer Software, Student Attitudes, Positive Attitudes, Teaching Methods, Undergraduate Students, Student Improvement, Integrated Learning Systems</t>
  </si>
  <si>
    <t>EJ1321701</t>
  </si>
  <si>
    <t>L2 Vocabulary Learning from Educational Media: Extending Dual-Coding Theory to Dual-Language Learners</t>
  </si>
  <si>
    <t>Wong, Kevin M., Samudra, Preeti G.</t>
  </si>
  <si>
    <t>The purpose of this study was to examine whether technology-based learning environments have the potential to support dual-language learners' (DLLs) vocabulary learning in their less dominant language. Interrogating Dual-Coding Theory (Paivio, 1986), this study investigates whether DLLs benefit from media content that is delivered both orally and visually, and uses English language proficiency as an important contextual factor that might impact vocabulary learning on screens. Adopting a within-subjects design on 43 preschool-aged DLLs, and using eye-tracking technology to monitor children's attention, this study finds that DLLs are able to identify more words that are taught on screen when information is dual-coded, particularly if they have lower English language proficiency. Implications for the field of computer-assisted language learning are discussed. [For the corresponding grantee submission, see ED614293.]</t>
  </si>
  <si>
    <t>Second Language Learning, Second Language Instruction, Computer Assisted Instruction, English (Second Language), Language Proficiency, Preschool Children, Eye Movements, Bilingualism, Vocabulary Development, Attention Control, Word Recognition, Educational Media, Visual Aids, Preschool Education, Intelligence Tests, Verbal Ability, Vocabulary, English Language Learners</t>
  </si>
  <si>
    <t>EJ1317918</t>
  </si>
  <si>
    <t>Effects of Gloss Type, Gloss Position, and Working Memory Capacity on Second Language Comprehension in Electronic Reading</t>
  </si>
  <si>
    <t>Varol, Burcu, Erçetin, Gülcan</t>
  </si>
  <si>
    <t>This study explores the role of glosses and working memory capacity (WM) in second language (L2) learners' recall and comprehension in electronic reading. Glosses were investigated in terms of the type of information they provided (lexical versus topic-level) and their location on the screen (pop-up window versus separate window). One hundred-twenty highly proficient participants were classified into high- and low-WM groups and were assigned to one of the four treatment conditions, namely pop-up window topic-level glosses, separate window topic-level glosses, pop-up window lexical glosses, separate window lexical glosses. The participants were asked to read an electronic text while a built-in tracking software recorded their interactions. After reading, the participants were given a free recall task and a multiple choice comprehension test. Findings showed that the effects of gloss content depended on the type of task used to gauge comprehension while the effect of gloss location was less clear-cut. Additionally, WM capacity played a major role in comprehension. Probing into the participants' use of annotations revealed that lexical glosses led to longer reading times and pop-up conditions triggered more frequent look-up behavior. [Paper presented at the Computer Assisted Language Learning (CALL) Conference (Bruges, Belgium, July 4-6, 2018).]</t>
  </si>
  <si>
    <t>Reading Processes, Short Term Memory, Reading Comprehension, Recall (Psychology), Comparative Analysis, Multiple Choice Tests, Task Analysis, Computer Assisted Instruction, Computer Software, Notetaking, Teaching Methods, Reading Tests, Second Language Learning, Second Language Instruction, Undergraduate Students, Teacher Education Programs, Foreign Countries, Turkish, Language Proficiency, Intelligence Tests, Language Teachers</t>
  </si>
  <si>
    <t>EJ1317920</t>
  </si>
  <si>
    <t>CALL Beliefs in Context: A Study of US High School Foreign Language Learners</t>
  </si>
  <si>
    <t>Hellmich, Emily A.</t>
  </si>
  <si>
    <t>Recent calls from applied linguistics and from CALL have emphasized the importance of situating the understanding and use of digital tools for language learning within layered contexts. An important component of these layered contexts is societal discourses of technology, which are multiple and far from neutral. In response to these calls, this study examines how students at one San Francisco Bay Area high school understand technology in foreign language learning and how these beliefs relate to regional discourses of technology. The study assumed an ecological theoretical frame and deployed a multi-pronged research design: a survey study (n = 283), a case study (n = 3), and a discourse analysis of a regional newspaper corpus (n = 372). Findings indicate that students held largely utilitarian beliefs about CALL that both aligned with and diverged from regional discourses. Instances of alignment suggest the potential influence of larger societal discourses on student beliefs about CALL while instances of divergence underscore the need to address the larger role of technology in society when considering CALL beliefs and practices.</t>
  </si>
  <si>
    <t>Computer Assisted Instruction, Second Language Learning, Second Language Instruction, Student Attitudes, Case Studies, Applied Linguistics, High School Students, Technology Uses in Education, Student Surveys, Discourse Analysis, Educational Practices, Newspapers, Computational Linguistics, Information Technology, Geographic Regions, Correlation</t>
  </si>
  <si>
    <t>California (San Francisco)</t>
  </si>
  <si>
    <t>EJ1317921</t>
  </si>
  <si>
    <t>Mehri Kamrood, Ali, Davoudi, Mohammad, Ghaniabadi, Saeed, Amirian, Seyyed Mohammad Reza</t>
  </si>
  <si>
    <t>Dynamic Assessment (DA) is proposed as a workable diagnostic tool in second or foreign language context. Compared to traditional non-dynamic testing, DA presents a more comprehensive account of human beings' abilities through addressing both the fully internalized abilities and the abilities that are in the process of being internalized. However, a major problem with the application of ordinary DA procedures is their limited capacity for addressing larger contexts in terms of learners and constructs. Computerized Dynamic Assessment (C-DA) is suggested as a solution for the practicality concerns associated with DA procedures. Considering lack of research in this regard, this study reports the results of designing and implementing an interventionist online computerized dynamic test of English listening skill for Iranian EFL university students. The online multiple-choice C-DA software has been designed following Poehner, M. E., &amp;amp; Lantolf, J. P. (2013). Bringing the zone of proximal development (ZPD) into the equation: Capturing L2 development during computerized dynamic assessment (C-DA). Language Teaching Research, 17(3), 323-342 and Poehner, M. E., Zhang, J., &amp;amp; Lu, X. (2015). Computerized dynamic assessment (C-DA): Diagnosing L2 development according to learner responsiveness to mediation. Language Testing, 32(3), 337-321. The software presents learners with ZPD-based mediation via hints and prompts and generates an actual score reporting their independent performance; a mediated score reporting their mediated performance; and a learning potential score (LPS) reporting the gain between the actual and mediated scores. The results revealed a significant difference between learners' actual and mediated scores indicating the inadequacy of non-dynamic testing in accounting for learners' responsiveness to mediation. Moreover, LPS could differentiate among learners classified into the same level by non-dynamic testing. The analysis of each learner's scoring profile plus their LPS proved conducive to diagnosing their strengths and weaknesses in different language constructs included in the test and could help teachers develop fine-tuned individualized learning plans and materials for future learning.</t>
  </si>
  <si>
    <t>Language Tests, Computer Assisted Testing, Second Language Learning, Second Language Instruction, English (Second Language), Evaluation Methods, College Students, Foreign Countries, Listening Skills, Computer Software, Multiple Choice Tests, Sociocultural Patterns, Scores, Scoring, Language Proficiency, Learning Theories</t>
  </si>
  <si>
    <t>EJ1317922</t>
  </si>
  <si>
    <t>Exploring the Frontiers of Eye Tracking Research in Language Studies: A Novel Co-Citation Scientometric Review</t>
  </si>
  <si>
    <t>Aryadoust, Vahid, Ang, Bee Hoon</t>
  </si>
  <si>
    <t>Eye tracking technology has become an increasingly popular methodology in language studies. Using data from 27 journals in language sciences indexed in the Social Science Citation Index and/or Scopus, we conducted an in-depth scientometric analysis of 341 research publications together with their 14,866 references between 1994 and 2018. We identified a number of countries, researchers, universities, and institutes with large numbers of publications in eye tracking research in language studies. We further discovered a mixed multitude of connected research trends that have shaped the nature and development of eye tracking research. Specifically, a document co-citation analysis revealed a number of major research clusters, their key topics, connections, and bursts (sudden citation surges). For example, the foci of clusters #0 through #5 were found to be perceptual learning, regressive eye movement(s), attributive adjective(s), stereotypical gender, discourse processing, and bilingual adult(s). The content of all the major clusters was closely examined and synthesized in the form of an in-depth review. Finally, we grounded the findings within a data-driven theory of scientific revolution and discussed how the observed patterns have contributed to the emergence of new trends. As the first scientometric investigation of eye tracking research in language studies, the present study offers several implications for future research that are discussed.</t>
  </si>
  <si>
    <t>Eye Movements, Sex Stereotypes, Research Reports, Trend Analysis, Perceptual Development, Language Processing, Adults, Bilingualism, Second Language Learning, Second Language Instruction, Journal Articles, Language Research, Citation Analysis, Form Classes (Languages), Attention, Affective Behavior</t>
  </si>
  <si>
    <t>EJ1317923</t>
  </si>
  <si>
    <t>Using Gamification to Support Learning English as a Second Language: A Systematic Review</t>
  </si>
  <si>
    <t>Dehghanzadeh, Hojjat, Fardanesh, Hashem, Hatami, Javad, Talaee, Ebrahim, Noroozi, Omid</t>
  </si>
  <si>
    <t>Digital gamification has been argued to be a fun and enjoyable method to support Learning English as a Second Language (LESL) and to ease the gap between students' learning and educational practice. This systematic review presents an overview of the state of the art on the use of gamification for LESL in digital environments. Furthermore, this review study maps learning experiences of learners and their learning outcomes when they deal with LESL through gamification. For this systematic review, 22 publications dating from 2008 through 2019 were studied to highlight the foci of this field of research. Although, these studies reported positive effects of gamification on learners' learning experiences and their learning outcomes, none of the publications reported specific gamification elements associated to the learning experiences and outcomes. Being enjoyable, engaging, motivating and fun were positive learning experiences of gamified LESL environments. Content language learning, engagement, motivation, and satisfaction were targeted learning outcomes of gamified LESL. The results of this study provide suggestions on how to design digital gamification for students' LESL and their corresponding learning experiences and outcomes.</t>
  </si>
  <si>
    <t>Second Language Learning, Second Language Instruction, English (Second Language), Game Based Learning, Computer Games, Learning Experience, Outcomes of Education, Research Reports, Learning Motivation, Content and Language Integrated Learning, Instructional Design, Teaching Methods, Grammar, Pronunciation, Vocabulary Development, Language Skills</t>
  </si>
  <si>
    <t>EJ1317924</t>
  </si>
  <si>
    <t>Exploring the Role of Digital Storytelling in Student Motivation and Satisfaction in EFL Education</t>
  </si>
  <si>
    <t>Hava, Kevser</t>
  </si>
  <si>
    <t>This study aims to explore the effects of digital storytelling on student motivation and satisfaction levels in EFL education. It also investigates students' opinions on the use of digital storytelling in learning environments. In this pre-experimental study, a group of pre-service teachers (n = 60) created three digital stories about countries, nature, and sports within a 9-week implementation process. The motivation scale and digital storytelling satisfaction questionnaire were used as data collection tools. At the beginning and the end of the implementation process, the students were assessed on their motivation level of self-confidence, personal use, and attitude domains. The results showed that there were significant improvements in students' self-confidence and personal use after digital storytelling activity. For self-confidence and personal use, paired-samples t-test pointed out small effect sizes while for attitude, the changes were not significant. It is also found that digital storytelling could be beneficial for facilitating vocabulary learning, writing and speaking skills in EFL education. Overall, results show that digital storytelling might be an important and effective tool that can be utilized in learning environments to support the development of students' both language and digital skills.</t>
  </si>
  <si>
    <t>Story Telling, Second Language Learning, Second Language Instruction, English (Second Language), Student Motivation, Student Attitudes, Preservice Teachers, Measures (Individuals), Self Esteem, Information Technology, Effect Size, Writing Skills, Speech Communication, Technological Literacy, Foreign Countries, Teacher Education Programs</t>
  </si>
  <si>
    <t>EJ1318371</t>
  </si>
  <si>
    <t>Promotion of Learner Autonomy within the Framework of a Flipped EFL Instructional Model: Perception and Perspectives</t>
  </si>
  <si>
    <t>Tsai, Yea-Ru</t>
  </si>
  <si>
    <t>This study investigated the effects of the flipped classroom model on EFL learner autonomy in a content-based instructional context. The participants involved were students enrolled in two linguistics classes, divided into an experimental group (n = 64) which received a flipped classroom (FC) instruction and a control group (n = 60) taught in a non-flipped classroom. In the FC, various functions were embedded in a Moodle course management system (CMS), including video lectures, online quizzes, resources and e-journals. The comparison between the pre- and post-questionnaire on perceived learner autonomy showed no difference between the groups prior to instruction; however, significant statistical differences were found between the groups following instruction, especially in the constructs of learner autonomous strategy, learner behavior and learner confidence. The examination of e-journals revealed that learner autonomy had been improved in terms of strategy use, behavior, interaction with the materials, the use of social resources and self-management of learning. The CMS log analysis showed significant correlations between online learning activities and perceived learner autonomy. Furthermore, the data collected from the pre- and post-questionnaires, e-journal and interviews were analysed and interpreted to explain the fostered learner autonomy from psychological, technical, sociocultural and political-critical perspectives.</t>
  </si>
  <si>
    <t>Foreign Countries, Undergraduate Students, Second Language Learning, English (Second Language), Personal Autonomy, Flipped Classroom, Learning Strategies, Self Esteem, Student Behavior, Instructional Materials, Self Management, Educational Technology</t>
  </si>
  <si>
    <t>EJ1298896</t>
  </si>
  <si>
    <t>L2 Interactional Competence in Asynchronous Multiparty Text-Based Communication: Study of Online Collaborative Writing</t>
  </si>
  <si>
    <t>Abe, Makoto</t>
  </si>
  <si>
    <t>Web-based writing tools, which allow multiple writers to share and edit the same document, have attracted significant attention as computer-assisted language learning tools in the past decade. However, how L2 writers contribute to the shared document as a social action for interacting with other cowriters remains underexplored in L2 research. Inspired by conversation analysis, in this study, I conducted a moment-by-moment analysis of online, text-based (nonspeaking) asynchronous multiparty interactions consisting of two interactional modes: chat-based discussions and writing records displayed on the screen, with the aim of determining the methods employed by L2 learners to contribute writing changes over time. The data were taken from the online interactions of a group of nine or ten English as a foreign language university learners, who were asked to collaboratively write an essay in English, with the focus being on three learners to elucidate the changes in the methods used. The data analysis indicated that, over the course of the task, the participants used a greater number of methods to make their writing contribution to the entire essay more recognizable; these efforts included announcing the theme of the writing contribution, requesting corrections, and displaying alignment with an essay-in-progress by using a cohesive device in their writing, along with a variety of linguistic and semiotic repertoires. I also discuss the effects of the interlocutors on the online interactional competence of the individual learners.</t>
  </si>
  <si>
    <t>Interaction, Interpersonal Competence, Asynchronous Communication, Computer Mediated Communication, Computer Assisted Instruction, Web Based Instruction, Collaborative Writing, Essays, Editing, Paragraph Composition, Discourse Analysis, Discussion, English (Second Language), Second Language Learning, Undergraduate Students, Late Adolescents, Foreign Countries</t>
  </si>
  <si>
    <t>EJ1298897</t>
  </si>
  <si>
    <t>Exploring Chat-Based Communication in the EFL Class: Computer and Mobile Environments</t>
  </si>
  <si>
    <t>Andujar, Alberto, Salaberri-Ramiro, Maria Sagrario</t>
  </si>
  <si>
    <t>This study investigates the use of computer-mediated and mobile-mediated chat-based communication in an EFL course and seeks to explore differences between both modes of communication in order to better understand their potential to foster language development. Factors such as engagement, timing, participation, addressivity, speakership roles, type/retype messages, average message length and students' perceptions are evaluated in both environments. A total of 64 Spanish students taking a B1 English course at the University of Almería were studied. According to treatment type, subjects were divided in two groups, one in which the WhatsApp application was used to represent mobile chat-based communication and another using Facebook to represent computer chat-based conversation. Two chat groups were created, one on each application, where 32 students in each group participated in daily interaction over four months. Pre and post surveys analysing students' engagement were given to participants in both groups. Messages were tracked and samples of both types of communication were used to explore differences between the two environments. An end-of-course survey was also used to evaluate students' perceptions of the interaction as well as each of the contexts under investigation. Findings highlighted significant differences between cognitive engagement and emotional engagement in the computer and mobile environments. Furthermore, differences between the two environments were also found regarding timing, perceived value of the interaction, use and participation.</t>
  </si>
  <si>
    <t>Computer Mediated Communication, Telecommunications, English (Second Language), Second Language Instruction, College Students, Social Media, Foreign Countries, Student Attitudes, Learner Engagement, Emotional Response, Teaching Methods, Value Judgment, Student Participation, Interaction, Technology Uses in Education</t>
  </si>
  <si>
    <t>EJ1298898</t>
  </si>
  <si>
    <t>Li, Rui, Meng, Zhaokun, Tian, Mi, Zhang, Zhiyi, Xiao, Wei</t>
  </si>
  <si>
    <t>Although digital game-based vocabulary learning (DGBVL) has attracted considerable attention, factors attributing to the facilitative effects of DGBVL have not yet been satisfactorily understood. To this end, under the theoretical framework of flow theory, this study investigates the effects of flow experiences on Chinese English-as-a-foreign-language (EFL) learners' learning outcomes. Specifically, this study explores the influences of learner factors (balance of skill and challenge, and clear goal) and contextual factors (feedback and playability) on learners' flow experiences, such as concentration, intrinsic motivation and enjoyment. It also examines the effects of flow experiences on learners' perceived learning and satisfaction. Based on a survey of 291 Chinese EFL learners who used a DGBVL APP (application) named &amp;quot;Baicizhan,&amp;quot; the results demonstrated that balance of skill and challenge, clear goal and playability provided by the DGBVL have a positive effect on concentration. Feedback positively influences intrinsic motivation. Moreover, both concentration and intrinsic motivation positively affect perceived learning and satisfaction, but enjoyment only positively influences perceived learning rather than satisfaction. Lastly, satisfaction is positively affected by perceived learning. Implications of the findings are also discussed.</t>
  </si>
  <si>
    <t>Second Language Learning, Second Language Instruction, English (Second Language), Feedback (Response), Learning Motivation, Computer Games, Vocabulary Development, Outcomes of Education, Teaching Methods, Learning Processes, Student Attitudes, Foreign Countries, Computer Software, Context Effect, College Freshmen, Likert Scales</t>
  </si>
  <si>
    <t>EJ1298899</t>
  </si>
  <si>
    <t>Perspectives on Flipped L2 Classes: Implications for Learner Training</t>
  </si>
  <si>
    <t>Tecedor, Marta, Perez, Alejandro</t>
  </si>
  <si>
    <t>This manuscript contributes to the existing body of literature on learner training in computer-enhanced learning environments by examining how students conceptualize and experience their roles as learners in flipped Spanish courses and how these interpretations shape their behaviors and beliefs about learning under this new instructional approach. The goal of this study is to better understand learners' attitudes toward flipped instruction (FI) and use that knowledge to identify areas in the training that could be developed to more effectively prepare lower-level Spanish students for FI. Participants (n = 431) completed an online survey. Confirmatory factor analysis (CFA) was conducted to determine the reliability of the instrument and a logistic regression was used to explore the variables associated with having a positive attitude toward FI. Our findings indicate that the main predictors of liking FIs are (i) being enrolled in an elementary course, (ii) having taken flipped courses in other subject areas, (iii) having a clear understanding of how the online platform works, and (iv) understanding the philosophy behind flipped courses. These results allow us to outline specific initiatives in the design of a learner training program for FI.</t>
  </si>
  <si>
    <t>Flipped Classroom, Computer Assisted Instruction, Spanish, Second Language Learning, Second Language Instruction, Teaching Methods, Student Attitudes, Factor Analysis, Reliability, Student Behavior, Correlation, Predictor Variables, Introductory Courses, Educational Philosophy, Undergraduate Students, State Universities, Majors (Students), Language Teachers</t>
  </si>
  <si>
    <t>EJ1298900</t>
  </si>
  <si>
    <t>Understanding Hong Kong Primary School English Teachers&amp;apos; Continuance Intention to Teach with ICT</t>
  </si>
  <si>
    <t>Bai, Barry, Wang, Jing, Chai, Ching-Sing</t>
  </si>
  <si>
    <t>There has been an increasing concern on teachers' adoption of information and communication technology (ICT) in their teaching practices. However, little has been explored about English as a second language (ESL) teachers' ICT adoption. This study synthesizes the technology acceptance model (TAM), the value-expectancy theory, and a learning perspective to propose a model -for investigating ESL teachers' continuance intention to use ICT in teaching. In the proposed model, motivational beliefs, ICT learning behaviors, facilitating conditions, and perceptions towards ICT use were put together to see how they worked together to influence continuance intention. Participants were 156 primary school ESL teachers in Hong Kong, who attended a teacher professional development program. Structural equation modeling showed that ICT self-efficacy and facilitating conditions were positively associated with continuance intention through perceptions (i.e. perceived ease of use and perceived usefulness). ICT anxiety had a negative effect, whereas interest had a positive effect on continuance intention. Growth mindset had a positive effect on continuance intention through learning of ICT (i.e. adaptive help seeking). Implications for teachers' professional development programs are discussed.</t>
  </si>
  <si>
    <t>Elementary School Teachers, Second Language Learning, Second Language Instruction, English (Second Language), Foreign Countries, Technology Integration, Information Technology, Teaching Methods, Language Teachers, Faculty Development, Correlation, Teacher Attitudes, Pedagogical Content Knowledge, Intention, Structural Equation Models, Usability, Teacher Behavior, Help Seeking, Metacognition</t>
  </si>
  <si>
    <t>EJ1298988</t>
  </si>
  <si>
    <t>The Effects of Digital Game-Based Instruction, Teacher Instruction, and Direct Focused Written Corrective Feedback on the Grammatical Accuracy of English Articles</t>
  </si>
  <si>
    <t>Reynolds, Barry Lee, Kao, Chian-Wen</t>
  </si>
  <si>
    <t>Feedback researchers have given little attention to how administration of language-focused instruction before writing in a second language combined with subsequent error correction after writing can affect the grammatical accuracy of learners' future writing. Moreover, the mode of the instruction (i.e., teacher instruction or game-based instruction) has also been undervalued. To address these gaps in the research literature, Taiwanese university student participants (n = 45) were randomly and equally divided into two experimental and one control group: &amp;quot;teacher instruction with error correction&amp;quot;; &amp;quot;digital game-based instruction with error correction&amp;quot;; and &amp;quot;error correction only.&amp;quot; Participants were asked to write three letters of application to three similar job advertisements as a pretest, immediate posttest, and delayed posttest. Gain score results in the immediate posttest showed that the &amp;quot;teacher instruction with error correction&amp;quot; group significantly outperformed the &amp;quot;error correction only&amp;quot; group whereas gains in the delayed posttest showed the &amp;quot;teacher instruction with error correction&amp;quot; and the &amp;quot;digital game-based instruction with error correction&amp;quot; groups significantly outperformed the &amp;quot;error correction only&amp;quot; group. Results indicate that pedagogical practices that provide focused grammatical instruction with direct focused feedback are more beneficial to L2 writers than only providing error correction. Furthermore, the just-in-time grammar feedback provided during game play afforded learners with opportunities to engage in awareness-raising language related episodes. Such game play combined with written corrective feedback resulted in stronger retention of grammatical knowledge compared to learners that received teacher instruction combined with written corrective feedback.</t>
  </si>
  <si>
    <t>Instructional Effectiveness, Direct Instruction, Second Language Instruction, Second Language Learning, Business English, Writing Skills, Computer Games, Educational Games, Game Based Learning, Feedback (Response), Error Correction, Grammar, Form Classes (Languages), Retention (Psychology), College Students, Foreign Countries</t>
  </si>
  <si>
    <t>EJ1298990</t>
  </si>
  <si>
    <t>Raising Native Cultural Awareness through WeChat: A Case Study with Chinese EFL Students</t>
  </si>
  <si>
    <t>Wu, Junjie Gavin, Miller, Lindsay</t>
  </si>
  <si>
    <t>This article reports the study of a novel way of raising tertiary-level students' native cultural awareness (NCA) via an informal mobile learning community. Through two cycles of action research at a teacher-education university in East China, the study drew upon the Community of Practice (CoP) theory to form a synchronous English chat group. Students were encouraged to share their understandings and to construct knowledge of Chinese cultural topics with teacher guidance while using WeChat. To probe the students' perceptions of how the WeChat learning community influenced cultural exchange and learning, chat logs, semi-structured interviews data and a teacher's journal were analyzed. Findings suggest that the CoP concept played a positive role in raising NCA among the participants. Students became more willing to participate in their English chat community with a rise of trust and familiarity of group members over time. Students were motivated to use their personal, local and world knowledge through peer and multimodal discussions in order to share and learn new English expressions within a Chinese cultural context. Areas of improvement and pedagogical implications for building online CoPs with WeChat applications are discussed at the end of the article.</t>
  </si>
  <si>
    <t>Foreign Countries, Cultural Awareness, English (Second Language), Second Language Learning, Synchronous Communication, Communities of Practice, Computer Mediated Communication, Student Attitudes, College Students, Student Motivation, Peer Relationship, Telecommunications, Handheld Devices, Computer Oriented Programs, Program Effectiveness, Student Participation</t>
  </si>
  <si>
    <t>China, Taiwan</t>
  </si>
  <si>
    <t>EJ1298991</t>
  </si>
  <si>
    <t>Scaffolding Process Knowledge in L2 Writing Development: Insights from Computer Keystroke Log and Process Graph</t>
  </si>
  <si>
    <t>Xu, Cuiqin, Xia, Jun</t>
  </si>
  <si>
    <t>The last two decades have witnessed a quick shift from pen-and-paper writing to computer keyboard writing. Corresponding to this shift in the writing medium are vigorous research efforts to understand new features of writing in computer keyboard settings. Using Inputlog7.0, this study investigated the writing process of 60 Chinese English as a Foreign Language (EFL) writers to determine how writing proficiency affected their management of writing time allocated to the prewriting planning, formulation and reviewing and revising processes, as well as their management of the production, pausing and revising behaviors. The quantitative Inputlog data sketched out the general writing patterns of L2 writers at different writing proficiency levels and the qualitative graphic portrait of the writing processes by process graph provided enriched understandings of L2 writing. While commending process graph as a learning and teaching tool to scaffold L2 writing development, this study also provides pedagogical implications on how to promote reflective writing by enhancing learner autonomy through process graph.</t>
  </si>
  <si>
    <t>Scaffolding (Teaching Technique), Writing Processes, Writing Skills, English (Second Language), Second Language Learning, Keyboarding (Data Entry), Learning Analytics, Data Collection, Graphs, Time on Task, Undergraduate Students, Late Adolescents, Behavior Patterns, Foreign Countries</t>
  </si>
  <si>
    <t>EJ1296397</t>
  </si>
  <si>
    <t>The CALL of Zulu: Reflections on the Development of a Computer-Assisted Language Learning Package</t>
  </si>
  <si>
    <t>Christiansen, Iben Maj, Els, Rosanne</t>
  </si>
  <si>
    <t>Few people who did not grow up speaking Zulu have learned the language later. There are limited resources for second language Zulu learning, whether textbooks, readers, or computerised resources. We set out to develop software for this purpose, to support learners' independent learning. Drawing on research on language learning, we used a number of principles that then informed the design of the programmes. In this paper, we reflect on the applicability of the principles and the difficulties in structuring an application for an agglutinative language.</t>
  </si>
  <si>
    <t>Computer Assisted Instruction, Teaching Methods, Second Language Learning, Second Language Instruction, African Languages, Computer Software, Independent Study, Program Design, Difficulty Level, Language Classification, Grammar, Foreign Countries</t>
  </si>
  <si>
    <t>EJ1296398</t>
  </si>
  <si>
    <t>Using Collocation Clusters to Detect and Correct English L2 Learners&amp;apos; Collocation Errors</t>
  </si>
  <si>
    <t>Huang, Ping-Yu, Tsao, Nai-Lung</t>
  </si>
  <si>
    <t>In this article, we describe an online English collocation explorer developed to help English L2 learners produce correct and appropriate collocations. Our tool, which is able to visually represent relevant correct/incorrect collocations on a single webpage, was designed based on the notions of collocation clusters and intercollocability proposed by Cowie and Howarth. As they pointed out, in a collocation cluster L2 learners generally cannot distinguish true collocations (e.g., &amp;quot;tell truth,&amp;quot; &amp;quot;state truth,&amp;quot; and &amp;quot;state fact&amp;quot;) from impossible combinations (e.g., *&amp;quot;say fact&amp;quot; and *&amp;quot;say truth&amp;quot;). Accordingly, our tool applies natural language processing techniques to construct collocation clusters to enable learners to easily differentiate between correct and incorrect pairs. Relying on data from a reference corpus, our system instantaneously processes the collocability of users' target combination (verb-noun or adj-noun) and all other relevant words and presents true/false collocations that L2 learners should master/avoid. To assess our tool, we investigated its performance in detecting and correcting learners' V-N and A-N errors, with results comparable to those of most previous studies. Piloted using a sample of 13 intermediate- or upper-intermediate level English as a foreign language learners, our tool was found to help them self-correct their collocation errors effectively. Compared with similar tools or approaches, our tool requires much less data resources, but still demonstrates a remarkable capability to detect/correct errors and generate useful collocational knowledge in English.</t>
  </si>
  <si>
    <t>Second Language Learning, Second Language Instruction, English (Second Language), Error Correction, Phrase Structure, Computer Software, Natural Language Processing, Computational Linguistics, Nouns, Verbs, Teaching Methods</t>
  </si>
  <si>
    <t>EJ1296399</t>
  </si>
  <si>
    <t>Blended Learning for Chinese University EFL Learners: Learning Environment and Learner Perceptions</t>
  </si>
  <si>
    <t>Wang, Na, Chen, Juanwen, Tai, Mankin, Zhang, Jingyuan</t>
  </si>
  <si>
    <t>This article reports the design of a course blended through a small private online course in a Chinese university EFL context, with an emphasis on the blended learning environment created thereby and on learners' perceptions of their blended learning. In a survey-based approach, 1603 students' experiences of blended EFL learning in two consecutive terms were examined. The questionnaire survey focused on the participants' perceptions of their engagement with blended learning, their motivation, learning autonomy and overall satisfaction. An analysis of students' responses reveals that the blended design can create an efficient EFL learning environment and gain positive learner perceptions.</t>
  </si>
  <si>
    <t>Blended Learning, Online Courses, Second Language Learning, Second Language Instruction, English (Second Language), Student Attitudes, Personal Autonomy, Learning Motivation, Foreign Countries, Teaching Methods, Learner Engagement, Integrated Learning Systems, Language Usage, College Students, Computer Software, Handheld Devices, Telecommunications</t>
  </si>
  <si>
    <t>EJ1296503</t>
  </si>
  <si>
    <t>Pham, V. P. Ho</t>
  </si>
  <si>
    <t>Earlier research efforts have succeeded in training students to enhance their skills commenting on peer writing and using peer and lecturer comments to revise their writing, but few studies have investigated (1) the effect of the lecturer's e-comments on the quality of peer e-comments, and (2) the relative effectiveness of lecturer and peer e-comments on the revisions made by student writers. The current study begins to fill these gaps in the literature. Fifty graduate students enrolled in the course called Academic Writing participated in the study. The study collected and analyzed quantitative data from student writer drafts and revisions, the lecturer's model e-comments, and peer e-comments. The study found that qualified e-comments (revision-oriented comments) addressing global issues as opposed to local issues in student writing were different in statistically significant ways during the peer comment activities of the course. The effects of lecturer e-comments and peer e-comments on student writer revisions, however, showed no statistically significant differences. The study indicates that the lecturer's model e-comments had great effect in improving the peer commenting skills and writing quality of the graduate student writers. The effect of two incidentals, contributing factors, increased exposure time and reduced instructor load, are briefly discussed.</t>
  </si>
  <si>
    <t>Feedback (Response), Graduate Students, Peer Evaluation, Revision (Written Composition), Academic Language, Writing Instruction, Instructional Effectiveness, Teaching Models, Skill Development, Writing Improvement, English (Second Language), Open Universities, Electronic Learning, Foreign Countries</t>
  </si>
  <si>
    <t>EJ1296534</t>
  </si>
  <si>
    <t>Effects of Using Mobile-Based Virtual Reality on Chinese L2 Students&amp;apos; Oral Proficiency</t>
  </si>
  <si>
    <t>Xie, Ying, Chen, Yan, Ryder, Lan Hui</t>
  </si>
  <si>
    <t>This article reports a mixed-methods study about using virtual reality (VR) tools (Google Cardboard and Expeditions) for developing students' oral proficiency in learning Chinese as a second language. Twelve students role-played as tour guides for six locations throughout a semester: four of them with VR tools and two without. Data collection included oral presentations recorded at four different times of the semester (for Presentations 1, 3, 4, and 6), class observations, participants' reflection papers, and individual interviews at the end of the semester. Results revealed that the content and vocabulary of participants' oral presentations when using VR tools scored statistically significantly higher than when not using VR tools. Qualitative data showed that participants felt that VR tools facilitated preparation and encouraged active learning.</t>
  </si>
  <si>
    <t>Electronic Learning, Computer Simulation, Foreign Countries, Second Language Learning, Language Proficiency, Oral Language, Chinese, Technology Uses in Education, Student Attitudes, Student Projects, Language Fluency, Pronunciation, Grammar</t>
  </si>
  <si>
    <t>EJ1296564</t>
  </si>
  <si>
    <t>The Effects of Intrinsic Cognitive Load and Gameplay Interest on Flow Experience Reflecting Performance Progress in a Chinese Remote Association Game</t>
  </si>
  <si>
    <t>Remote association requires players to use their mental transformation to identify objects' relationships by activating knowledge application. A Chinese Remote Association game was designed (example question: [characters omitted], where the answer is [character omitted]) to explore learners' cognitive and affective effects, and then eighth grade students were invited to play using their smartphones. Data were collected for confirmatory factor analysis with structural equation modeling. The results revealed that intrinsic cognitive load was negatively related to flow experience, while gameplay interest was positively related to flow experience, and flow experience was positively related to performance progress in Chinese association. The implication of this study is that using remote Chinese association as an application game can enhance players' flow experience and performance.</t>
  </si>
  <si>
    <t>Computer Games, Grade 8, Telecommunications, Handheld Devices, Cognitive Ability, Structural Equation Models, Computer Simulation, Computer Mediated Communication, Associative Learning, Learning Strategies, Chinese, Junior High School Students, Foreign Countries, Student Attitudes, Factor Analysis, Item Analysis, Difficulty Level, Orthographic Symbols</t>
  </si>
  <si>
    <t>EJ1296583</t>
  </si>
  <si>
    <t>Facilitating Pre-Service Language Teachers&amp;apos; Intercultural Learning via Voice-Based Telecollaboration: The Role of Discussion Questions</t>
  </si>
  <si>
    <t>Sardegna, Veronica G., Dugartsyrenova, Vera A.</t>
  </si>
  <si>
    <t>This study examined the online exchanges of 28 pre-service foreign language teachers (14 in Russia, 14 in the US) as they discussed in English their opinions about cultural products, practices, and perspectives, and their study abroad experiences via voice-based telecollaboration. Informed by intercultural competence frameworks, a qualitative analysis of participants' oral exchanges revealed six intercultural learning moves performed by participants in order to develop their own and/or others' intercultural competence during interaction. A follow-up analysis of the intercultural learning moves that emerged in response to five purposefully selected discussion question prompts suggested that one prompt type--i.e. a combined Brainstorm + Reflection Question on Cultural Experiences--encouraged participants to make a higher number and a wider range of high-level intercultural learning moves. The study concluded with guidelines for developing discussion question prompts that are likely to promote the emergence of advanced intercultural learning moves via telecollaboration with global partners.</t>
  </si>
  <si>
    <t>Preservice Teachers, Intercultural Communication, English (Second Language), Second Language Learning, Study Abroad, Computer Mediated Communication, Cultural Awareness, Oral Language, Student Attitudes, Discourse Analysis, Brainstorming, Reflection, Guidelines, International Educational Exchange, Foreign Countries, Group Discussion, Audio Equipment, Teacher Education Programs, Questioning Techniques, Language Teachers, Second Language Instruction</t>
  </si>
  <si>
    <t>Russia, United States</t>
  </si>
  <si>
    <t>EJ1295133</t>
  </si>
  <si>
    <t>Association between Allophonic Transcription Tool Use and Phonological Awareness Level</t>
  </si>
  <si>
    <t>Lodzikowski, Kacper</t>
  </si>
  <si>
    <t>This is the first paper that provides correlational evidence about how interacting with an online allophonic transcription tool helps learners of English as a Second Language (ESL) to improve their phonological awareness. The study investigates 55 advanced ESL learners at a Polish university enrolled in a course in English phonetics and phonology. The course placed heavy emphasis on reading and writing allophonic transcription based on the International Phonetic Alphabet. Apart from obligatory practice with traditional pen and paper worksheets, learners could also practise with a supplementary custom-designed web application that allowed them to enter the phonemic transcription of any word in order to receive its allophonic transcription. The results show that using this tool at least once during the course is associated with an expected increase in midterm test score of 5.03 percentage points, 95% CI [-10.61, 20.67]. The estimated benefit is higher for learners who space their usage of the tool; each additional distinct day of usage is associated with an additional increase in the expected midterm test score of 2.62 percentage points, 95% CI [-3.25, 8.49]. Additionally, some learners practised transcription on non-words, and these learners were observed to perform better on phonotactics-related assessment.</t>
  </si>
  <si>
    <t>Correlation, Phonological Awareness, Scores, Second Language Learning, Second Language Instruction, English (Second Language), Language Tests, Phonetics, Phonology, Worksheets, Alphabets, Foreign Countries, Teaching Methods, Pronunciation Instruction, Blended Learning, Undergraduate Students, Advanced Students, Instructional Effectiveness, Data Analysis, Computer Software, Computer Assisted Instruction, Phoneme Grapheme Correspondence</t>
  </si>
  <si>
    <t>EJ1295135</t>
  </si>
  <si>
    <t>Big Data and Language Learning: Opportunities and Challenges</t>
  </si>
  <si>
    <t>Data collection and analysis is nothing new in computer-assisted language learning, but with the phenomenon of massive sets of human language collected into corpora, and especially integrated into systems driven by artificial intelligence, new opportunities have arisen for language teaching and learning. We are now seeing powerful artificial neural networks with impressive language capabilities. In education, data provides means to track learner performance and improve learning, especially through the application of data mining to expose hidden patterns of learner behavior. Massive data collection also raises issues of transparency and fairness. Human monitoring is essential in applying data analysis equitably. Big data may have as powerful an impact in language learning as it is having in society generally; it is an important resource to have available, but one to use with care and caution.</t>
  </si>
  <si>
    <t>Data Collection, Academic Achievement, Learning Analytics, Computer Assisted Instruction, Second Language Learning, Second Language Instruction, Teaching Methods, Artificial Intelligence, Behavior Patterns, Ethics, Networks, Social Media, Integrated Learning Systems, Computational Linguistics, Learning Processes, Educational Improvement</t>
  </si>
  <si>
    <t>EJ1295138</t>
  </si>
  <si>
    <t>Item-Level Learning Analytics: Ensuring Quality in an Online French Course</t>
  </si>
  <si>
    <t>Youngs, Bonnie L.</t>
  </si>
  <si>
    <t>Learning analytics (LA) offer benefits and challenges for online learning, but prior to collecting data on high-stakes summative assessments as proof of student learning, LA researchers should engage instructors as partners to ensure the quality of course materials through the formative evaluation of individual items (Bienkowski et al., 2012; Dyckhoff et al., 2013; Mantra, 2019; van Leeuwen, 2015). This exploratory study describes a visualization tool that provides actionable data for early intervention with students, and actionable data highlighting odd patterns in student responses (Chatti et al., 2012; Gibson &amp;amp; de Freitas, 2016; Morgenthaler, 2009; Pei et al., 2017), thus allowing instructors to make full use of their teaching skillset in the online environment as they would in a traditional classroom (Davis &amp;amp; Varma, 2008; Dunbar, et al., 2014; Grossman &amp;amp; Thompson, 2008; Lockyer et al., 2013). To answer research questions related to the value of learning analytics and their use in making informed decisions about student learning, a visualization tool was developed for and piloted in an online French course. The findings suggest that using this tool can lead not only to intervention with low-achieving students but can also determine if students struggle due to poor course materials.</t>
  </si>
  <si>
    <t>French, Online Courses, Second Language Learning, Second Language Instruction, Visualization, High Stakes Tests, Summative Evaluation, Formative Evaluation, Educational Quality, Instructional Materials, Decision Making, Teaching Methods, Intervention, Low Achievement, Undergraduate Students, Introductory Courses, Course Evaluation, Learning Analytics</t>
  </si>
  <si>
    <t>EJ1295140</t>
  </si>
  <si>
    <t>Lexical Complexity, Writing Proficiency, and Task Effects in Spanish Dual Language Immersion</t>
  </si>
  <si>
    <t>Schnur, Erin, Rubio, Fernando</t>
  </si>
  <si>
    <t>Using the 2.4-million-word written Spanish subsection of the Corpus of Utah Dual Language Immersion, collected from a large-scale standardized writing assessment of K-12 Spanish second language (L2) students, this study focuses on lexical complexity as operationalized by three measures: lexical diversity, lexical density, and lexical sophistication. The study goes beyond most previous work on lexical complexity by investigating the effect of task type on all three measures of lexical complexity. Patterns in variation are identified across proficiency levels and between task types. Results show that all three measures increase at each proficiency score between Novice High and Advanced, except at Intermediate Mid where scores dip or flatten. Diversity and sophistication are both shown to increase rapidly after this mid-point, indicating that a broad and deep lexical repertoire is a key feature of more advanced proficiency levels. Results for the effect of task indicate that text genre impacts learners' lexical density, while tasks that are more complex elicit higher lexical sophistication.</t>
  </si>
  <si>
    <t>Spanish, Immersion Programs, Computational Linguistics, Bilingual Education Programs, Writing Tests, Kindergarten, Elementary Secondary Education, Task Analysis, Second Language Learning, Second Language Instruction, Standardized Tests, Language Usage, Vocabulary Skills, Language Variation, Scores, Language Proficiency, Literary Genres, Databases, Guidelines, Rating Scales</t>
  </si>
  <si>
    <t>Utah</t>
  </si>
  <si>
    <t>EJ1318422</t>
  </si>
  <si>
    <t>Thirty Years of Data-Driven Learning: Taking Stock and Charting New Directions over Time</t>
  </si>
  <si>
    <t>Boulton, Alex, Vyatkina, Nina</t>
  </si>
  <si>
    <t>The tools and techniques of corpus linguistics have many uses in language pedagogy, most directly with language teachers and learners searching and using corpora themselves. This is often associated with work by Tim Johns who used the term Data-Driven Learning (DDL) back in 1990. This paper examines the growing body of empirical research in DDL over three decades (1989-2019), with rigorous trawls uncovering 489 separate publications, including 117 in internationally ranked journals, all divided into five time periods. Following a brief overview of previous syntheses, the study introduces our collection, outlining the coding procedures and conversion into a corpus of over 2.5 million words. The main part of the analysis focuses on the concluding sections of the papers to see what recommendations and future avenues of research are proposed in each time period. We use manual coding and semi-automated corpus keyword analysis to explore whether those points are in fact addressed in later publications as an indication of the evolution of the field.</t>
  </si>
  <si>
    <t>Data Use, Computer Assisted Instruction, Second Language Learning, Second Language Instruction, Educational Trends, Educational Research, Information Retrieval, Language Proficiency, Computational Linguistics, Synthesis, Sample Size, Foreign Countries, Technology Integration</t>
  </si>
  <si>
    <t>EJ1318427</t>
  </si>
  <si>
    <t>Twenty-Five Years of Digital Literacies in CALL</t>
  </si>
  <si>
    <t>Kern, Richard</t>
  </si>
  <si>
    <t>This article begins with a brief overview of how digital literacies have evolved in the context of recent technological and social changes. It then discusses three major domains in which digital literacies have made important contributions to language learning during this period: (a) agency, autonomy, and identity; (b) creativity; and (c) new sociality and communities. It then discusses a range of pedagogical issues related to digital literacies and some frameworks that have been proposed to address those issues. The conclusion summarizes some of what we have learned over the past 25 years and what we still have yet to learn.</t>
  </si>
  <si>
    <t>Technological Literacy, Computer Assisted Instruction, Second Language Learning, Educational History, Personal Autonomy, Identification (Psychology), Creativity, Social Change</t>
  </si>
  <si>
    <t>EJ1318430</t>
  </si>
  <si>
    <t>Twenty-Five Years of Computer-Assisted Language Learning: A Topic Modeling Analysis</t>
  </si>
  <si>
    <t>Chen, Xieling, Zou, Di, Xie, Haoran, Su, Fan</t>
  </si>
  <si>
    <t>The advance of educational technologies and digital devices have made computer-assisted language learning (CALL) an active interdisciplinary field with increasing research potential and topic diversity. Questions like &amp;quot;what topics and technologies attract the interest of the CALL community?,&amp;quot; &amp;quot;how have these topics and technologies evolved?,&amp;quot; and &amp;quot;what is the future of CALL?&amp;quot; are key to understanding where the CALL field has been and where it is going. To help answer these questions, the present review combined structural topic modeling, the Mann-Kendall trend test, and hierarchical clustering with bibliometrics to investigate the research status, trends, and prominent issues in CALL from 1,295 articles over the past 25 years ending in 2020. Major findings revealed that Social Sciences Citation Indexed journals such as Computer Assisted Language Learning, Language Learning &amp;amp; Technology, and ReCALL contributed most to the field. Topics that drew the most interest included mobile-assisted language learning, project-based learning, and blended learning. Topics drawing increasing research interest include mobile-assisted language learning, seamless learning, wiki-based learning, and virtual world and virtual reality. Additionally, the development of mobile devices, games, and virtual worlds continuously promote research attention. Finally, the review showed that scholars and educators are integrating different technologies, such as the mixed use of mobile technology and glosses/annotations for vocabulary learning, and their application into various contexts; one such context being the integration of digital multimodal composing into blended project-based learning.</t>
  </si>
  <si>
    <t>Second Language Learning, Second Language Instruction, Computer Assisted Instruction, Educational Research, Active Learning, Student Projects, Electronic Learning, Blended Learning, Handheld Devices, Game Based Learning, Computer Simulation, Multimedia Instruction, Computer Mediated Communication, Web 2.0 Technologies, Vocabulary Development, Foreign Countries, Journal Articles</t>
  </si>
  <si>
    <t>United States, Taiwan, United Kingdom</t>
  </si>
  <si>
    <t>EJ1318431</t>
  </si>
  <si>
    <t>Voice-User Interfaces for TESOL: Potential and Receptiveness among Native and Non-Native English Speaking Instructors</t>
  </si>
  <si>
    <t>Initial research, although limited, demonstrates promise for the use of a voice-user interface via a digital assistant (i.e., Google Assistant) for English language learners seeking language skill development. However, no research has sought to determine the adult English as a foreign language instructor response toward the application of such devices. This study addresses that gap by seeking to determine the pedagogical value of such an interactional modality by native-English speaking (NES) and non-native English speaking (NNES) instructors (n=12) enrolled in an MA(TESOL) program in Korea. Particular focus centers on the potential regarding the deployment of such a device with learners by these instructors, and their receptiveness toward using such a device from within their educational contexts. An exploratory qualitative method employing a semi-structured interview technique was undertaken. A concept driven coding approach in data analysis was then employed to develop a framework of pedagogical prospects regarding digital assistant use, built on aspects emerging from the concepts of comfortability, comprehension, usability, enjoyability, and worthwhileness. Results highlight that instructor perceptions regarding the potential use of voice-user interfaces in the classroom tend to align, although some minor differences did emerge, and that all are receptive to its use in a multitude of ways.</t>
  </si>
  <si>
    <t>Second Language Learning, Second Language Instruction, English (Second Language), Language Teachers, Teacher Education Programs, Native Speakers, Foreign Countries, Audio Equipment, Computer Software, Teaching Methods, Technology Uses in Education, Masters Programs, Teacher Attitudes, Usability, Computer Mediated Communication</t>
  </si>
  <si>
    <t>EJ1318311</t>
  </si>
  <si>
    <t>Autonomy CALLing: A Systematic Review of 22 Years of Publications in Learner Autonomy and CALL</t>
  </si>
  <si>
    <t>Kalyaniwala, Carmenne, Ciekanski, Maud</t>
  </si>
  <si>
    <t>While research on language learner autonomy and Computer-Assisted Language Learning (CALL) is abundant, few studies have sought to systematically explore the relationship between the two. By adopting a rigorous approach that identifies transparent inclusion and exclusion criteria, this paper presents a systematic review that seeks to identify: (1) the scope of interest; (2) features; and (3) the trends that emerge at the intersection of the empirical research on learner autonomy and CALL. A dataset comprising of 41 research articles published over a span of 22 years was coded and quantified, with the data extracted, then compared over two distinct periods, 1997 to 2010 and 2011 to 2020. Results show that there is a significant increase in the number of participants targeted for studies, which are situated in non-formal and informal learning contexts with an unstructured degree of formality. Moreover, online applications, such as social media and downloadable apps, seem to be favored and can be directly linked to the ubiquitous autonomous learning experience through either mobile-assisted language learning or informal learning.</t>
  </si>
  <si>
    <t>Personal Autonomy, Computer Assisted Instruction, Second Language Learning, Informal Education, Semitic Languages, Chinese, English (Second Language), French, German, Japanese, Korean, Italian, Turkish, Polish, Portuguese, Russian, Spanish, Language Proficiency, Educational Trends, Language Skills</t>
  </si>
  <si>
    <t>EJ1318313</t>
  </si>
  <si>
    <t>Evolving Technologies for Language Learning</t>
  </si>
  <si>
    <t>This column traces the evolution of electronic resources for language learning over the past 25 years, focusing on the arrival and transformation of the &amp;quot;world wide web&amp;quot;, the dramatic changes in mobile technologies, and the movement towards commercial and all-in-one solutions to online learning. In the choice and use of learning materials and approaches, I argue for the consideration of current research in second language acquisition (SLA), with particular importance being studies on sociocultural/pragmatic and multilingual practices, the application of usage-based and complex dynamic models of language learning, and the evidence of the viability of informal language learning. Those developments inform an ecological approach to computer-assisted language learning (CALL), which stresses the openness and unpredictability of the process through the organic interplay between learner and environment. The column concludes with a plea for a greater role for second language development as a vital contribution to the development of global citizenry.</t>
  </si>
  <si>
    <t>Second Language Learning, Second Language Instruction, Teaching Methods, Informal Education, Correlation, Global Approach, Educational Technology, Instructional Materials, Technology Uses in Education, Information Technology, Multilingualism, Computer Assisted Instruction, Role, Citizenship, Educational Trends, Trend Analysis, Educational Resources, Internet, Educational History</t>
  </si>
  <si>
    <t>EJ1318314</t>
  </si>
  <si>
    <t>L2 Pragmatics and CALL</t>
  </si>
  <si>
    <t>González-Lloret, Marta</t>
  </si>
  <si>
    <t>In order to develop pragmatic competence in a language other than our own (L2), it is important to have enough knowledge of the cultural norms of the target language and enough opportunities to interact with a wide range of speakers to deploy different speech acts, registers, levels of politeness, conversational moves, and the like. The limitations common in traditional face-to-face classrooms have brought researchers in the field of Computer-Assisted Language Learning (CALL) to recognize that technology can provide environments to expose language learners to a larger variety of sociopragmatic situations and contexts to test and develop their L2 pragmatic competence. This article presents a historical overview of the tools and digital spaces that have been explored for the teaching and the research of L2 pragmatics. Pedagogical practices that have evolved from presentational to more interactive are then briefly discussed. The article ends with a look into what the future may bring for the field of technology mediated L2 pragmatics.</t>
  </si>
  <si>
    <t>Pragmatics, Second Language Learning, Second Language Instruction, Computer Assisted Instruction, Cultural Awareness, Speech Acts, Native Speakers, Teaching Methods, Communicative Competence (Languages), Educational History, Computer Mediated Communication, Computer Simulation, Computer Games, Computational Linguistics, Dialogs (Language), Social Networks</t>
  </si>
  <si>
    <t>EJ1318403</t>
  </si>
  <si>
    <t>The Evolution of Identity Research in CALL: From Scripted Chatrooms to Engaged Construction of the Digital Self</t>
  </si>
  <si>
    <t>Klimnova, Liudmila</t>
  </si>
  <si>
    <t>Drawing on past and current scholarship on digitally mediated communication in language learning, this review article examines the evolution of identity research in computer-assisted language learning (CALL) from the 1990s to the present day. The article offers an in-depth overview of critical issues and topics associated with language learner identification in educational digital settings and non-institutionally situated online cultures. A chronological approach is followed, addressing three main historical periods broadly related to the major conceptual shifts in applied linguistics: early developments and the communicative turn (1995-2000), the social and intercultural turns (2000-2010), and the critical and multilingual turns (2010-2020). Thus, this paper seeks to link the research on digital identity in CALL to second language acquisition (SLA) theories and highlight key studies and their importance for the field and the shifting paradigm. The article concludes with a summary of newly emerging themes in digital identity studies and outlines new directions for research on language learner identity in digital spaces. Singling out identity research within the discipline of CALL as a historically evolving topic that reflects the ever-changing realms of the digital world contributes to strengthening interdisciplinary ties between broadly conceptualized digital humanities, digital humanistic pedagogies, and computer-assisted language learning sciences.</t>
  </si>
  <si>
    <t>Computer Assisted Instruction, Second Language Learning, Second Language Instruction, Self Concept, Educational History, Multilingualism, Research Reports, Online Courses, Humanities, Humanism, Computer Mediated Communication, Teaching Methods, Interdisciplinary Approach, Social Networks, Independent Study, Personal Autonomy, Social Media, Communities of Practice, Intercultural Communication</t>
  </si>
  <si>
    <t>EJ1303743</t>
  </si>
  <si>
    <t>Effect of Formulaic Sequences on Fluency of English Learners in Standardized Speaking Tests</t>
  </si>
  <si>
    <t>François, Jennifer, Albakry, Mohammed</t>
  </si>
  <si>
    <t>While fluency in second language speaking can be a challenging construct to measure, it is important to identify the discourse features that contribute to it. This small-scale classroom research project examined the effect of formulaic language sequences on fluency as measured by computer-based speaking tasks of young English learners. Thirty-six speech samples were collected as a part of standard instruction in grades 5-8 in a medium-sized public school district in the Southeastern US. The speech samples were analyzed using Praat speech analysis software to identify the mean length of fluent run for fluency and coded formulaic language sequences for discourse function. Findings indicated that the use of formulaic sequences is a significant predictor of fluency in the data set (p = 0.015) and that the most frequently used formulaic sequences were those used for clarification and to compare and contrast. Finally, the article discusses pedagogical implications for second language instruction, specifically for improving fluency on standardized computer-based speaking assessments.</t>
  </si>
  <si>
    <t>Phrase Structure, Computer Software, Predictor Variables, Computer Assisted Testing, Second Language Learning, Second Language Instruction, English (Second Language), School Districts, Language Fluency, Speech Communication, Comparative Analysis, Public Schools, Classroom Research, Elementary School Students, Middle School Students, Scores, English Language Learners, Standardized Tests, Teaching Methods</t>
  </si>
  <si>
    <t>Tennessee</t>
  </si>
  <si>
    <t>EJ1303744</t>
  </si>
  <si>
    <t>Shafiee Rad, Hanieh, Roohani, Ali, Rahimi Domakani, Masoud</t>
  </si>
  <si>
    <t>This study investigated the effectiveness of two technology-enhanced models of the flipped classroom, discussion-oriented and role-reversal, on English language learners' expository writing skills and evaluated the proposed models as a means of teaching/learning writing skills. To these ends, a quasi-experimental design with three intact classes, one control (non-flipped group with 17 EFL learners) and two experimental (discussion-oriented group with 19 and role-reversal group with 24 EFL learners), was adopted. Pre and posttest essays were used to see the effectiveness of the two models, which used two digital apps. In addition, a researcher-made questionnaire and a semi-structured interview were utilized to evaluate the models with regard to writing skills. An analysis of covariance uncovered that the discussion-oriented and role-reversal flipped classrooms were more effective than the non-flipped ones. Also, the role-reversal group outperformed the discussion-oriented group in the writing gains in the posttest expository essays. Subsequent analyses demonstrated the positive perceptions and experiences about the flipped classrooms, revealing four themes of teacher support, personal feeling, peer support, and activities within and outside the classroom. This paper concludes with a call for technology integration in writing courses and more investigation into this promising technology-based pedagogy across different language skills.</t>
  </si>
  <si>
    <t>English (Second Language), Second Language Instruction, Writing Instruction, Expository Writing, Teaching Methods, Flipped Classroom, Discussion (Teaching Technique), Student Role, Teacher Role, Educational Technology, Technology Uses in Education, Instructional Effectiveness, Student Attitudes, Females, Foreign Countries, Young Adults, Adults</t>
  </si>
  <si>
    <t>EJ1303745</t>
  </si>
  <si>
    <t>Cárdenas-Claros, Mónica S., Campos-Ibaceta, Astrid, Vera-Saavedra, Jimmy</t>
  </si>
  <si>
    <t>This multiple case study examined L2 listener patterns of interaction with help options in computer-assisted language learning (CALL) materials. Thirteen students enrolled in an initial English teacher education program interacted with six one-hour listening tasks constructed around talks on technology. Talks and associated exercises were uploaded to an online, self-regulated platform that provides listeners with different routes of interaction and access to one-click-away help options in the form of listening tips, culture/technology/biology notes, transcripts, a glossary, keywords, audio/video control bars, and an online dictionary. Interactions were recorded using screen capture technology and complemented with semi-structured interviews. Identified patterns of interaction are presented by section (pre-, while, and post-listening); type of exercise (vocabulary activation, multiple-choice, dictation-cloze, sentence completion, and extension activity); and session (1 through 6). Reasons for help option use are mapped onto identified patterns and are tested for consistency. The findings inform an underlying set of guidelines for listening pedagogy. Study limitations along with avenues for research are also discussed.</t>
  </si>
  <si>
    <t>Case Studies, Second Language Learning, Second Language Instruction, Interaction Process Analysis, Language Teachers, Teacher Education Programs, English (Second Language), Computer Assisted Instruction, Guidelines, Teaching Methods, Listening Skills, Task Analysis, Learning Activities, Information Technology, Foreign Countries</t>
  </si>
  <si>
    <t>EJ1303789</t>
  </si>
  <si>
    <t>Discovering Collocations via Data-Driven Learning in L2 Writing</t>
  </si>
  <si>
    <t>Wu, Yi-ju</t>
  </si>
  <si>
    <t>Adopting the approaches of &amp;quot;pattern hunting&amp;quot; and &amp;quot;pattern refining&amp;quot; (Kennedy &amp;amp; Miceli, 2001, 2010, 2017), this study investigates how seven freshman English students from Taiwan used the Corpus of Contemporary American English to discover collocation patterns for 30 near-synonymous change-of-state verbs and new ideas about the topic of &amp;quot;change&amp;quot; in the drafting stage of their essay writing. The study used a mixed-methods approach to examine the learning outcomes, learners' corpus use, and their perceptions of the process. Results were drawn by analyzing writings in three time frames (pre-test, post-test, delayed posttest), video files of corpus consultation, questionnaires, and stimulus recall-session interviews. The results showed that the learners successfully discovered and incorporated collocation patterns in change-of-state verbs and ideas about the topic of change into their essays, although some difficulties emerged. Their performance on change-of-state verbs improved, and this improvement remained three months after the treatment. The study also demonstrated learners' different perceptions and actualizations of the affordances offered by the corpus. While all learners used the corpus to correct collocation errors, they had diverse attitudes and uses of the corpus to address content ideas or collocation complexities in their writing. The study concludes by discussing the theoretical and pedagogical implications of the results.</t>
  </si>
  <si>
    <t>Phrase Structure, Teaching Methods, Second Language Learning, Second Language Instruction, English (Second Language), College Freshmen, Student Attitudes, Foreign Countries, Computational Linguistics, North American English, Essays, Writing (Composition), Pretests Posttests, Verbs, Error Correction, Outcomes of Education, Recall (Psychology), Language Usage, Language Patterns, Writing Instruction</t>
  </si>
  <si>
    <t>EJ1303791</t>
  </si>
  <si>
    <t>Multilevel Language Tests: Walking into the Land of the Unexplored</t>
  </si>
  <si>
    <t>Garci´a Laborda, Jesus, Ferna´ndez A´lvarez, Miguel</t>
  </si>
  <si>
    <t>This paper compares and analyzes a selection of popular multilevel tests used for quick accreditation of English as a foreign language worldwide. The paper begins by stating the current need of accreditation of English language competence for both academic and professional matters. It then looks at their defining features and differences. After, the different pros and cons are analyzed looking especially at the need to diversify item types since the authors consider that even the most novel tests have a traditional construct that dates back many years. It also proposes new types of items. The paper concludes that a revision of the concept of language construct is necessary considering the specific uses of the language in the 21st century.</t>
  </si>
  <si>
    <t>Comparative Analysis, Second Language Learning, Second Language Instruction, Language Tests, English (Second Language), Accreditation (Institutions), Language Proficiency, Test Construction, Language Usage, High Stakes Tests, Computer Assisted Testing, Computer Software</t>
  </si>
  <si>
    <t>EJ1304263</t>
  </si>
  <si>
    <t>Blazquez-Carretero, Miguel, Woore, Robert</t>
  </si>
  <si>
    <t>Accurate spelling matters for L2 learners: It facilitates communication, affects other aspects of the writing process, and is an important assessment criterion. However, even in phonologically transparent writing systems like Spanish, L2 learners experience spelling difficulties. Nonetheless, explicit spelling instruction appears to be neglected by L2 teachers. Synchronous written corrective feedback, provided automatically by computerised spellcheckers, is one way of providing such instruction without cost to teaching time. However, evidence concerning the effectiveness of such feedback is mixed. Further, existing spellcheckers, designed for L1 speakers, present various problems for L2 learners. The current study reports on an experimental trial of a Pedagogic Spellchecker (PSC), developed specifically for L2 learners. In all, 107 adult learners of Spanish as a Foreign Language were block randomised into three treatment groups. All groups completed a short transcription task on five consecutive days. One group received feedback from the PSC; another received feedback from Microsoft Word spellchecker; the third received no feedback. Pre- and post-test data showed that the PSC group progressed significantly more in spelling accuracy than the other groups, with a large effect size. Nonetheless, Microsoft Word spellchecker reduced errors on spelling forms that it did not autocorrect. Pedagogical and theoretical implications are discussed.</t>
  </si>
  <si>
    <t>Spelling, Second Language Learning, Spanish, Feedback (Response), Adult Students, Second Language Instruction, Error Correction, Computer Software, Program Effectiveness, Written Language, Foreign Countries</t>
  </si>
  <si>
    <t>EJ1304264</t>
  </si>
  <si>
    <t>Computerized Dynamic Assessment of Implicature Comprehension in L2 Chinese</t>
  </si>
  <si>
    <t>Qin, Tianyu, van Compernolle, Rémi A.</t>
  </si>
  <si>
    <t>The focus of this article is on the design and administration of an online computerized dynamic assessment of an important area of pragmatics: implicature comprehension (i.e., indirect meaning). The assessment centered on indirect acceptances, refusals, and opinions. Drawing on Vygotskian psychology, this assessment had a dual aim: (a) to evaluate test-takers' current capacities as evidenced by independent performance and (b) to evaluate test-takers' emerging capacities as evidenced by their responsiveness to assistance, or mediation, during the test. Sixty-seven US university learners of Chinese as a foreign language, evenly distributed across beginning, intermediate, and advanced course enrollment levels, took the assessment. The results show that while all test-takers were able to improve with assistance, there was a large degree of individual variation in responsiveness to mediation. In line with the notion of the zone of proximal development, we interpret our findings as evidence that the performances observed with mediation are more informative as a diagnosis of learner capability than independent performance alone. Our discussion therefore focuses on the implications of our testing approach for developing individual teaching and learning plans for test-takers, as well as directions for future research.</t>
  </si>
  <si>
    <t>Teaching Methods, Second Language Learning, Second Language Instruction, Chinese, Computer Assisted Testing, Test Construction, Undergraduate Students, Sociocultural Patterns, Learning Theories, Language Tests, Individual Differences, Individualized Instruction, Pragmatics, Transfer of Training</t>
  </si>
  <si>
    <t>EJ1304266</t>
  </si>
  <si>
    <t>Corrective Feedback in Computer-Mediated Collaborative Writing and Revision Contributions</t>
  </si>
  <si>
    <t>This study investigated the effects of corrective feedback (CF) during in-class computer-mediated collaborative writing on grammatical accuracy in a new piece of individual writing. Forty-eight ESL students at an American university worked on two computer-mediated animation description tasks in pairs. The experimental group received indirect CF on English indefinite and definite articles from the researcher during the tasks, while the comparison group worked on the same tasks without CF. Each computer screen was recorded during the treatment, so that the number of revision contributions from each individual learner could be identified. L2 development was measured by a pretest, posttest, and delayed posttest, where the students worked on an animation-description task without a partner. A repeated-measures ANOVA indicated a significant relationship between the presence of CF and accuracy improvement over time. Furthermore, multiple regression analyses suggested a significant relationship between the number of learners' revision contributions and the delayed posttest scores when the pretest scores held constant. That is, individual learners' long-term L2 development varied depending on the extent to which they contributed to the revision. These findings demonstrate the importance of tracking individuals' contributions while calling for more detailed collection of data on actual revisions and the distribution of revision work within pairs or groups.</t>
  </si>
  <si>
    <t>Error Correction, Feedback (Response), Computer Mediated Communication, Synchronous Communication, Animation, Collaborative Writing, Revision (Written Composition), Writing Instruction, Instructional Effectiveness, Group Dynamics, Grammar, Accuracy, College Students, Young Adults, English (Second Language), Second Language Learning, Learning Analytics</t>
  </si>
  <si>
    <t>EJ1304267</t>
  </si>
  <si>
    <t>Modern Language: Interaction in Conversational NS-NNS Video SCMC eTandem Exchanges</t>
  </si>
  <si>
    <t>Strawbridge, Tripp</t>
  </si>
  <si>
    <t>This study investigates the interaction of native speaker--non-native speaker (NS-NNS) dyads engaged in conversational interaction as part of a video-based synchronous computer mediated communication (VidSCMC) eTandem language program. Previous work has indicated certain advantages of NNS-NS conversational interaction for language learning (e.g., Nakahama et al., 2001); however, this potential has not been tested empirically for interaction in voice-based synchronous computer mediated communication (SVCMC) platforms, despite their growing popularity among language learners (Yanguas &amp;amp; Bergin, 2018). Participants were 18 university students (9 L1 English-L2 Spanish; 9 L1 Spanish-L2 English) taking part in a VidSCMC eTandem language partnership between two universities, in the United States and Mexico. Building on previous interactionist work on synchronous computer mediated communication (SCMC), language related episodes (LREs) were analyzed for quantity, trigger type, initiator, reactive or preemptive status, instances of negotiation, and the provision of negative feedback. Results show a remarkably even distribution of LRE types and linguistic foci, with NSs and NNSs taking equal responsibility in promoting globally- and locally-focused target language (TL) comprehension and output through their engagement in LREs. These patterns are reflective of the simultaneously shared status of learner and expert by the members of NS-NNS eTandem exchange dyads. Results are discussed in light of the changing relationship between language and language learners brought on by modern technologies.</t>
  </si>
  <si>
    <t>Intercultural Communication, Native Speakers, Native Language, Second Language Learning, English (Second Language), Spanish, Second Language Instruction, Exchange Programs, Videoconferencing, Computer Mediated Communication, Partnerships in Education, Feedback (Response), Language Usage, Influence of Technology, Undergraduate Students, Discourse Analysis, Foreign Countries</t>
  </si>
  <si>
    <t>United States, Mexico</t>
  </si>
  <si>
    <t>EJ1304271</t>
  </si>
  <si>
    <t>This study investigated the effects of captions on the listening comprehension of vlogs. A total of 96 EFL learners watched three vlogs under one of three conditions: L2 captions, L1 captions, and no captions. Each group included low-, mid-, and high-level proficiency learners. The vlogs differed in the pictorial support of the audio, with Vlog 1 being highly supported, Vlog 2 being partially supported, and Vlog 3 being slightly supported by pictorial images. After each vlog, the participants took a multiple-choice test measuring their comprehension of details. Afterwards, participants completed a questionnaire about their perception of captions. The findings suggest that the availability of captions may not necessarily lead to better listening comprehension because students, particularly lower proficiency learners, were unable to simultaneously process the multiple modalities (images, audio, and captions) due to their limited capacities of working memory and cognitive load. High-proficiency learners achieved better comprehension than low-and mid-proficiency learners and achieved their best comprehension with L2 captions. A significant increase in comprehension of vlogs caused by high pictorial support was detected, with the inverse relationship also being true. Analysis of the questionnaire indicated that participants consider L2 captions useful. For both L2 and L1 captions, students think that their listening comprehension would decrease without captions. When considering vlogs for L2 listening, language proficiency and pictorial support are better indicators of levels of comprehension. Captions might be beneficial when learners' proficiency level is high. When visual images are highly supportive for the audio, better comprehension of vlogs is likely.</t>
  </si>
  <si>
    <t>Visual Aids, Second Language Learning, Second Language Instruction, English (Second Language), Language Proficiency, Video Technology, Listening Comprehension, Short Term Memory, Cognitive Ability, Multiple Choice Tests, Language Tests, Language Processing, Audio Equipment, Semitic Languages, Males, College Students, Arabs, Native Language</t>
  </si>
  <si>
    <t>EJ1292157</t>
  </si>
  <si>
    <t>Motivation, Self-Efficacy Beliefs, and Speaking Anxiety in Language MOOCs</t>
  </si>
  <si>
    <t>Bárkányi, Zsuzsanna</t>
  </si>
  <si>
    <t>This paper examines the role of motivation, anxiety, and self-efficacy beliefs and their interplay with regard to speaking on beginners' Spanish LMOOCs. It answers three research questions: (1) what are learners' motivations and goals for joining these LMOOCs and how do these relate to foreign language speaking anxiety; (2) how do learners' self-efficacy beliefs and anxiety levels change as a result of course completion; and (3) is there a correlation between motivation, foreign language speaking anxiety, and self-efficacy beliefs in this context? A mixed-methods research design used quantitative and qualitative data gathered from self-reflective questionnaires and forum discussions. The results reveal that learners with intrinsic motivation are more likely to complete the courses than those who sign up to manage a personal situation or advance in their career or studies. No direct correlation was, however, found between motivation and the other variables under scrutiny. Learners present higher self-efficacy beliefs at the end of the courses than at the beginning, while anxiety levels are affected to a much smaller degree by course completion. Although spoken interactions in this learning environment are not synchronous, apprehension and anxiety prevent many learners from fully participating in the speaking activities.</t>
  </si>
  <si>
    <t>Second Language Learning, Spanish, Online Courses, Learning Motivation, Self Efficacy, Student Attitudes, Beliefs, Speech Communication, Anxiety, Student Participation, Novices, Computer Mediated Communication, Asynchronous Communication</t>
  </si>
  <si>
    <t>EJ1292162</t>
  </si>
  <si>
    <t>Designing Speaking Interaction in LMOOCs: An eTandem Approach</t>
  </si>
  <si>
    <t>Appel, Christine, Pujolà, Joan-Tomàs</t>
  </si>
  <si>
    <t>Promoting speaking interaction remains a challenge for language massive open online courses (LMOOCs), both from a pedagogical and technological standpoint. This paper describes the design process of the tandemMOOC, which exploits the massive, open and online features of MOOCs in order to offer language learners online speaking interaction practice with native speakers of their target language. The course is based on eTandem language learning principles and equips learners with the necessary competences to be able to cope with online second language (L2) speaking opportunities. Following a design-based research approach, this paper presents an analysis and discussion of seven components of the design: learning environment, facilitation dynamics, dyad configuration, task types, task topics, feedback provision, and gamification components. The analysis of the implementation of these elements results in a set of key features for the integration of L2 speaking interaction activities in LMOOCs.</t>
  </si>
  <si>
    <t>Second Language Instruction, Second Language Learning, Online Courses, Computer Mediated Communication, Intercultural Communication, Instructional Design, Integrated Activities</t>
  </si>
  <si>
    <t>EJ1292238</t>
  </si>
  <si>
    <t>What Makes a Good-Quality Language MOOC? An Empirical Study of Criteria to Evaluate the Quality of Online Language Courses from Learners&amp;apos; Perspectives</t>
  </si>
  <si>
    <t>Luo, Rong, Ye, Zixuan</t>
  </si>
  <si>
    <t>This paper focuses on quality assurance in language massive open online courses (LMOOCs). It is a qualitative study that adopts the grounded theory method and analyses evaluative comments on the quality of LMOOCs from learners' perspectives. With the data collected from 1,000 evaluations from English as a second language (ESL) learners on China's biggest MOOC platform &amp;quot;iCourse&amp;quot;, this study examines what has influenced learners' perceptions of LMOOCs and identifies the specific quality criteria of five types of them, including ESL courses for speaking, reading, writing, cultural studies, and integrated skills. The results of the study will lay a foundation for the establishment of a quality criteria framework for LMOOCs and provide insights into design principles for effective online language courses tailored to the diverse needs of a massive number of language learners.</t>
  </si>
  <si>
    <t>Foreign Countries, Second Language Learning, English (Second Language), Online Courses, Educational Quality, Quality Assurance, Student Attitudes, Criteria, Curriculum Design</t>
  </si>
  <si>
    <t>EJ1292240</t>
  </si>
  <si>
    <t>Clicking, but Connecting? L2 Learning Engagement on an Ab Initio Irish Language LMOOC</t>
  </si>
  <si>
    <t>Mac Lochlainn, Conchúr, Nic Giolla Mhichíl, Mairéad, Beirne, Elaine</t>
  </si>
  <si>
    <t>Language massive open online courses (LMOOCs) represent an exciting prospect for language teachers and instructors around the globe (Bárcena &amp;amp; Martín-Monje, 2014). In this paper, we report on the dynamics of participation and learner behaviour in an ab initio Irish language course. The course, Irish 101, ran during March 2019, and we used a mixed-methods approach to analyse both typical patterns of behaviour among course participants and learner reflections upon their reasons for doing so. Findings suggest that most learners use the course resources in an assessing and exploratory manner and are far less likely to produce, or to examine, second language (L2) output, either written or spoken. Learners were found to be selective and to demonstrate significant metacognitive awareness (Wenden, 1998) in their interactions and learning methods, displaying agency and exploiting affordances beyond the design of the course itself. Implications for LMOOC design, including the need to question whether courses should emphasise L2 production or resource provision, are considered, in addition to a general need for more granular, dynamic research, so as to better understand the types of learners who engage in LMOOCs and to better cater to diverse learning needs.</t>
  </si>
  <si>
    <t>Second Language Learning, Learner Engagement, Irish, Online Courses, Student Participation, Student Behavior, Instructional Design</t>
  </si>
  <si>
    <t>EJ1292377</t>
  </si>
  <si>
    <t>The Effect of Content-Related and External Factors on Student Retention in LMOOCs</t>
  </si>
  <si>
    <t>Commonly, low completion rates in massive open online courses have called into question the quality of their learning materials and instruction. This paper attempts to identify crucial factors of engagement and retention in language massive open online courses (LMOOCs) in the context of the open online program of Icelandic Online, a self-guided course for second language learners of Icelandic. The study seeks to explore the impact of factors associated with the course's instructional design on engagement and retention and reveal crucial determinants of attrition. The study depends on survey and tracking data from 400 learners and qualitative data from 62 informants in one course. It builds on previous studies on student engagement and retention in LMOOCs (Friðriksdóttir, 2018, 2019). The present study identified six content-specific factors that the majority of participants considered to be important for their motivation. Some factors, such as gradual and scaffolded presentation of input, had a positive impact on retention. Furthermore, statements from learners in the study who disengaged before completing show that non-course-related factors, such as time constraints, affect LMOOC retention. The study provides a new framework for how to promote student engagement and suggests specific strategies for other LMOOC developers.</t>
  </si>
  <si>
    <t>Online Courses, School Holding Power, Second Language Learning, Indo European Languages, Instructional Design, Learner Engagement, Student Attrition</t>
  </si>
  <si>
    <t>EJ1276510</t>
  </si>
  <si>
    <t>Effect of SCMC on Foreign Language Anxiety and Learning Experience: A Comparison of Voice, Video, and VR-Based Oral Interaction</t>
  </si>
  <si>
    <t>York, James, Shibata, Koichi, Tokutake, Hayato, Nakayama, Hiroshi</t>
  </si>
  <si>
    <t>Studies on computer-mediated communication often compare the affective affordances of different technologies with face-to-face communication. This study aimed to understand how three different computer-mediated communication modalities may affect EFL learners' foreign language anxiety (FLA). Using a counterbalanced 3 by 3 factorial design, 30 undergraduate Japanese university students participated in this study, completing a spot-the-difference task in three different oral synchronous computer-mediated communication modes: voice, video, and virtual reality (VR). Upon completing each task, participants responded to an FLA questionnaire and answered questions regarding their learning experiences. Finally, a post-experiment questionnaire asked participants to explicitly compare their experiences of learning within each modality. Results suggest that although all three modes were successful in reducing learner FLA, no statistically significant differences were found between mean scores. However, the results of the learner perceptions questionnaire suggested that VR was the easiest environment to communicate in, was the most fun, and the most effective environment for language learning. Participant responses to an open-ended question suggested that learner dispositions to technology as well as their affective characteristics may be responsible for differing opinions regarding the affordances of VR for language learning. The study concludes with a call for more research in the area of learner affect and technology use, including studies that more effectively utilize the technological affordances of VR, and also qualitatively assess which elements of VR may affect learner FLA and motivation.</t>
  </si>
  <si>
    <t>Anxiety, Second Language Learning, Second Language Instruction, English (Second Language), Learning Experience, Comparative Analysis, Scores, Computer Mediated Communication, Undergraduate Students, Factor Analysis, Oral Language, Videoconferencing, Computer Simulation, Student Attitudes, Audio Equipment</t>
  </si>
  <si>
    <t>EJ1276511</t>
  </si>
  <si>
    <t>Effects of Mobile-Supported Task-Based Language Teaching on EFL Students&amp;apos; Linguistic Achievement and Conversational Interaction</t>
  </si>
  <si>
    <t>Fang, Wei-Chieh, Yeh, Hui-Chin, Luo, Bo-Ru, Chen, Nian-Shing</t>
  </si>
  <si>
    <t>To address the challenges of limited language proficiency and provide necessary feedback in the implementation of task-based language teaching (TBLT), a mobile-supported TBLT application was developed to provide linguistic and task scaffolding. Sixty-six English as a foreign language (EFL) university learners participated in a three-week experiment as part of a general English course. They were assigned to either an experimental group (mobile-supported TBLT), which received TBLT with scaffolds built into the application, or a control group (traditional TBLT), which received traditional paper-based TBLT without the scaffolds. At the end of the experiment, an English achievement test of vocabulary, grammar, and conversation comprehension was administered to determine if the technological scaffolds enhanced the learning outcomes for the course. Students' self-perceived use of oral communication strategies was also measured to explore how these scaffolds affected the conversational interaction essential for task performance. Results showed that the mobile-supported TBLT group outperformed the traditional TBLT group on the vocabulary and conversation comprehension tests but not so much on the grammar test. Also, the mobile-supported TBLT group reported greater awareness of fluency- and accuracy-oriented strategies for speaking than the traditional TBLT group. Implications for designing mobile learning to enhance TBLT in an EFL setting are drawn.</t>
  </si>
  <si>
    <t>Task Analysis, Teaching Methods, Second Language Learning, Second Language Instruction, English (Second Language), Telecommunications, Handheld Devices, Language Proficiency, Feedback (Response), Scaffolding (Teaching Technique), Outcomes of Education, Comparative Analysis, College Students, Language Tests, Vocabulary Development, Grammar, Listening Comprehension, Oral Language, Student Attitudes, Language Fluency, Accuracy, Instructional Design</t>
  </si>
  <si>
    <t>EJ1276515</t>
  </si>
  <si>
    <t>Corpus Literacy Instruction in Language Teacher Education: Investigating Arab EFL Student Teachers&amp;apos; Immediate Beliefs and Long-Term Practices</t>
  </si>
  <si>
    <t>Abdel Latif, Muhammad M. M.</t>
  </si>
  <si>
    <t>With the increasing recognition of the pedagogical applications of corpus linguistics, there has been a growing interest in developing teachers' corpus literacy to popularize the use of corpora in language education. This longitudinal study investigated Arab Gulf EFL student teachers' immediate and long-term responses to corpus literacy instruction. After teaching a corpus literacy component to two classes of student teachers in a graduate computer-assisted language learning course they attended, the author collected focus group data about their views on this instruction and their own expected future uses of corpora in language learning, teaching and research. Two years later, a group of these student teachers (n = 19) responded to a follow-up questionnaire exploring their beliefs about corpus literacy integration and their multiple uses of corpora. The student teachers reported very positive immediate and long-term perceptions of corpus literacy instruction, but it was found that such instruction has not brought about all the desired changes in their long-term uses of online corpora as a linguistic and pedagogical resource, or their attitudes towards doing corpus-based TESOL research. However, it is expected that the popularization benefits gained from corpus literacy integration could lead to better future developments in using corpora for language education and research purposes in the target context.</t>
  </si>
  <si>
    <t>English (Second Language), Second Language Instruction, Language Teachers, Linguistics, Student Teachers, Student Attitudes, Literacy Education, Graduate Students, Computer Assisted Instruction, Teaching Methods, Preservice Teachers, Electronic Publishing, Arabs, Foreign Countries</t>
  </si>
  <si>
    <t>EJ1276529</t>
  </si>
  <si>
    <t>Mobile-Technology-Induced Learning Strategies: Chinese University EFL Students Learning English in an Emerging Context</t>
  </si>
  <si>
    <t>Gao, Chuan, Shen, Hui-zhong</t>
  </si>
  <si>
    <t>This article reports on findings regarding the learning strategies used by a group of Chinese English as a foreign language (EFL) learners in a mobile-technology-assisted environment. The research design is a context-specific case study using Dörnyei's (2005) categories of learning strategies as the conceptual and analytical framework to guide data collection and analysis. Both quantitative and qualitative data were collected through a questionnaire from a sample of 75 Chinese EFL learners and a small-scale follow-up interview of five participants who completed the questionnaire. Data showed that a mobile-technology-assisted environment effected changes in Chinese EFL learners' ways of adopting a particular set of learning strategies, which differed in type and frequency from those typical of a teacher-led and examination-oriented language classroom. Metacognitive and commitment control strategies were most frequently used by the respondents in this study. The frequency of student use of metacognitive strategies moved ahead of commitment and environmental control strategies. Satiation and emotion control strategies, rarely used by Chinese students in a teacher-fronted language classroom, were also observable. These findings have implications for the understanding and designing of mobile-technology-assisted learning for EFL learners to develop appropriate strategies for autonomous learning.</t>
  </si>
  <si>
    <t>English (Second Language), Learning Strategies, Telecommunications, Handheld Devices, Educational Technology, Program Effectiveness, Teaching Methods, Metacognition, Incidence, Emotional Response, Conventional Instruction, Foreign Countries, Tests, Self Control, College Students</t>
  </si>
  <si>
    <t>EJ1276530</t>
  </si>
  <si>
    <t>Narrow Reading, Vocabulary Load and Collocations in Context: Exploring Lexical Repetition in Concordances from a Pedagogical Perspective</t>
  </si>
  <si>
    <t>Narrow reading has the potential to reduce vocabulary load and to provide rich opportunities for developing collocation knowledge, but these benefits rely on narrow reading increasing lexical repetition within a text. Hence, interest in narrow reading has been limited by the relatively small lexical effect of narrowing reading by topic (Nation, 2013). Nevertheless, research in data-driven learning and teaching and language corpora has reported positively on learners using concordances in a manner comparable to narrow reading. However, the potential for concordances to provide an increased lexical-repetition effect has not been assessed. This study bridges this gap by exploring the degree of lexical repetition available in concordances and identifies corpus composition as a key predictor of lexical repetition. The study uses standardised type-token ratio (sTTR) to analyse concordances extracted from corpora at three different levels of homogeneity/heterogeneity. The results show large, reliable variations in lexical repetition resulting from variation in corpus homogeneity/heterogeneity, and so identifies concordance-based narrow reading as a possible means of overcoming the limitations of traditional narrow reading by topic. The results are discussed with reference to pedagogical implications for language learners, teachers, and researchers.</t>
  </si>
  <si>
    <t>Cognitive Ability, Vocabulary Development, Predictor Variables, Teaching Methods, Computational Linguistics, Second Language Learning, Second Language Instruction, Reading Processes, Phrase Structure, Data Analysis</t>
  </si>
  <si>
    <t>EJ1333411</t>
  </si>
  <si>
    <t>Predicting CEFR Levels in Learners of English: The Use of Microsystem Criterial Features in a Machine Learning Approach</t>
  </si>
  <si>
    <t>Gaillat, Thomas, Simpkin, Andrew, Ballier, Nicolas, Stearns, Bernardo, Sousa, Annanda, Bouyé, Manon, Zarrouk, Manel</t>
  </si>
  <si>
    <t>This paper focuses on automatically assessing language proficiency levels according to linguistic complexity in learner English. We implement a supervised learning approach as part of an automatic essay scoring system. The objective is to uncover Common European Framework of Reference for Languages (CEFR) criterial features in writings by learners of English as a foreign language. Our method relies on the concept of microsystems with features related to learner-specific linguistic systems in which several forms operate paradigmatically. Results on internal data show that different microsystems help classify writings from A1 to C2 levels (82% balanced accuracy). Overall results on external data show that a combination of lexical, syntactic, cohesive and accuracy features yields the most efficient classification across several corpora (59.2% balanced accuracy).</t>
  </si>
  <si>
    <t>Prediction, Rating Scales, English (Second Language), Second Language Learning, Second Language Instruction, Classification, Computational Linguistics, Accuracy, Syntax, Guidelines, Essays, Scoring, Writing Evaluation, Computer Assisted Testing</t>
  </si>
  <si>
    <t>EJ1333412</t>
  </si>
  <si>
    <t>The Role of Individual Factors in L2 Vocabulary Learning with Cognitive-Linguistics-Based Static and Dynamic Visual Aids</t>
  </si>
  <si>
    <t>Sato, Takeshi, Lai, Yuda, Burden, Tyler</t>
  </si>
  <si>
    <t>The present study aims to verify the impact of dynamic aids on learning L2 prepositions in relation to individual learner variables. Situated within the cognitive linguistics (CL) framework and differing from previous research, the present study hypothesizes that dynamic (animated) aids are not equally effective for all learners; rather, their effectiveness differs according to learners' first languages (L1s) (Chinese or Japanese) and information-processing styles (verbalizers or imagers). To verify this hypothesis, we utilized learning materials comprised of static and dynamic images for three English spatial prepositions (&amp;quot;above,&amp;quot; &amp;quot;on,&amp;quot; &amp;quot;over&amp;quot;). After conducting a Style of Processing questionnaire, we administered three cloze tests (pretest, posttest, and delayed posttest) of target words to Taiwanese and Japanese participants (N = 109), whose L1s differed in terms of their linguistic proximity to English. Although no significant differences were found between the treatment groups in tests for all participants, the results were differentiated by individual factors. In results of a two-way ANOVA, Taiwanese participants showed significantly greater improvement from the pretest to posttest than Japanese participants when the participants used dynamic images, whereas the Japanese group made more learning gains from the posttest to the delayed posttest test. Moreover, imagers obtained more benefits from the visual aids, whether static or dynamic, than verbalizers. Our findings indicate that CL-based visual aids are beneficial and that individual factors, especially learners' L1, may produce different learning effects, especially in multimedia environments.</t>
  </si>
  <si>
    <t>Native Language, Second Language Learning, Second Language Instruction, English (Second Language), Chinese, Japanese, Form Classes (Languages), Individual Differences, Psycholinguistics, Language Processing, Linguistic Theory, Cloze Procedure, Pretests Posttests, Language Classification, Visual Aids, Multimedia Instruction, Language Tests, Foreign Countries, Teaching Methods</t>
  </si>
  <si>
    <t>Taiwan, Japan</t>
  </si>
  <si>
    <t>EJ1333413</t>
  </si>
  <si>
    <t>Mobile-Assisted Language Learning in Older Adults: Chances and Challenges</t>
  </si>
  <si>
    <t>Puebla, Cecilia, Fievet, Tiphaine, Tsopanidi, Marilena, Clahsen, Harald</t>
  </si>
  <si>
    <t>In an increasingly ageing, multilingual, and digitalised society, there is still a lack of research on older adults' adoption and use of mobile technology for supporting their self-directed second language learning. In the present study, we investigated the extent to which seniors residing in Germany (aged 60+) engage in mobile-assisted language learning (MALL) and the factors encouraging or discouraging them from using language learning apps by conducting a web-based survey (n = 208) and a series of in-depth individual interviews (n = 22). Our results show that (1) participants were resistant to fully embrace the potential of MALL despite their active engagement in language learning and extensive use of digital technology, online resources, and mobile devices; and (2) self-perceived digital literacy and openness towards new developments are strong factors favouring the use of language learning apps in older adulthood. We interpret and discuss these results in the light of theoretical accounts of mobile learning and education in (older) adults, emphasising the need to consider the specific requirements of late-life learners in future implementations of language learning apps. Based on our results, we highlight several implications for designers and developers of such apps intended to facilitate full inclusion of seniors as mobile language learners.</t>
  </si>
  <si>
    <t>Older Adults, Telecommunications, Handheld Devices, Second Language Learning, Second Language Instruction, Computer Software, Japanese, Independent Study, Technological Literacy, Inclusion, Barriers, Self Efficacy</t>
  </si>
  <si>
    <t>EJ1333441</t>
  </si>
  <si>
    <t>A Meta-Analysis Examining Technology-Assisted L2 Vocabulary Learning</t>
  </si>
  <si>
    <t>Yu, Aiqing, Trainin, Guy</t>
  </si>
  <si>
    <t>This meta-analysis examines the effectiveness of technology-assisted second language (L2) vocabulary learning as well as identifies factors that may play a role in their effectiveness. We found 34 studies with 2,511 participants yielding 49 separate effect sizes. Following the procedure developed by Hunter and Schmidt (2004), we corrected for sample size bias and measurement error. The overall effect size for using technology to learn L2 vocabulary was d = 0.64, which is a moderate effect size. The Q statistic indicated a significant variability in effect size, so we followed up with a theory-driven moderator analysis. The results of the moderator analysis revealed that learners benefited more from technology-assisted L2 vocabulary learning with incidental instruction than with intentional instruction; types of assessment were not significant moderators of the effect on technology-assisted L2 vocabulary learning; technology-assisted L2 vocabulary learning is more effective when the target language is close to the learner's first language; college students benefited more from technology-assisted L2 vocabulary learning than K--12 students; and, finally, mobile-assisted L2 vocabulary learning was more effective than computer-assisted L2 vocabulary learning.</t>
  </si>
  <si>
    <t>Meta Analysis, Electronic Learning, Second Language Learning, Vocabulary Development, Effect Size, Elementary Secondary Education, Higher Education, Computer Assisted Instruction</t>
  </si>
  <si>
    <t>EJ1333480</t>
  </si>
  <si>
    <t>The Usefulness of Graphic Illustrations in Online Dictionaries</t>
  </si>
  <si>
    <t>The aim of the paper is to investigate the usefulness of different illustration formats in online English learners' dictionaries for the accuracy and speed of meaning comprehension as well as immediate and delayed retention. In a controlled online experiment, the meaning of selected English words and phrases had to be explained with the help of purpose-built monolingual dictionary entries. Four experimental conditions were created, which reflected the presence and format of illustrations in the entries: color pictures, greyscale pictures, line drawings, no illustrations. Meaning retention was checked immediately after exposure and two weeks later. The results show that it is worthwhile to include illustrations in online learners' dictionaries and suggest the most beneficial illustration formats. Line drawings prove the most recommendable; they considerably improve meaning comprehension, reduce reception time, and stimulate the best immediate and delayed retention. Color pictures emerge as the second best. They produce results comparable with those for line drawings, except they do not help so much to remember meaning in the long run. Entries with greyscale pictures are the least recommendable. They do not contribute more to meaning comprehension and delayed retention. Yet, they even shorten reception time and help users to remember more words immediately after exposure.</t>
  </si>
  <si>
    <t>Dictionaries, Electronic Publishing, Illustrations, English (Second Language), Second Language Learning, Comparative Analysis, Retention (Psychology), Color, Definitions, Language Processing</t>
  </si>
  <si>
    <t>EJ1276550</t>
  </si>
  <si>
    <t>Lee, Sangmin-Michelle, Briggs, Neil</t>
  </si>
  <si>
    <t>In recent years, marked gains in the accuracy of machine translation (MT) outputs have greatly increased its viability as a tool to support the efforts of English as a foreign language (EFL) students to write in English. This study examines error corrections made by 58 Korean university students by comparing their original L2 texts to that of MT outputs. Based on the results of the error analysis, the error types were categorized into 12 categories. Students were divided into three distinctive groups to determine differences among them according to the frequency of errors in their writing. The t-test results reveal that the numbers of errors significantly decreased in the revised versions for most of the error types among all groups. The results of the regression analysis also reveal a positive correlation relationship between the number of changes and the reduction of errors. However, the results also indicate that although all groups made error corrections at similar rates, students who less frequently committed errors in their L2 texts (higher language proficiency groups) generally tended to correct a higher proportion of errors. Based on the findings, pedagogical implications are discussed regarding how EFL teachers can effectively incorporate MT into the classroom.</t>
  </si>
  <si>
    <t>Translation, Computational Linguistics, Second Language Learning, Second Language Instruction, English (Second Language), Error Correction, Writing Instruction, Comparative Analysis, College Students, Korean, Native Language, Classification, Language Proficiency, Teaching Methods, Foreign Countries</t>
  </si>
  <si>
    <t>EJ993578</t>
  </si>
  <si>
    <t>Using Automatic Speech Recognition Technology with Elicited Oral Response Testing</t>
  </si>
  <si>
    <t>Cox, Troy L., Davies, Randall S.</t>
  </si>
  <si>
    <t>This study examined the use of automatic speech recognition (ASR) scored elicited oral response (EOR) tests to assess the speaking ability of English language learners. It also examined the relationship between ASR-scored EOR and other language proficiency measures and the ability of the ASR to rate speakers without bias to gender or native language. To that end, 179 subjects were given an ASR-scored EOR test with 60 items, followed by an oral proficiency interview (OPI) type assessment and a battery of other language tests. Findings suggest that ASR-scored EOR results could be used alone to predict speaking ability in specific situations and for limited purposes such as initial placement of students in language training situations. However, if more certainty is required, adding a listening component would improve the assessment. Analysis of the study results also suggests that while there were some differences in amount of variance explained in speaking scores based on gender and native language, there was no significant negative effect that would preclude the use of ASR-scoring. While EOR is not an authentic performance assessment of the speaking ability, it does correlate well with other assessments of this construct and has good content validity. The use of an ASR-scored EOR test seems to provide a practical estimate of speaking proficiency that could be used for initial placement of students in situations where assessments of speaking for the purpose of placement are not currently being used due to the cost of administering OPI type assessments. (Contains 2 figures and 9 tables.)</t>
  </si>
  <si>
    <t>English Language Learners, Computer Assisted Testing, Computer Software, Computer Software Evaluation, Correlation, Comparative Analysis, Program Effectiveness, Validity, Performance Based Assessment, Language Tests, Placement, Speech Communication, Second Language Learning, Language Proficiency, Oral Language, Gender Issues, Evaluation Methods, Predictive Validity, Adult Students, Foreign Students, English (Second Language), Interviews, Data Analysis, Student Placement, Native Language</t>
  </si>
  <si>
    <t>EJ993579</t>
  </si>
  <si>
    <t>Investigating the Effects of Planning on L2 Text Chat Performance</t>
  </si>
  <si>
    <t>Over the last decade, a small body of SLA research has examined the effects of task planning on L2 production. This research has revealed positive results concerning the effect of pre-task and online planning on oral and written production. However, no studies to date have investigated the joint effects of pre-task and online planning. In addition, relatively little research has explored the efficacy of planning in the context of written synchronous computer-mediated communication (SCMC), or text chat, which is a growing medium in which L2 learners use the target language. Accordingly, this study examined the joint effects of pre-task and online planning in a written SCMC environment. The researcher chatted individually on a picture-based narrative task with thirty ESL learners. With one group, this chat was preceded by strategic planning. With the other group, there was no strategic planning. Both groups were allowed unlimited online planning time for task completion. Chat production was coded and was measured in terms of complexity, accuracy, and fluency. Findings did not suggest any advantage for strategic planning across the three variables when unlimited online planning time was available. (Contains 6 tables, 1 figure and 11 notes.)</t>
  </si>
  <si>
    <t>Synchronous Communication, Computer Assisted Instruction, Predictor Variables, Content Analysis, Computer Mediated Communication, Foreign Students, Strategic Planning, Writing Strategies, Assignments, Internet, Second Language Learning, English (Second Language), Second Language Instruction, College Students, College Instruction, Discourse Analysis, Comparative Analysis</t>
  </si>
  <si>
    <t>EJ993580</t>
  </si>
  <si>
    <t>Multimedia Activities in L2 Course Websites--A Case Study of a Site Dedicated to Cultural Topics of Portuguese-Speaking Countries</t>
  </si>
  <si>
    <t>Vasconcelos, Ricardo</t>
  </si>
  <si>
    <t>This study examines student preferences and behavior when navigating online multimedia modules dedicated to teaching cultural aspects associated with an L2, and the contribution of the online multimedia format of the modules to raising interest in these cultural topics. It focuses on student options regarding reading texts on the modules' main pages and/or in versions with glossary annotations, and it analyzes student preferences regarding the articulation of audio/video and writing assignments. Students enrolled in five sections of first-year Portuguese classes completed five modules as well as surveys expressing their preferences with regards to the navigation features. A qualitative and quantitative analysis of their replies showed that students prefer not to navigate away from main web pages of modules to read exclusively annotated versions of texts on separate web pages, and that students read both the texts on the main web pages and on the annotated versions when texts are more demanding. Students rely less on an annotated version when a video advance organizer is provided. The study also showed that when prompted to perform writing activities about audio or video, the majority of students take notes while listening to the audio or watching the video and prefer to ease cognitive load by replaying the audio/video files. Finally, student answers demonstrated that the multimedia format of the modules contributed to stimulating interest in the cultural topics studied. (Contains 6 tables and 13 figures.)</t>
  </si>
  <si>
    <t>Video Technology, Multimedia Materials, Multimedia Instruction, Web Sites, Web Based Instruction, Navigation (Information Systems), Open Source Technology, Integrated Learning Systems, Second Language Instruction, College Students, College Instruction, Case Studies, Student Surveys, Qualitative Research, Statistical Analysis, Cultural Awareness, Preferences, Notetaking, Cognitive Processes, Difficulty Level, Introductory Courses, Advance Organizers, Writing Assignments, Portuguese</t>
  </si>
  <si>
    <t>EJ993581</t>
  </si>
  <si>
    <t>Do Language Proficiency and Lecture Comprehension Matter? OpenCourseWare Lectures for Vocabulary Learning</t>
  </si>
  <si>
    <t>Sun, Yu-Chih, Yang, Hui-Chi</t>
  </si>
  <si>
    <t>Open source lectures not only provide knowledge-seekers with convenient ways to obtain knowledge and information, they also serve as potential language learning resources that provide extensive language input and repeated exposure to vocabulary within specific topics or disciplines. This current study aims to examine the relationship between English proficiency, lecture comprehension, and the acquisition of vocabulary through viewing OpenCourseWare (OCW) lectures on the Internet. Data was drawn from a pool of 65 college-level students learning English as a foreign language. Three open source lectures were selected from OCW lectures at MIT and Yale University. The participants' English proficiency and general comprehension of the three lectures were measured through pre- and post-testing to examine the effects of the lectures on vocabulary acquisition. The results of the study indicate that the learners with better English proficiency and better content comprehension acquired more vocabulary from viewing OCW lectures. Overall, learners were satisfied with the learning experience provided by the OCW lectures and considered the OCW lectures to be beneficial for learning English. (Contains 9 tables and 1 figure.)</t>
  </si>
  <si>
    <t>English (Second Language), Language Proficiency, Learning Experience, Linguistic Input, Open Source Technology, Lecture Method, Vocabulary Development, Courseware, College Students, Second Language Learning, Second Language Instruction, Pretests Posttests, Listening Comprehension, Teaching Methods, Foreign Countries</t>
  </si>
  <si>
    <t>EJ993582</t>
  </si>
  <si>
    <t>Concordance-Based Glosses for Academic Vocabulary Acquisition</t>
  </si>
  <si>
    <t>Poole, Robert</t>
  </si>
  <si>
    <t>This study compares the effectiveness of online textual glosses enhanced with modified corpus-extracted sentences presented in concordance lines and textual glosses enhanced with dictionary definitions drawn from an online learner's dictionary for academic vocabulary learning at higher proficiency levels. Particularly, the study aimed to determine which textual gloss technique would be most beneficial in helping intermediate to advanced language learners, who likely possess foundational receptive knowledge (i.e. they recognize the word and know the definition), gain productive knowledge of academic lexical items. While the usefulness of multimedia and pictorial glosses are not disputed, lexical items from an academic word list may not be easily glossed through these techniques, and the development of a concordance-based modality may prove beneficial for more proficient learners seeking productive vocabulary knowledge. Also investigated were learner attitudes towards the textual annotation techniques. Participants in both experimental groups exhibited post-test gains in receptive and judgment tasks, but only the concordance-based group displayed improvement on the productive assessment. Furthermore, the concordance-based group indicated that the glosses were beneficial and likely to be used for subsequent language study, while the dictionary group indicated the glosses would not be later used as the annotations were perceived as ineffective. (Contains 2 figures and 4 tables.)</t>
  </si>
  <si>
    <t>Pretests Posttests, Experimental Groups, Control Groups, Foreign Students, Student Attitudes, Dictionaries, Academic Discourse, Computational Linguistics, Word Lists, Sentences, Vocabulary Development, Learning Strategies, Freshman Composition, Web Sites, Computer Assisted Instruction, Second Language Learning, English (Second Language), Second Language Instruction, College Students, College Instruction, Statistical Analysis, Comparative Analysis</t>
  </si>
  <si>
    <t>EJ993583</t>
  </si>
  <si>
    <t>Patterns of Emoticon Usage in ESL Students' Discussion Forum Writing</t>
  </si>
  <si>
    <t>Halvorsen, Andy</t>
  </si>
  <si>
    <t>This mixed-methods study looks at patterns of emoticon usage in adult, ESL student writing. Data are drawn from 13 students and their participation in online discussion forums designed to supplement a traditional ESL writing course. The study conceptualizes computer mediated communication as a hybridized and emergent form which utilizes features of both oral and written discourse. Emoticons are seen as central to this hybridity in terms of their ability to serve as textual representations of oral discourse features. Findings from this study suggest that emoticon usage is prevalent in the writing of some non-native speakers of English but that usage patterns vary significantly across individuals. Previous experience with discussion forums in the first language as well as emoticon familiarity are identified as mediating factors in emoticon usage in English. The study also raises concerns about the multiple interpretations of emoticons and the possibilities for miscommunication and misunderstanding. (Contains 8 tables and 1 note.)</t>
  </si>
  <si>
    <t>Mixed Methods Research, Discourse Analysis, Questionnaires, Interviews, Data Analysis, Computer Mediated Communication, Discussion, Blended Learning, Internet, Computer Graphics, Second Language Learning, English (Second Language), Foreign Students, Nonverbal Communication, Communication Strategies, Misconceptions, Writing Instruction, Adult Students, Writing Strategies, Integrated Learning Systems, Second Language Instruction, College Instruction, Affective Behavior</t>
  </si>
  <si>
    <t>EJ968784</t>
  </si>
  <si>
    <t>L2 Learners' Engagement with High Stakes Listening Tests: Does Technology Have a Beneficial Role to Play?</t>
  </si>
  <si>
    <t>East, Martin, King, Chris</t>
  </si>
  <si>
    <t>In the listening component of the IELTS examination candidates hear the input once, delivered at &amp;quot;normal&amp;quot; speed. This format for listening can be problematic for test takers who often perceive normal speed input to be too fast for effective comprehension. The study reported here investigated whether using computer software to slow down the tempo of listening input, without reducing its pitch, makes a difference to test takers in &amp;quot;listen-once&amp;quot; tests, measured by both their performance in and their perceptions of the test. In an independent groups design, participants (n=120) took tests reduced in tempo by various amounts. It was found that slower speed input led to increases in performance. The slower the speed of delivery the less likely the participants were to perceive the test as difficult and the less speed became an issue. Although it is unlikely that this technology will lead language testers to modify high-stakes listening test procedures, we conclude that the facility to slow down tempo using freely available technology may be beneficial in classroom and self-directed study contexts as a scaffolding measure as students get used to &amp;quot;once only at normal speed&amp;quot; listening scenarios or prepare for high-stakes tests. (Contains 2 notes and 5 tables.)</t>
  </si>
  <si>
    <t>Listening Comprehension Tests, Language Tests, High Stakes Tests, Computer Software, Second Language Learning, Educational Technology, Computer Assisted Testing, Linguistic Input, Scaffolding (Teaching Technique), English (Second Language), Second Language Instruction, Foreign Countries</t>
  </si>
  <si>
    <t>EJ968785</t>
  </si>
  <si>
    <t>Wikis for Building Content Knowledge in the Foreign Language Classroom</t>
  </si>
  <si>
    <t>Pellet, Stephanie H.</t>
  </si>
  <si>
    <t>Most pedagogical applications of wikis in foreign language education draw on this collaborative tool to improve (formal) writing skills or to develop target language cultural sensitivity, missing largely on the opportunity to support student-developed L2 content knowledge. Seeking an alternative to traditional teacher-centered approaches, this paper proposes a social-constructivist model that integrates computer-mediated communication (CMC) and collaborative learning to teach two advanced undergraduate L2 content-based courses--French sociolinguistics and modern French. It reports on the processes and learning outcomes for thirty students who built a wiki, and engaged in other collaborative and active-learning exercises, to develop content knowledge in French. This approach provides an authentic and meaningful language learning setting and integrates technology-assisted collaborative learning in syllabus design from the outset. Post-course evaluations indicate that students developed a sense of class community through the collaborative approach and felt engaged with course content. This exploratory, qualitative project also provides insight on the importance of continuous critical instructor feedback for optimal quality of student output and of a system encouraging and controlling equal participation of students. The study suggests that the "read-and-write" Internet offers a unique medium for constructive learning approaches, which together can help students develop learner autonomy and metacognitive skills. (Contains 4 tables.)</t>
  </si>
  <si>
    <t>Constructivism (Learning), Computer Mediated Communication, Sociolinguistics, Course Content, Metacognition, Personal Autonomy, Writing Skills, French, Web Sites, Second Language Instruction, Cultural Awareness, Teaching Methods, Cooperative Learning, Active Learning, Knowledge Level, Student Attitudes, Internet, Educational Technology, College Students</t>
  </si>
  <si>
    <t>EJ968789</t>
  </si>
  <si>
    <t>Wiki and Digital Video Use in Strategic Interaction-Based Experiential EFL Learning</t>
  </si>
  <si>
    <t>Dehaan, Jonathan, Johnson, Neil H., Yoshimura, Noriko, Kondo, Takako</t>
  </si>
  <si>
    <t>This paper details the use of a free and access-controlled wiki as the learning management system for a four-week teaching module designed to improve the oral communication skills of Japanese university EFL students. Students engaged in repeated experiential learning cycles of planning, doing, observing, and evaluating their performance of a role in a strategic interaction scenario. Each performance was digitally video recorded and uploaded to the wiki. Students then used the wiki to evaluate their video performance, transcribe and self-correct their utterances, and reflect on changes in subsequent performances. The instructor used the wiki's video and text to give students online feedback and focus post-performance group debriefing sessions. Comparisons of performance transcripts revealed syntactic, pragmatic, lexical and fluency improvement from learning cycle 1 to learning cycle 2, and observations, surveys, and interviews provide evidence for the students' ease of use of the wiki and video cameras, enjoyment of the instructional activities, and improved independence and confidence. The results suggest that a wiki, digital video, and strategic interaction-based experiential learning cycles can be effectively integrated to mediate Japanese university EFL students' oral communication development. Technical and pedagogical recommendations are elucidated. Teaching materials can be downloaded from http://langcom.u-shizuoka-ken.ac.jp/si. (Contains 2 figures.)</t>
  </si>
  <si>
    <t>Electronic Publishing, Video Technology, Feedback (Response), Speech Communication, Management Systems, Experiential Learning, Learning Processes, Communication Skills, English (Second Language), Second Language Learning, Oral Language, Japanese, Native Speakers, Role, Second Language Instruction, College Students, Comparative Analysis, Syntax, Pragmatics, Language Fluency, Vocabulary, Interviews, Observation, Foreign Countries</t>
  </si>
  <si>
    <t>EJ968790</t>
  </si>
  <si>
    <t>An Investigation into Reported Differences between Online Foreign Language Instruction and Other Subject Areas in a Virtual School</t>
  </si>
  <si>
    <t>Oliver, Kevin, Kellogg, Shaun, Patel, Ruchi</t>
  </si>
  <si>
    <t>High school students participating in online courses offered by the North Carolina Virtual Public School (NCVPS) completed end-of-course surveys in spring 2009. When the responses of 559 foreign language students were compared to students in five other subject area groups, the findings suggested foreign language students had significantly lower perceptions of their online courses in several key areas: overall success in the online environment, teacher preparation, teaching, course/assignment instructions, and level of group collaboration. A follow-up survey with open-ended questions was sent to students and teachers asking them to help explain these significant differences. The 119 students and 19 teachers who responded to follow-up questions reported that lower student perceptions of online foreign language courses might be improved by modifying specific aspects of teaching, increasing collaboration, and providing adequate support for student learning needs. (Contains 6 tables.)</t>
  </si>
  <si>
    <t>Second Languages, Online Courses, Second Language Learning, Cooperation, Second Language Instruction, Barriers, Oral Language, Negative Attitudes, Secondary School Teachers, Course Evaluation, High School Students, Virtual Classrooms, Web Based Instruction, Distance Education, Instructional Design, Comparative Analysis, Mixed Methods Research, Student Surveys, Student Attitudes, Teacher Surveys, Teacher Attitudes, Instructional Effectiveness</t>
  </si>
  <si>
    <t>EJ968791</t>
  </si>
  <si>
    <t>Students' Readiness for and Attitudes toward Hybrid FL Instruction</t>
  </si>
  <si>
    <t>Goertler, Senta, Bollen, Magelone, Gaff, Joel, Jr.</t>
  </si>
  <si>
    <t>Due to increases in enrollment, hybrid course delivery models, in which part of the instruction happens online, have become a popular solution to financial and space problems. Yet, little is known about the institutional preparedness for the implementation of hybrid language courses, especially the students' computer literacy and access as well as the attitudes toward hybrid instruction among college students beyond the studies conducted by Barrette (2001), Winke and Goertler (2008) and Winke, Goertler and Amuzie (2010). This study compares the general student population reported in Winke and Goertler (2008) with students in two hybrid first-year Spanish courses and students in a non-credit bearing beginning German course. General computer literacy and access were found to be high in all three groups, however, specialized skills were lacking even in the hybrid group. Incidentally it was found that students select a hybrid course not for their own technological savvy or their belief in the delivery format, but rather for the same logistical reasons that often prompt an institution to hybridize the curriculum: the flexibility in space and time. (Contains 5 tables.)</t>
  </si>
  <si>
    <t>Computer Literacy, Student Attitudes, Blended Learning, Second Language Instruction, Educational Technology, Computer Uses in Education, Access to Computers, German, Teaching Methods, Instructional Effectiveness, College Students</t>
  </si>
  <si>
    <t>EJ968792</t>
  </si>
  <si>
    <t>Assessing Aptitude and Attitude Development in a Translation Skills Course</t>
  </si>
  <si>
    <t>Mekheimer, Mohamed Amin A.</t>
  </si>
  <si>
    <t>This study investigates the effects on EFL students of using Blackboard technology and online dictionaries in developing translating skills and building positive attitudes towards translation in male Saudi college students. The study compares two groups of students in a translation course; one in a traditional, face-to-face setting (control) and the other (experimental) in an online course taught via Blackboard, which incorporated an online dictionary. These groups are compared in terms of their translation skills as well as their attitudes toward the course. The study reveals an improvement in translation skills as well as indicates increased positive attitudes towards translation in the e-learning environments of Blackboard. (Contains 4 tables.)</t>
  </si>
  <si>
    <t>Electronic Learning, Student Attitudes, Translation, Second Language Learning, English (Second Language), Comparative Analysis, Online Courses, Dictionaries, Second Language Instruction, Language Aptitude, Educational Technology, Foreign Countries, Measures (Individuals), Attitude Measures, College Students</t>
  </si>
  <si>
    <t>EJ968793</t>
  </si>
  <si>
    <t>Technology for French Learning: A Mismatch between Expectations and Reality</t>
  </si>
  <si>
    <t>Karabulut, Aliye, Levelle, Kimberly, Li, Jinrong, Suvorov, Ruslan</t>
  </si>
  <si>
    <t>The qualitative study reported in this article explored the use of technology for language learning in a third-year French class at a public university in the Midwest of the USA. To address the need for a more holistic study of technology for language learning (Basharina, 2007; Thorne, 2003), an Activity Theory framework was employed to investigate the relationships among different elements within a learning environment. Specifically, this multiple-case study examined the relationships between students' reasons for using different types of technology and the instructor's rationale for using technology in the French class. The analysis of interviews conducted with the participants throughout a semester revealed a mismatch between the students' and teacher's rationales for using technology for learning French. The findings suggest that to make technology-enhanced language learning more effective, instructors should assess students' use of technology, their preferences and needs, and thus structure class activities and assignments accordingly. (Contains 2 notes, 1 table and 5 figures.)</t>
  </si>
  <si>
    <t>Class Activities, Educational Technology, French, Qualitative Research, Expectation, Public Colleges, Holistic Approach, Case Studies, Interviews, Student Attitudes, Teacher Attitudes, Student Needs, Student Teacher Evaluation, Second Language Instruction, Computer Assisted Instruction, Second Language Learning, Technology Uses in Education, Undergraduate Students, Student Surveys, Measures (Individuals), Assignments, Social Theories</t>
  </si>
  <si>
    <t>EJ968794</t>
  </si>
  <si>
    <t>An Activity Theory Exegesis on Conflict and Contradictions in Networked Discussions and Feedback Exchanges</t>
  </si>
  <si>
    <t>Hadjistassou, Stella K.</t>
  </si>
  <si>
    <t>The goal of this study was to investigate the culturally afforded contradictions that ten advanced English as a Second Language (ESL) learner encountered when they posted their paper topics and exchanged feedback strategies online and contextualized some of these strategies to draft their papers. Using Cultural-Historical Activity Theory (CHAT), and more precisely, the notion of contradictions, the students' paper topic postings and feedback exchanges were examined within the opposing historically and politically built values, salient cultural convictions, and life experiences in which they occurred (Leont'ev, 1981b; Engestrom, 1987, 2001, 2008). An examination of students' online postings, proffered feedback strategies, and rough drafts indicated that this activity was construed on three major contradictions: (1) instructor expectations for defining topics that student-authors perceived as salient; (2) the requirements for devising thought-provoking strategies to assist student-authors in drafting their papers that then contradicted student-reviewers' efforts to maintain friendly relationships with student-authors; and (3) reviewers' construction of challenging feedback strategies online to help authors with the drafting process that contradicted their efforts as authors to draft cogent arguments by strategically avoiding materializing some of their peers' suggestions, especially counterarguments. (Contains 3 tables and 1 note.)</t>
  </si>
  <si>
    <t>Feedback (Response), Peer Evaluation, Foreign Students, Cultural Influences, Teacher Attitudes, Peer Relationship, Collaborative Writing, Writing Processes, Writing Strategies, Constructivism (Learning), Conflict, Second Language Learning, Second Language Instruction, Educational Technology, Computer Assisted Instruction, Computer Mediated Communication, Educational Theories, College Instruction, Instructional Effectiveness, Rhetoric, Discussion, Internet, English (Second Language), College Students, Discourse Analysis</t>
  </si>
  <si>
    <t>EJ968795</t>
  </si>
  <si>
    <t>Web 2.0 and Second Language Learning: What Does the Research Tell Us?</t>
  </si>
  <si>
    <t>Wang, Shenggao, Vasquez, Camilla</t>
  </si>
  <si>
    <t>This article reviews current research on the use of Web 2.0 technologies in second language (L2) learning. Its purpose is to investigate the theoretical perspectives framing it, to identify some of the benefits of using Web 2.0 technologies in L2 learning, and to discuss some of the limitations. The review reveals that blogs and wikis have been the most studied Web 2.0 tools, while others, such as social networking applications and virtual worlds, have been less frequently explored. In addition, the most commonly investigated languages have been English, Spanish, German, and French. Considerably less research has been conducted on applying Web 2.0 technologies to less commonly taught languages, such as Arabic, Chinese, or Russian. Additionally, the language learning environments afforded by Web 2.0 technologies have greatly broadened the scope of topics explored in computer-assisted language learning (CALL): from earlier research which tended to concentrate on the traditional four broad language skills, to more recent topics, such as learners' identities, online collaboration, and learning communities. Although very few studies surveyed have actually examined students' progress and learning outcomes associated with these tools, the most frequently reported benefit associated with Web 2.0 technologies is the favorable language learning environments they help to foster. Finally, this review found that much research on Web 2.0 technology and language learning is not clearly grounded in theory, and that a number of studies suffer from a set of common methodological limitations. (Contains 5 notes and 8 tables.)</t>
  </si>
  <si>
    <t>Uncommonly Taught Languages, Second Languages, Second Language Learning, Educational Technology, Language Skills, Educational Research, Research Methodology, Research Problems, Literature Reviews, Language Research, Higher Education, Elementary Secondary Education, Second Language Instruction, Educational Theories, Instructional Effectiveness, Web 2.0 Technologies, Web Sites, Electronic Publishing, Computer Assisted Instruction, Computer Mediated Communication, Social Networks, Computer Simulation</t>
  </si>
  <si>
    <t>EJ968796</t>
  </si>
  <si>
    <t>Collaboration or Cooperation? Analyzing Group Dynamics and Revision Processes in Wikis</t>
  </si>
  <si>
    <t>Arnold, Nike, Ducate, Lara, Kost, Claudia</t>
  </si>
  <si>
    <t>This study examines the online writing and revision behaviors of university language learners. In small groups, 53 intermediate German students from three classes at three different universities created wiki pages with background information about a novel read in class. All meaning- and language-related revisions were analyzed to determine whether students revised only their own contributions (cooperation) or took responsibility for the text as a whole (collaboration). Results indicate that students utilized both collaborative and cooperative strategies to make formal revisions, but they worked more cooperatively when making content changes. Group members did not take on any specific task roles with regards to formal revisions, but they were engaged in the project to varying degrees. While most students contributed to content and editing of their wiki page as required, some students did not do their share of the work and engaged in social loafing and free riding. The study demonstrates wikis' great potential for collaborative and autonomous work, but it also underlines the need for clear tasks, teacher guidance and possibly even intervention. Suggestions to mitigate social loafing and free riding in group work are discussed. (Contains 5 tables and 1 note.)</t>
  </si>
  <si>
    <t>Foreign Countries, Cooperation, Group Dynamics, German, Novels, Collaborative Writing, Student Behavior, Cooperative Learning, Student Role, Leadership Role, Editing, Educational Technology, College Instruction, Instructional Effectiveness, Revision (Written Composition), Writing (Composition), Web 2.0 Technologies, Computer Uses in Education, College Students, Content Analysis, Questionnaires, Second Language Learning, Second Language Instruction</t>
  </si>
  <si>
    <t>EJ968797</t>
  </si>
  <si>
    <t>Intercultural Competence and Cultural Learning through Telecollaboration</t>
  </si>
  <si>
    <t>This paper presents the findings of a six-week telecollaborative project between sixteen American students enrolled in a second-semester German class at an American university and sixteen German students enrolled in an advanced English course at a high school in Germany. Students discussed various cultural topics with their partner in two e-mails per week. The study strove to reveal the American college students' understanding of their own and of German culture, their interest in cultural learning, and possible changes therein through telecollaboration. Moreover, the study aimed at exploring if intercultural competence can be exhibited, and thus assessed, through an e-mail exchange. For that purpose, Byram's model of intercultural competence (1997) was used for the data analysis. In addition, pre- and post-surveys were administered to help answer one of the research questions. The results of the study revealed that students' interest in cultural learning did not change significantly. Additionally, the results showed that the majority of Byram's objectives can be demonstrated in an e-mail exchange. (Contains 2 notes.)</t>
  </si>
  <si>
    <t>Foreign Countries, Data Analysis, English (Second Language), Intercultural Communication, Interpersonal Competence, Telecommunications, German, Advanced Courses, Electronic Mail, Cultural Awareness, Surveys, Second Language Learning, High School Students, College Students, Language Enrollment, Second Language Instruction</t>
  </si>
  <si>
    <t>Germany, United States</t>
  </si>
  <si>
    <t>EJ968798</t>
  </si>
  <si>
    <t>A Social Tool: Why and How ESOL Students Use Facebook</t>
  </si>
  <si>
    <t>Mitchell, Kathleen</t>
  </si>
  <si>
    <t>English language learners in the United States and abroad have begun to utilize Facebook, a social networking site, which since its inception in 2004 has been extremely popular with American college students. This qualitative case study with participants from an intensive English program in the US explores seven ESOL students' motivations for joining Facebook and use of the site and two ESOL students' reasons for not joining it. This study follows the individual cases and looks across cases to find trends in motivation, use, and difficulties. The ESOL students in this study joined Facebook for social reasons. Their use over a four-week period and interview data showed that they were able to communicate with existing friends, learn English, and learn about American culture through Facebook. They were able to accomplish their goals on Facebook with few difficulties. (Contains 2 notes, 3 tables and 2 figures</t>
  </si>
  <si>
    <t>Second Language Instruction, Second Language Learning, English (Second Language), Social Networks, College Students, Student Motivation, Case Studies, Qualitative Research, Trend Analysis, Interviews, Student Attitudes, Computer Mediated Communication</t>
  </si>
  <si>
    <t>EJ968799</t>
  </si>
  <si>
    <t>Examining the Effectiveness of Extensive Speaking Practice via Voice Blogs in a Foreign Language Learning Context</t>
  </si>
  <si>
    <t>Educational blogs have drawn the growing interest of researchers and language teachers due to the user-friendly interfaces as well as the powerful archiving features. The purpose of the current study is two-fold: (1) to examine the effectiveness of extensive speaking practice on speaking performance in voice blogs, and (2) to examine learners' perceived gains in extensive speaking practice via voice blogs. The participants of the study were 46 college students learning English as a foreign language in Taiwan. They were taking a one-semester English speech class that lasted for 18 weeks. The participants were required to post voice blog entries during out-of-class time on a class blog as a supplement to the insufficient speaking practice in the class. The participants' gains in speaking skill were evaluated by two raters who examined the learners' first three and last three voice blog entries. Participants' perceived gains in speaking skills were collected through questionnaires. The results indicate that students generally perceived gains in their speaking proficiency. However, there was no significant improvement in their pronunciation, language complexity, fluency, or accuracy. The results corroborate previous studies that the personal and authentic nature of blogging might encourage students to focus more on meaning expression, rather than accuracy. (Contains 3 tables.)</t>
  </si>
  <si>
    <t>Foreign Countries, Web Sites, Speech Communication, Electronic Publishing, Speech Skills, English (Second Language), Accuracy, Public Speaking, Second Language Learning, Second Language Instruction, Web 2.0 Technologies, Computer Assisted Instruction, Computer Mediated Communication, Discussion, College Instruction, College Students, Instructional Effectiveness, Comparative Analysis, Student Surveys, Student Attitudes, Questionnaires, Pretests Posttests, Content Analysis, Quasiexperimental Design</t>
  </si>
  <si>
    <t>EJ968800</t>
  </si>
  <si>
    <t>Task-Based Oral Computer-Mediated Communication and L2 Vocabulary Acquisition</t>
  </si>
  <si>
    <t>Yanguas, Inigo</t>
  </si>
  <si>
    <t>The present study adds to the computer-mediated communication (CMC) literature by exploring oral learner-to-learner interaction using Skype, a free and widely used Internet software program. In particular, this task-based study has a two-fold goal. Firstly, it explores possible differences between two modes of oral CMC (audio and video) and traditional face-to-face (FTF) interaction in terms of L2 vocabulary development. This study also investigates participants' perceptions regarding these computer-mediated modes of communication. A within groups experimental design was employed in which a total of fifty-eight third semester college students of Spanish participated. Twenty-nine conversational dyads were assigned to one of three different groups: face-to-face, video CMC, and audio CMC. Repeated measures ANOVA analyses were conducted on the scores of the final pool of participants (N=47) in production, recognition, and aural comprehension tests to investigate possible differences. Furthermore, descriptive analyses were carried out of participants' answers to a debriefing questionnaire that tapped into their perceptions toward these CMC modes. Results showed no significant differences among the groups for production or written recognition measures. All participants, however, were able to retain their recognition ability (but not their production ability) after two weeks. Finally, a significant difference was found among the groups in aural comprehension measures: the audio CMC group outperformed both other groups. Regarding participants' attitudes toward the CMC modes used in this study, they had generally positive attitudes, which may be exploited in the L2 classroom. (Contains 5 tables, 6 figures and 3 excerpts.)</t>
  </si>
  <si>
    <t>Video Technology, Listening Comprehension, Research Design, Computer Mediated Communication, Computer Software, Interaction, Vocabulary Development, Oral Language, Second Language Learning, Statistical Analysis, Questionnaires, Student Attitudes, Second Language Instruction, Measures (Individuals), College Students, Spanish, Task Analysis</t>
  </si>
  <si>
    <t>EJ968801</t>
  </si>
  <si>
    <t>CALL Evaluation: Students' Perception and Use of LoMasTv</t>
  </si>
  <si>
    <t>Pardo-Ballester, Cristina</t>
  </si>
  <si>
    <t>In order to integrate technology into the language curriculum, it is essential not only to evaluate a program within a second language acquisition (SLA) framework but also to seek the students' attitudes towards the use of computer-assisted language learning (CALL) materials. Guided by Chapelle's (2001) framework for CALL evaluation, this paper reports on a 2-year empirical study of intermediate level learners' perceptions of the use of a web-based multimedia program with authentic video clips and its effectiveness as a language-learning tool. Students believed that the learned culture and vocabulary enhanced their listening skills. A pretest/posttest design assessed the long-term gains in listening and speaking performances. Results indicated a significant gain in listening and speaking. The paper concludes by highlighting what lessons to consider when integrating CALL into language courses. (Contains 7 tables, 1 figure and 2 notes.)</t>
  </si>
  <si>
    <t>Video Technology, Speech Communication, Student Attitudes, Computer Assisted Instruction, Educational Technology, Listening Skills, Spanish, Second Language Instruction, Second Language Learning, Instructional Effectiveness, College Students, Multimedia Instruction, Multimedia Materials, Vocabulary Development, Cultural Education, Web Based Instruction, Technology Integration, College Curriculum, Curriculum Development, Pretesting, Language Tests, Statistical Analysis, Qualitative Research, Questionnaires</t>
  </si>
  <si>
    <t>EJ968802</t>
  </si>
  <si>
    <t>Language Teaching at a Distance: An Overview of Research</t>
  </si>
  <si>
    <t>Vorobel, Oksana, Kim, Deoksoon</t>
  </si>
  <si>
    <t>In this paper, we review empirical research on language teaching at a distance, published between 2005 and 2010. After compiling a list of journals, we went through a multi-stage process of analyzing relevant studies. This overview of research is based on twenty-four articles. The content analysis of research studies led our inquiry on topics researched in distance language teaching in 2005-2010: types of contexts, learners, languages, and technologies targeted in the empirical research during this period of time; trends in methodological choices; and lessons we can learn from the conducted research studies. We then discuss the implications of the gaps in research literature on language teaching at a distance and provide suggestions for future directions in empirical inquiry. (Contains 4 notes, 4 tables and 3 figures.)</t>
  </si>
  <si>
    <t>Research Methodology, Content Analysis, Distance Education, Second Language Learning, Second Language Instruction, Periodicals, Journal Articles, Educational Research, Computer Assisted Instruction, Educational Trends, Trend Analysis, Teaching Methods</t>
  </si>
  <si>
    <t>EJ968803</t>
  </si>
  <si>
    <t>Memorization Effects of Pronunciation and Stroke Order Animation in Digital Flashcards</t>
  </si>
  <si>
    <t>Zhu, Yu, Fung, Andy S. L., Wang, Hongyan</t>
  </si>
  <si>
    <t>Digital flashcards are one of the most popular self-study computer-assisted vocabulary learning tools for beginners of Chinese as a foreign language. However, studies on the effects of this widely used learning tool are scarce. Introducing a new concept--referential stimulus--into the Dual Coding Theory (DCT) framework, this study acknowledges the existence of imagery text and textual image in addition to the conventional binary categorization of stimuli as either verbal or nonverbal and further hypothesizes their functions. The adapted DCT used in this study allowed us to better understand the findings from this and the earlier studies. In addition, a MANCOVA permitted a more thorough examination of effects of pronunciation and stroke order animation in digital flashcards on the memorization of the forms, pinyin, and definitions of the new Chinese words. Findings of this study have practical implications for development and applicability of computer-assisted language learning software. The authors conclude with a call for further research to examine the adapted DCT framework. (Contains 2 tables, 2 figures and 2 notes.)</t>
  </si>
  <si>
    <t>Animation, Computer Assisted Instruction, Memorization, Educational Technology, Vocabulary Development, Second Language Learning, Introductory Courses, Chinese, Coding, Classification, Pronunciation, Second Language Instruction, Definitions</t>
  </si>
  <si>
    <t>EJ1327906</t>
  </si>
  <si>
    <t>Effects of Regulation on Interaction Pattern in Web-Based Collaborative Writing Activity</t>
  </si>
  <si>
    <t>Wang, Linnan</t>
  </si>
  <si>
    <t>Although regulation has become a critical method to improve the effect of collaborative writing in L2 classes, it is still not clear how the regulation activities influence peer interactions, which is important for improvement of regulation itself. This case study examined dynamic interactions of several small teams of ESL students when they performed two collaborative argument writing tasks without and with regulation. Interaction patterns were identified in terms of 'equality' and 'mutuality' and different interaction patterns occurred when these learners switched between tasks. The dynamic features of peer interactions were explained according to an extended activity model. This study enriched the observation of how regulation affected peer interactions through sociocultural factors. The result can provide insights into how regulation activity should be designed and improved for web-based collaborative writing activities in L2 classes.</t>
  </si>
  <si>
    <t>Interaction, Collaborative Writing, Foreign Countries, Second Language Learning, English (Second Language), Writing Assignments, Persuasive Discourse, Computer Mediated Communication, Self Management, Advanced Courses, International Educational Exchange, College Students, Writing Strategies, Student Role, Time Management, Teamwork, Goal Orientation</t>
  </si>
  <si>
    <t>EJ1327907</t>
  </si>
  <si>
    <t>A Systematic Review of the Uses and Spread of Corpora and Data-Driven Learning in CALL Research during 2011-2015</t>
  </si>
  <si>
    <t>Pérez-Paredes, Pascual</t>
  </si>
  <si>
    <t>This research uses the theoretical framework of CALL normalisation developed by Bax (2003) and Chambers and Bax (2006) to offer a systematic review (Gough et al., 2012) of the uses and spread of data-driven learning (DDL) and corpora in language learning and teaching across five major CALL-related journals during the 2011-2015 period. DDL research represented 4.2% of all published papers on CALL during this time frame. The main focus of research was found to be the use of concordancing and collocations when developing university students' writing skills. Contrary to previous research, access to technology was not identified as an impeding factor for normalisation. Syllabus integration and a lack of contribution from language teachers other than researchers emerged as threats to the normalisation of corpora use. Further theorisation is needed if DDL and corpora are to expand their influence on mainstream second language education.</t>
  </si>
  <si>
    <t>Computational Linguistics, Teaching Methods, Computer Assisted Instruction, Second Language Learning, Second Language Instruction, Research Reports, Course Descriptions, Language Teachers, Writing Skills, College Students</t>
  </si>
  <si>
    <t>EJ1327909</t>
  </si>
  <si>
    <t>Although a plethora of research has been conducted on written corrective feedback and timing of feedback in various teaching and learning contexts, there is a paucity of research on learners' preferences regarding different online written corrective feedback. Such a lacuna becomes prominent in EFL contexts, especially in grammar classes, where there are many calls for clear explanations on the rules and uses of language. To fill this gap, the current study reports on a case study regarding how technology can suit pre-service teachers' preferences as to written feedback provided on online quizzes based on four units in Advanced English Grammar class. The study benefited from both qualitative and quantitative approaches to find answers to the research questions. The convenience sampling method was chosen, and the participants of the study included 64 seniors enrolled in the elective course entitled Advanced English Grammar II at a state-run university in the southwest of Turkey. Data collection instruments included four online quizzes supported with different feedback for each answer, and semi-structured interview sessions with the selected participants. Findings indicate that metalinguistic and concordance feedback were the feedback types that the pre-service language teachers most preferred. Immediate feedback was determined to be the most efficient way to support learning based on participants' views and suggestions.</t>
  </si>
  <si>
    <t>Preservice Teachers, Language Teachers, Electronic Learning, Written Language, Error Correction, Feedback (Response), Computer Assisted Instruction, Second Language Learning, Grammar, Student Attitudes, College Seniors, Foreign Countries</t>
  </si>
  <si>
    <t>EJ1327983</t>
  </si>
  <si>
    <t>Mobile-Assisted or Paper-Based? The Influence of the Reading Medium on the Reading Comprehension of English as a Foreign Language</t>
  </si>
  <si>
    <t>Yu, Jie, Zhou, Xing, Yang, Xiaoming, Hu, Jie</t>
  </si>
  <si>
    <t>The issues of whether mobile-assisted English as a foreign language (EFL) reading is effective have become increasingly important for EFL teachers and policy-makers. However, empirical studies investigating EFL students' reading comprehension performance on mobile phones and students' perceptions of these reading formats are lacking. The present research employed questionnaire surveys and semistructured interviews to investigate whether differences exist between mobile-assisted and paper-based EFL reading in terms of participants' reading comprehension accuracy, reading speed, and reading strategy used (i.e. general, problem-solving or support strategies) and explore EFL learners' perceptions of mobile-assisted EFL reading. A sample of 81 first-year college students participated in a quasiexperiment, 6 participants participated in a semistructured interview, and a sample of an additional 10 students participated in a pilot study. The analyses, including qualitative descriptions, mixed-design analysis of variance (ANOVA), paired-sample t-tests, and independent-sample t-tests, indicated that participants achieved superior reading comprehension accuracy when reading from printed paper compared to reading from mobile phones. Superior reading speed from paper was observed only when participants were instructed to read and complete the comprehension test the first time, while no difference in speed between the two reading media was observed the second time. Additionally, participants' use of reading strategies during mobile-assisted EFL reading was not as effective as that during paper reading. Regarding participants' preferences, most participants (79%) preferred reading from paper over mobile phones because hard copies provided a better reading experience and promoted active reading engagement. However, participants held positive attitudes toward mobile-assisted EFL learning and wanted to continue to read from mobile phones to assist their foreign language learning due to their convenient built-in functions and portability. The implications for the use of mobile devices to assist language pedagogical practice are discussed.</t>
  </si>
  <si>
    <t>English (Second Language), Second Language Instruction, Telecommunications, Handheld Devices, Printed Materials, Reading Materials, Reading Comprehension, Reading Rate, Reading Strategies, Student Attitudes, College Freshmen, Preferences, Foreign Countries</t>
  </si>
  <si>
    <t>EJ1328031</t>
  </si>
  <si>
    <t>Investigating the Impacts of Using a Mobile Interactive English Learning System on the Learning Achievements and Learning Perceptions of Student with Different Backgrounds</t>
  </si>
  <si>
    <t>Cheng, Ching-Hsue, Chen, Chung-Hsi</t>
  </si>
  <si>
    <t>Many scholars have highlighted the importance of motivation and anxiety in language learning. They have also indicated the advantages of integrating learning content into a mobile-assisted English learning system environment. Meanwhile, a few studies have explored the impacts of a mobile-assisted English learning system on the motivation and English anxiety of elementary school students. This study explores these factors in the English learning achievement of elementary school students by using a mobile-assisted English learning system that includes interesting and interactive games. This study also tries to improve students' learning motivations and decrease their English anxiety through the mobile-assisted English learning system. This quasi-experimental design required 6 weeks to collect the data from the participants. A total of 79 students participated in the experiment, and they were divided into an experimental group and a control group. The students in the experimental group used a mobile-assisted English learning system to learn. Then, they filled out a questionnaire and evaluated whether the system's operations and their motivation, English anxiety, and perceived usefulness affected their learning achievement. The experimental results indicate that the mobile-assisted English learning system benefits students' learning achievement. Moreover, students with lower levels of English anxiety have better learning achievement than those with higher levels of English anxiety, and higher levels of perceived usefulness result in better learning achievement. These findings could be used as a reference for relevant instructors to find better assisted learning tools and improve students' learning achievement.</t>
  </si>
  <si>
    <t>Second Language Learning, Second Language Instruction, English (Second Language), Student Attitudes, Learning Motivation, Anxiety, Telecommunications, Handheld Devices, Elementary School Students, Comparative Analysis, Teaching Methods, Computer Games, Instructional Effectiveness, Learning Processes, Likert Scales, Pretests Posttests, Foreign Countries, Student Characteristics, Integrated Learning Systems, Learning Analytics</t>
  </si>
  <si>
    <t>EJ1328034</t>
  </si>
  <si>
    <t>Recasts during Mobile-Mediated Audio and Video Interactions: Learners&amp;apos; Responses, Their Interpretations, and the Development of English Articles</t>
  </si>
  <si>
    <t>The study reported here investigated the effects of recasts on L2 development in terms of promoting EFL learners' accuracy in using English articles during mobile-mediated audio and video interactions. Fifty-two Iranian EFL learners were randomly assigned into two audio and video recasts conditions as well as two audio and video control groups. During five treatment sessions, the participants in the audio recasts group performed several online communicative tasks via their smartphones with their interlocutor and received recasts in response to their errors during audio interactions. The participants in the video recasts group performed the same tasks and received recasts during video interactions. The analyses of the learners' post-test scores indicated the benefits of recasts provided during both audio and video interactions for L2 development although recasts provided during audio interactions proved to be more effective than recasts delivered during video interactions. The analyses of learners' perceptions of recasts and also their responses to recasts revealed that the learners had more accurate perceptions of audio recasts and that the participants produced more target-like modified output in response to audio recasts compared to the video recasts. The implications for language teaching, especially technology-based and distance education, will be discussed in the study.</t>
  </si>
  <si>
    <t>Comparative Analysis, Video Technology, Second Language Learning, Second Language Instruction, English (Second Language), Pretests Posttests, Scores, Audio Equipment, Error Patterns, Error Correction, Teaching Methods, Accuracy, Distinctive Features (Language), Telecommunications, Handheld Devices, Instructional Effectiveness, Student Attitudes, Computer Mediated Communication, Native Language, Indo European Languages, Feedback (Response), Foreign Countries, Teacher Student Relationship</t>
  </si>
  <si>
    <t>EJ1328035</t>
  </si>
  <si>
    <t>Supporting Lower-Level Processes in EFL Listening: The Effect on Learners&amp;apos; Listening Proficiency of a Dictation Program Supported by a Mobile Instant Messaging App</t>
  </si>
  <si>
    <t>Jia, Chengyuan, Hew, Khe Foon Timothy</t>
  </si>
  <si>
    <t>Lower-level processes have long been overlooked in EFL listening pedagogy. To address this pervasive problem, in this study, a program was designed that integrated WeChat, the most popular mobile instant messaging app in China, into dictation practice. Students in two classes studying a compulsory university EFL course were selected as participants, with one class as the experimental group (EG, n = 37) and the other as the control group (CG, n = 33). Both groups attended the same weekly in-class listening course taught by the same instructor, in which traditional listening exercises were combined with explicit decoding instructions. Members of the EG were asked to participate in a WeChat group of 8-10 students to complete daily dictation, while the CG did the practice individually. A listening test served as pre- and post-test, and an open-question survey was used to collect the EG's perceptions of the WeChat dictation program. The results show that the EG's improvement in listening was significantly greater than that of the CG. There were no differences in improvement in participants' listening comprehension between males and female, whereas listening gains differed significantly between the EG and the CG when participants were at different initial listening levels. The students' perceptions of the benefits and drawbacks of the program are discussed.</t>
  </si>
  <si>
    <t>Computer Software, Second Language Learning, Second Language Instruction, English (Second Language), Handheld Devices, Telecommunications, Listening Comprehension Tests, Pretests Posttests, Teaching Methods, Synchronous Communication, College Students, Required Courses, Comparative Analysis, Gender Differences, Achievement Gains, Student Attitudes, Educational Benefits, Instructional Effectiveness, Foreign Countries, Social Networks, Verbal Communication, Language Tests</t>
  </si>
  <si>
    <t>EJ1328083</t>
  </si>
  <si>
    <t>Exploring the Effect of Video Feedback from Unknown Peers on E-Learners&amp;apos; English-Chinese Translation Performance</t>
  </si>
  <si>
    <t>Ge, Zi-Gang</t>
  </si>
  <si>
    <t>This study aims to investigate the effectiveness of peer video feedback on adult e-learners' language learning. The participants were 60 first-year e-learning students majoring in telecommunications at an e-learning college in Beijing and participating in a 19-week English course. They were divided evenly into two groups with two peer feedback methods, namely video feedback and written feedback. The feedback process was anonymous to some extent, since the feedback was provided by unknown peers with the instructor as the intermediator. A pretest, a posttest, an online questionnaire, and a semi-structured interview were employed as research instruments. The results indicated that peer video feedback was more effective in improving e-learners' translation performance than written feedback. The questionnaire survey and the interview administered to the video group also showed that the video feedback method was generally welcomed and was advantageous in that it was easier to use than written feedback, saved time, and fostered a sense of belonging.</t>
  </si>
  <si>
    <t>Video Technology, Feedback (Response), Peer Evaluation, Electronic Learning, English (Second Language), Second Language Learning, Chinese, Translation, Foreign Countries, College Freshmen, Instructional Effectiveness, Student Attitudes</t>
  </si>
  <si>
    <t>EJ1328086</t>
  </si>
  <si>
    <t>Dynamicity of Perceived Willingness to Communicate, Motivation, Boredom and Anxiety in Second Life: The Case of Two Advanced Learners of English</t>
  </si>
  <si>
    <t>Kruk, Mariusz</t>
  </si>
  <si>
    <t>The first part of the paper offers the characteristics of the affective variables of willingness to communicate, motivation, language anxiety and boredom as located within the framework of the complex dynamic systems. The second part aims to discuss the results of a study intended to examine the effect of &amp;quot;Second Life&amp;quot; on two English philology students' changes in the levels of willingness to communicate, motivation, language anxiety and boredom. The data collected via session logs underwent both quantitative and qualitative analysis. The results indicated changes in the levels of the variables in question both during single visits and from one visit to another. These changes in the constructs in question were affected by a number of positive (e.g. interesting topics, the possibility to discuss common interests, comprehending the output produced by interlocutors) and negative (e.g. unpleasant SL users, monotony, no willing to talk SL users, previous negative experience) factors.</t>
  </si>
  <si>
    <t>Student Attitudes, Communication (Thought Transfer), Student Motivation, Attention Control, Anxiety, Computer Simulation, Technology Uses in Education, English (Second Language), Second Language Learning, College Students, Attitude Change, Electronic Learning, Foreign Countries</t>
  </si>
  <si>
    <t>EJ1344882</t>
  </si>
  <si>
    <t>Telepresence-Place-Based Foreign Language Learning and Its Design Principles</t>
  </si>
  <si>
    <t>Liao, Jian, Lu, Xiaofei, Masters, Katherine A., Dudek, Jaclyn, Zhou, Zhi</t>
  </si>
  <si>
    <t>Real world places are important for foreign language (FL) learning since they provide rich and authentic language and cultural contexts for learners. However, numerous FL learners are unable to travel to target-language environments for language learning purposes. This article develops the concept of telepresence-place-based FL learning and examines its design principles through a mixed-method case study. Eleven adult English learners in China and four native-speaking English instructors participated in a series of learning activities at an arboretum on the campus of a university in the US. Based on the analysis of surveys, interviews, field notes, and learning activity videos, the findings show that using telepresence robots outside the classroom provides unique learning affordance for learners, especially when proper design principles are followed in designing the learning activities.</t>
  </si>
  <si>
    <t>Second Language Learning, Second Language Instruction, English (Second Language), Foreign Countries, Language Teachers, Native Speakers, Authentic Learning, Case Studies, Instructional Design, Educational Principles, Adult Students, Learning Activities, Recreational Facilities, Video Technology, Robotics, Student Attitudes, Teacher Attitudes, Place Based Education, Videoconferencing, Doctoral Students, Teaching Methods</t>
  </si>
  <si>
    <t>EJ1344883</t>
  </si>
  <si>
    <t>Kim, Ahyoung Alicia, Monroe, Mira, Lee, Shinhye</t>
  </si>
  <si>
    <t>Previous research on online features embedded in language assessments have been limited to the use of dictionary or spell/grammar check. Few have examined the role of accessibility features in the Kindergarten to Grade 12 (K-12) English learner (EL) context in the U.S. This study examined how K-12 EL educators perceive and instruct online accessibility features in an annual English language proficiency assessment taken by over 2 million children. Educator perception of ELs' use of the features was also investigated. Of the ten features examined, five (Colored Overlays, Color Contrast, Highlighter, Line Guide, and Magnifier) were available across the four language domains (listening, speaking, reading, and writing) and five were specific to writing (Sticky Notes, Cut, Copy, Paste, and Underline). In a two-phase mixed-methods study, first 377 K-12 EL educators completed a survey and nine educators were further interviewed. Findings were analyzed according to educators': (1) perception of online accessibility features, (2) instruction of the features, and (3) perception of ELs' use of the features. Educators perceived the Highlighter, Line Guide, Copy, and Paste to be more important than others, which affected their instruction. Results provide practical implications for instructing and designing online accessibility features in K-12 English language proficiency assessments.</t>
  </si>
  <si>
    <t>Elementary Secondary Education, English Language Learners, English (Second Language), Language Teachers, Language Proficiency, Educational Technology, Language Tests, Second Language Learning, Teacher Attitudes, Computer Assisted Testing, Technology Uses in Education</t>
  </si>
  <si>
    <t>EJ1344893</t>
  </si>
  <si>
    <t>Delving into Learner Autonomy in an EFL MOOC in China: A Case Study</t>
  </si>
  <si>
    <t>Ding, Yan, Shen, Huizhong</t>
  </si>
  <si>
    <t>Autonomy of language learners in technology-supported learning environments has attracted much scholarly attention. However, few studies, to date, have examined the issue in the emerging context of language MOOCs. The present study complemented this line of research via a qualitative investigation of a group of Chinese EFL learners in an English language MOOC. Data were collected via a prior interview (N = 38), four interviews held at different stages of the MOOC (N = 36, 27, 17, 13, respectively), and a post-course interview for dropouts (N = 14). A framework consisting of seven constructs in three dimensions, namely, the situational, the behavioral, and the psychological, was employed for analyzing the data. The results showed that the learners exhibited individual and dimensional variation in the extent to which they exercised autonomy. Participants were also observed to have adopted a variety of metacognitive strategies, motivation control strategies, and emotion control strategies to regulate their learning. The findings highlight the complexity of learner autonomy as displayed in the new learning interface as well as the potential of language MOOCs for fostering learner autonomy.</t>
  </si>
  <si>
    <t>Foreign Countries, English (Second Language), Second Language Learning, Personal Autonomy, Metacognition, Student Motivation, Emotional Response, Self Control, Online Courses, Electronic Learning, Vocabulary Development, College Students, Technology Uses in Education, Student Behavior</t>
  </si>
  <si>
    <t>EJ1344894</t>
  </si>
  <si>
    <t>Vakili, Shokoufeh, Ebadi, Saman</t>
  </si>
  <si>
    <t>Theoretically grounded in Vygotsky's sociocultural theory of mind, Dynamic Assessment (DA) provides researchers with the opportunity to investigate different aspects of learners' developmental trajectory, including the ways they overcome their errors. As a qualitative inquiry into the nature of errors reflecting learners' development in academic writing and the ways they are treated, this study examined the role of face-to-face (FTF) and Computer-Mediated (CM) contexts on the ways Iranian EFL learners dealt with their main developmental errors. In this study, the nature of developmental errors emerged out of the analysis of a writing corpus of four learners participating in a two-month DA based academic writing course. The learners' high-frequency errors were examined through the microgentic development method, which allows for investigating the moment to moment changes in learners' performance, to reveal the ways they were addressed in FTF and CM contexts of DA. The results highlighted the different effects of FTF and CM contexts on learners' pace, depth and permanency of development through not only employing different mediation forms but also encouraging the usage of different mediational tools. The findings indicated that while FTF mediation led to an inclination toward collaborative writing, CM mediation increased learners' engagement with their written texts by focusing more on difficult items and transferring development to other tasks and situations which, in turn, illustrates their progression towards self-regulation. The findings of the study shed light on the potentials of DA in guiding learners' struggle to overcome their academic writing developmental errors in both CM and FTF contexts.</t>
  </si>
  <si>
    <t>English (Second Language), Second Language Learning, Second Language Instruction, Computer Assisted Testing, Sociocultural Patterns, Theory of Mind, Learning Processes, Writing (Composition), Academic Language, Error Patterns, Error Correction, Teaching Methods, Writing Instruction, Computer Assisted Instruction, Conventional Instruction, Computational Linguistics, Collaborative Writing, Learner Engagement, Self Management, Remedial Instruction, Foreign Countries, Case Studies, Adult Students, Error Analysis (Language)</t>
  </si>
  <si>
    <t>EJ1344900</t>
  </si>
  <si>
    <t>The Impact of Virtual Exchange on TPACK and Foreign Language Competence: Reviewing a Large-Scale Implementation across 23 Virtual Exchanges</t>
  </si>
  <si>
    <t>Rienties, Bart, Lewis, Tim, O'Dowd, Robert, Rets, Irina, Rogaten, Jekaterina</t>
  </si>
  <si>
    <t>Several studies on Virtual Exchange (VE) have highlighted positive learning experiences, increases in technological pedagogical and content skills (TPACK) and foreign language (FL) competence. However, most VE research to date use qualitative or descriptive case-studies of how VEs have been implemented, and what &amp;quot;might&amp;quot; have worked. In this large-scale quantitative two-study design, we explored how 622 pre-service teachers developed TPACK skills and (perceived) FL competence over time in 23 VEs across 34 institutions in 16 countries. In Study 1, we used a (quasi-) experimental design of 3 VEs in an experimental (n = 151) or control group (n = 77) to explore the impact on TPACK. In Study 2, we used a larger sample of 20 VEs and 394 participants to replicate and contrast the findings from Study 1 in a broader context. In contrast to our expectations, participants in the experimental condition did not have higher TPACK skills growth relative to the control condition in Study 1, which was further confirmed in Study 2. Nonetheless, in Study 2 pre-existing TPACK skills influenced the development of (perceived) FL competence over time, whereby those participants who further strengthened their TPACK skills during the VE were more likely to nurture FL competence. A major lesson from this large-scale implementation is that VEs do not generate TPACK skills and FL competence by osmosis. We encourage CALL researchers to carefully reflect on any positive or negative finding that something has &amp;quot;worked&amp;quot; when there is no comparison or control group included.</t>
  </si>
  <si>
    <t>International Educational Exchange, Teacher Exchange Programs, Preservice Teachers, Technological Literacy, Pedagogical Content Knowledge, Language Proficiency, Intercultural Communication, Skill Development, Computer Assisted Instruction, Second Language Instruction, Evidence Based Practice, Outcomes of Education</t>
  </si>
  <si>
    <t>EJ1344901</t>
  </si>
  <si>
    <t>Seamless Learning for Oral Presentations: Designing for Performance Needs</t>
  </si>
  <si>
    <t>Barrett, Neil E., Liu, Gi-Zen, Wang, Hei-Chia</t>
  </si>
  <si>
    <t>This paper investigates English language learners' oral presentation needs, alongside students' and instructors' perceptions towards mobile seamless language learning. The findings will be used to develop a mobile-based learning environment. Interviews with both instructors and students were used to help build a Likert questionnaire which was refined with input from experts. Results reveal that students have a need for oral presentation training in areas such as slide design, presentation-specific language, structure, and body language. Instructors and students are willing to work with peers on oral presentation projects despite lacking previous experience. Deeper exploration from interviews show students believe sentence level language issues are more important than the organization and design of a presentation. Furthermore, instructors expressed problems with incorporating technology and online collaborative learning into language courses suggesting they need more training with learning technology. Students also believed online collaboration would be convenient but difficult to manage, indicating a need for both online and face-to-face collaboration. These findings will help with the development of a mobile seamless language learning framework and app for oral presentations. Guidelines are suggested to help instructors to improve students' oral presentation performance.</t>
  </si>
  <si>
    <t>Public Speaking, Oral Language, Performance, Electronic Learning, Second Language Instruction, Computer Oriented Programs, Student Needs, Technology Integration, English for Special Purposes, Undergraduate Students, Foreign Countries</t>
  </si>
  <si>
    <t>EJ1344902</t>
  </si>
  <si>
    <t>Vocabulary Learning through Videos: Captions, Advance-Organizer Strategy, and Their Combination</t>
  </si>
  <si>
    <t>This study intended to examine L2 young learners' vocabulary learning (i.e. form, meaning, and use). The research design involved a 2 (advance-organizer strategy: present vs. absent) × 4 (caption type: glossed full captions, glossed keyword captions, full captions, keyword captions) between-subjects design. A total of 240 Chinese ESL primary school students were recruited and randomly and equally assigned to eight conditions. Findings revealed that captioned videos produced significant effects on learning regarding the three dimensions of vocabulary knowledge. Glossed full captions were found to be the most effective caption type. Administration of the advance-organizer strategy also resulted in better gains in learning form, meaning, and use than the absence of this strategy. The combination of the advance-organizer strategy and glossed full captions led to the best learning performance for each dimension of vocabulary knowledge. Relevant pedagogical implications, including use of the advance-organizer strategy and captions, are provided.</t>
  </si>
  <si>
    <t>Foreign Countries, Elementary School Students, Second Language Learning, Vocabulary Development, Vocabulary Skills, Video Technology, Layout (Publications), Outcomes of Education, Attention Control, Advance Organizers, English (Second Language)</t>
  </si>
  <si>
    <t>EJ1344921</t>
  </si>
  <si>
    <t>The Effect of Personalized Feedback on Listening and Reading Skills in the Learning of EFL</t>
  </si>
  <si>
    <t>Pérez-Segura, José Jaime, Sánchez Ruiz, Raquel, González-Calero, José Antonio, Cózar-Gutiérrez, Ramón</t>
  </si>
  <si>
    <t>The present study firstly assesses how students can develop and improve the skills of listening and reading through personalized feedback. Secondly, it evaluates the motivational effects of the use of Audience Response Systems (ARS) in English lessons in comparison with the lessons where these electronic devices are not used. In three sessions, 68 sixth-grade students did exercises of reading and listening based on their errors, while other 68 students--the control group--completed generic activities working on those skills. Clickers, ARS devices, were used in both groups as a tool for gathering students' answers, and the Reduced Instructional Materials Motivation Survey (RIMMS) was employed to evaluate their influence on students' motivation in the English subject. The results show that both groups were more motivated with the use of clickers and that the group with personalized feedback improved their receptive skills more than the control one, especially in the general information variables.</t>
  </si>
  <si>
    <t>Feedback (Response), Individualized Instruction, Listening Skills, Reading Skills, English (Second Language), Second Language Learning, Audience Response Systems, Grade 6, Secondary School Students, Student Motivation, Foreign Countries</t>
  </si>
  <si>
    <t>EJ1344922</t>
  </si>
  <si>
    <t>An Investigation of Mother Tongue Differential Item Functioning in a High-Stakes Computerized Academic Reading Test</t>
  </si>
  <si>
    <t>Zhu, Xuelian, Aryadoust, Vahid</t>
  </si>
  <si>
    <t>A fundamental requirement of language assessments which is underresearched in computerized assessments is impartiality (fairness) or equal treatment of test takers regardless of background. The present study aimed to evaluate fairness in the Pearson Test of English (PTE) Academic Reading test, which is a computerized reading assessment, by investigating differential item functioning (DIF) across Indo-European (IE) and Non-Indo-European (NIE) language families. Previous research has shown that similarities between readers' mother tongue and the second language being learned can advantage some test takers. To test this hypothesis, we analyzed data from 783 international test takers who took the PTE Academic test, using the partial credit model in Rasch measurement. We examined two main types of DIF: uniform DIF (UDIF), which occurs when an item consistently gives a particular group of test takers an advantage across all levels of ability, and non-uniform DIF (NUDIF), which occurs when the performance of test takers varies across the ability continuum. The results showed no statistically significant UDIF (p &amp;gt; 0.05), but identified 3 NUDIF items out of 10 items across the language families. A mother tongue advantage was not observed. Similarity in test takers' level of computer and Internet skills, test preparation, and language policies could contribute to the finding of no UDIF. Post-hoc content analysis of items suggested that the decrease of mother tongue advantage for IE groups in high-proficiency groups and lucky guesses of low-ability groups may have contributed to the emergence of NUDIF items. Lastly, recommendations for investigating social and contextual factors are proposed.</t>
  </si>
  <si>
    <t>Computer Assisted Testing, Language Tests, Native Language, Culture Fair Tests, Reading Tests, Academic Language, Item Analysis, Test Items, Language Classification, Second Language Learning, Transfer of Training, Computer Literacy, Internet, Technological Literacy, Content Analysis, Language Proficiency, Social Influences, Context Effect, Cross Cultural Studies, Adults, Adolescents, High Stakes Tests</t>
  </si>
  <si>
    <t>EJ1344986</t>
  </si>
  <si>
    <t>Developing a Digital Application (EVALOE-DSS) for the Professional Development of Teachers Aiming to Improve Their Students&amp;apos; Linguistic Competence</t>
  </si>
  <si>
    <t>Gràcia, Marta, Casanovas, Jordi, Riba, Carles, Sancho, Maria Ribera, Jarque, Maria Josep, Casanovas, Josep, Vega, Fàtima</t>
  </si>
  <si>
    <t>This paper reports the development and validation of a digital application (Assessment Scale of Oral Language at School -- Decision Support System, EVALOE-DSS) for the professional development of teachers aiming to improve their students' linguistic competence. We performed a multiple case study involving seven teachers and their students from seven different schools. Over a six-month period, the teachers used the digital application to self-assess their classes, make decisions and introduce changes into their teaching practices. The researchers observed four class sessions of each teacher and assessed them with the same digital application. Each teacher-researcher dyad discussed the tool and its use over three meetings during the semester. Despite some differences between the teachers, use of the digital application produced progress in the competences of both the teachers and the students. Thus, the digital application can be used for professional development in teachers.</t>
  </si>
  <si>
    <t>Teaching Methods, Self Evaluation (Individuals), Oral Language, Second Language Learning, Second Language Instruction, Language Teachers, Faculty Development, Student Improvement, Language Proficiency, Decision Making, Computer Assisted Instruction, International Schools, Special Schools, Institutional Characteristics, Kindergarten, Elementary Secondary Education, Teacher Student Relationship, Computer Software, Instructional Design, Teacher Attitudes, Foreign Countries, Case Studies, Educational Change</t>
  </si>
  <si>
    <t>EJ1344987</t>
  </si>
  <si>
    <t>Effects of Captions and English Proficiency on Learning Effectiveness, Motivation and Attitude in Augmented-Reality-Enhanced Theme-Based Contextualized EFL Learning</t>
  </si>
  <si>
    <t>Chen, Ming-Puu, Wang, Li-Chun, Zou, Di, Lin, Shu-Yuan, Xie, Haoran, Tsai, Chin-Chung</t>
  </si>
  <si>
    <t>Augmented reality (AR) deepens learning interactions by imposing digital information on top of physical settings. This study implemented an AR-enhanced theme-based contextualized learning and aimed to examine the effects of captions (non-caption, English caption and Chinese caption) and English proficiency (less proficient and proficient) on junior high school students' English learning effectiveness, motivation and attitude. Six classes of ninth-graders voluntarily participated in the experimental learning sessions using tablets. A factorial design was employed, and the participants' learning performance, motivation and attitude were evaluated. The results indicated that captions did not affect knowledge comprehension, but English proficiency played a significant role in it. The effects of captions and English proficiency on knowledge application indicated that English captions placed high cognitive load and hindered less proficient learners' knowledge application, but proficient learners performed equally under different caption conditions. Generally, students demonstrated positive motivation toward learning from the AR-enhanced contextualized learning. The proficient learners were more motivated in terms of self-efficacy, proactive learning and learning value. All learners expressed positive attitude toward learning, among whom, those who learned without captions showed greater degrees of confidence and preferences, and the proficient learners showed greater degrees of confidence, preferences, learning process and learning strategy but lower degrees of anxiety.</t>
  </si>
  <si>
    <t>Visual Aids, Teaching Methods, Instructional Effectiveness, English (Second Language), Second Language Learning, Second Language Instruction, Computer Simulation, Artificial Intelligence, Chinese, Language Proficiency, Learning Motivation, Academic Achievement, Handheld Devices, Cognitive Ability, Student Attitudes, Comparative Analysis, Grade 9, Experiential Learning, Self Efficacy, Correlation, Junior High School Students, Foreign Countries, Learning Activities, Factor Analysis, Computer Assisted Instruction</t>
  </si>
  <si>
    <t>EJ1344989</t>
  </si>
  <si>
    <t>A Systematic Review of Context-Aware Technology Use in Foreign Language Learning</t>
  </si>
  <si>
    <t>As context plays a critical role in foreign language (FL) learning, context-aware technology is a promising tool for supporting FL learning. The present study examined studies published between 2000 and 2018 to understand the trends of technology and related research and the current issues with context-aware technology in FL learning. This review included 75 empirical studies and 13 system-descriptive studies. The empirical studies were further examined in terms of publication year, methodology, participants, languages, device types, and the effectiveness of the technology based on FL learning results. Most of the studies indicated positive effects of the technology in the affective, linguistic, socio-cultural, and cognitive domains. The review also found issues with the reviewed studies, including the research methods, research sustainability, and practicability of the technology. The review results showed that the number of publications per year fluctuated rather than increased over the studied period. Students' perceptions of the use of context-aware technology in FL were the most common focus of the reviewed research; far fewer empirical studies were found that assessed students' actual language learning outcomes. The results of this study suggest that more long-term, pedagogy-informed empirical studies based on students' actual learning outcomes are required to verify the effectiveness of context-aware technology on FL learning and to help effectively integrate such technology into learning in the future.</t>
  </si>
  <si>
    <t>Research Reports, Second Language Learning, Second Language Instruction, Context Effect, Technology Uses in Education, Student Attitudes, Publications, Information Technology, Trend Analysis, Educational Trends, Sustainability, Instructional Effectiveness, Computer Software, Teaching Methods, Outcomes of Education, Futures (of Society)</t>
  </si>
  <si>
    <t>EJ1345008</t>
  </si>
  <si>
    <t>An Examination of the Studies on Foreign Language Teaching in Pre-School Education: A Bibliometric Mapping Analysis</t>
  </si>
  <si>
    <t>Yilmaz, Rabia Meryem, Topu, Fatma Burcu, Takkaç Tulgar, Aysegül</t>
  </si>
  <si>
    <t>This study aims to provide a bibliometric mapping analysis of the studies on foreign language teaching in early childhood education in Web of Science. A total of 638 studies were reached however 596 studies were selected for the analysis. For bibliometric analysis, VOSViewer programme was used in order to reveal the most used keywords, words in the abstracts, citation analyses and co-citation analyses in the studies. In addition, whether any technology was adopted in the studies was examined within 76 studies. The results showed that the most used keywords were English language learning, bilingualism, English as a second language, and English learners. The most used words in the abstracts were teacher, acquisition and effect. Bialystok and Cummins, are the most cited authors in this field. The most cited journals are Journal of Educational Psychology and Applied Psycholinguistics. The studies have been mostly published in Spain, Sweden, and Israel. In addition, it is observed that the studies started in 2012 mainly in the United States, Canada, England and Germany. When technology use in the studies was examined, ICT in education, multimedia, digital technologies, instructional technology, technology integration were used in the studies. This study provides a guide for new studies, to identify the trends in the field and to compare the existing research on the topic. Consequently, it is suggested that future researches need focusing more on the pedagogical aspects and testing whether teaching environments supported by new technologies contribute to foreign language education.</t>
  </si>
  <si>
    <t>Second Language Instruction, Bibliometrics, Content Analysis, Early Childhood Education, Technology Integration</t>
  </si>
  <si>
    <t>EJ1352573</t>
  </si>
  <si>
    <t>Impact of Automated Writing Evaluation on Teacher Feedback, Student Revision, and Writing Improvement</t>
  </si>
  <si>
    <t>Link, Stephanie, Mehrzad, Mohaddeseh, Rahimi, Mohammad</t>
  </si>
  <si>
    <t>Recent years have witnessed an increasing interest in the use of automated writing evaluation (AWE) in second language writing classrooms. This increase is partially due to the belief that AWE can assist teachers by allowing them to devote more feedback to higher-level (HL) writing skills, such as content and organization, while the technology addresses lower-level (LL) skills, such as grammar. As is speculated, student revisions will then be positively impacted. However, little evidence has supported these claims, calling into question the impact of AWE on teaching and learning. The current study explored these claims by comparing two second language writing classes that were assigned to either an AWE + teacher feedback condition or a teacher-only-feedback condition. Findings suggest that using AWE as a complement to teacher feedback did not have a significant impact on the amount of HL teacher feedback, but the teacher who did not use AWE tended to provide a greater amount of LL feedback than AWE alone. Furthermore, students seemed to revise the teacher's LL feedback more frequently than LL feedback from the computer. Interestingly, students retained their improvement in accuracy in the long-term when they had access to AWE, but students who did not have access appeared to have lower retention. We explain the relevance of our findings in relation to an argument-based validation framework to align our work with state-of-the-art research in the field and contribute to a broader discussion about how AWE can be best provided to support second language writing development.</t>
  </si>
  <si>
    <t>Automation, Writing Evaluation, Feedback (Response), Revision (Written Composition), Writing Improvement, Second Language Learning, Writing Skills, Teacher Student Relationship, Foreign Countries, English (Second Language), Undergraduate Students</t>
  </si>
  <si>
    <t>EJ1352575</t>
  </si>
  <si>
    <t>Digital Literacy of EFL Students in a Junior High School in Iran: Voices of Teachers, Students and Ministry Directors</t>
  </si>
  <si>
    <t>Dashtestani, Reza, Hojatpanah, Shamimeh</t>
  </si>
  <si>
    <t>Promoting students' digital literacy has become a significant challenge for educational authorities and course designers. However, very limited attention has been directed toward junior high school students' digital literacy in the literature of computer-assisted language learning (CALL). Thus, this mixed-methods study explored junior high school teachers' and students' perspectives on the students' digital literacy level and issues pertaining to it. A total of 364 junior high school students, 20 junior high school teachers, and three Directors of the Ministry of Education of Iran participated in the study. Exploratory factor analysis was run to ensure the construct validity of the questionnaire. The results of the Mann-Whitney U test showed significant differences between the perceptions of the teachers and students. While the students and teachers reported that students had an acceptable level of digital literacy in the interviews, the questionnaire results showed that the students had a low to moderate level of digital literacy. The teachers and students believed that the junior high school students used technology for recreational and non-educational purposes. The junior high school students did not use a wide range of computer applications and software tools. The interview with the Directors of the Ministry of Education depicted that they did not have consensus on the issues related to junior high school students' digital literacy and that the Ministry did not have clear plans for promoting students' digital literacy levels. The study proposes implications for the renewal of the English as a foreign language (EFL) curriculum of junior high schools and the integration of CALL in EFL programs in Iran and other similar contexts.</t>
  </si>
  <si>
    <t>Foreign Countries, Junior High School Students, English (Second Language), Second Language Learning, Computer Literacy, Computer Assisted Instruction, Junior High School Teachers, Administrators, Attitudes, Computer Use, Educational Improvement, Outcomes of Education</t>
  </si>
  <si>
    <t>EJ1352576</t>
  </si>
  <si>
    <t>Self-Experienced Storytelling in an Authentic Context to Facilitate EFL Writing</t>
  </si>
  <si>
    <t>Nguyen, Thi-Huyen, Hwang, Wu-Yuin, Pham, Xuan-Lam, Pham, Thao</t>
  </si>
  <si>
    <t>Our study explored EFL writing skills in relation to self-experience in an authentic learning context with the help of a mobile application. Two authentic writing activities ('Tell your story' and 'Describe your context') were designed and compared to see if they resulted in significant differences in EFL writing performance and writing behavior. The results showed that the experimental group who completed the &amp;quot;tell your story&amp;quot; exercise exhibited significantly better writing performance than the control group who completed the &amp;quot;describe your context&amp;quot; exercise'. More specifically, the experimental group used more vivid words and vocabulary to write about their surrounding contexts than the control group. Our observation and study results showed that using authentic materials in storytelling exercises motivate students to share their experiences, which not only improves students' general EFL writing skills but also enhances their confidence to use English in real situations.</t>
  </si>
  <si>
    <t>Story Telling, Second Language Instruction, Second Language Learning, English (Second Language), Writing Skills, Student Motivation, Teaching Methods, Language Usage, Authentic Learning, Telecommunications, Handheld Devices, Writing Instruction, Comparative Analysis, Vocabulary Skills, Student Attitudes, Self Esteem, Instructional Materials, Writing Processes, Undergraduate Students, Foreign Countries, Correlation, Revision (Written Composition), Editing</t>
  </si>
  <si>
    <t>EJ1352592</t>
  </si>
  <si>
    <t>The Impact of a Virtual Reality App on Adolescent EFL Learners&amp;apos; Vocabulary Learning</t>
  </si>
  <si>
    <t>Tai, Tzu-Yu, Chen, Howard Hao-Jan, Todd, Graeme</t>
  </si>
  <si>
    <t>VR technology allows learners to access simulated, immersive and interactive virtual environments to perform authentic learning activities. In particular, VR has emerged as a valuable tool for L2 learning. However, VR research has tended to pay more attention to desktop-based VR than to VR via mobile-rendered HMDs, leaving the potentials of VR through mobile-rendered HMDs yet to be investigated. Therefore, this study fills the gap by using a commercial VR app to examine the effect of VR via mobile-rendered HMDs on EFL learners' vocabulary learning. Forty-nine seventh graders in Taiwan were recruited from two intact classes and assigned to either an experimental (VR players) or control (video watchers) group. The VR players interacted with Mondly VR app using mobile-rendered HMDs and took part in conversations with virtual characters. The video watchers watched the walkthrough video signal of the VR player's app via a personal computer. Vocabulary tests, a perception questionnaire, and interviews were used to evaluate the participants' vocabulary learning. The results showed that the VR players' vocabulary learning and retention was significantly higher than the video watchers'. The majority of the VR players felt that VR-mediated vocabulary learning was motivating and beneficial. The VR app contextualized vocabulary learning by providing virtual environments with multimodal support and enhanced learner engagement through real-time interactivity and feedback. The video watchers' feedback revealed mixed feelings. Some felt that the walkthrough video facilitated vocabulary learning by providing word meaning and use in context. Others reported it lacked interactivity and their attention was easily distracted.</t>
  </si>
  <si>
    <t>Computer Simulation, Educational Technology, English (Second Language), Second Language Learning, Vocabulary Development, Telecommunications, Handheld Devices, Grade 7, Computer Oriented Programs, Program Effectiveness, Video Technology, Student Attitudes, Foreign Countries, Early Adolescents, Junior High School Students</t>
  </si>
  <si>
    <t>EJ1352593</t>
  </si>
  <si>
    <t>Educational Affordances of Mobile Social Media for Language Teaching and Learning: A Chinese Teacher&amp;apos;s Perspective</t>
  </si>
  <si>
    <t>Xue, Sijia, Churchill, Daniel</t>
  </si>
  <si>
    <t>The educational potential of mobile and social media technologies in combination is becoming increasingly salient with the advance of modern technology. However, there is a dearth in the research on educational use of mobile social media for language learning. This study adopted a qualitative single case study approach to investigate a language teacher's integration of mobile social media in the context of higher education in mainland China, with the aim of exploring educational affordances of mobile social media for language teaching and learning and understanding the relationship between the teacher's technology use and her private theories about technology integration. Data were collected from observation, interviews, as well as documents and artifacts provided by the teacher. Qualitative content analysis was conducted to analyze the data. Five educational affordances of mobile social media emerged from the results, including a motivating environment, resources accessing and sharing, evaluation and feedback offering, administration for learning, and content generation. Results also showed that the teacher's private theories about technology integration changed with her adoption of these affordances. However, such changes did not lead to student-centered technology-based learning designs. Implications for teachers as well as teacher educators are provided. Directions for future research are suggested.</t>
  </si>
  <si>
    <t>Second Language Learning, Second Language Instruction, Teaching Methods, Student Centered Learning, Technology Integration, Social Media, Telecommunications, Handheld Devices, Teacher Attitudes, Higher Education, Foreign Countries, Case Studies, Language Teachers, Learning Motivation, Feedback (Response), Educational Theories, Educational Change, Computer Software, Computer Mediated Communication, English (Second Language), English for Academic Purposes, Business English, College Faculty</t>
  </si>
  <si>
    <t>EJ1352665</t>
  </si>
  <si>
    <t>Types, Purposes, and Effectiveness of State-of-the-Art Technologies for Second and Foreign Language Learning</t>
  </si>
  <si>
    <t>Zhang, Ruofei, Zou, Di</t>
  </si>
  <si>
    <t>Digital technologies have been widely used to enhance language learning, the effectiveness of which has been acknowledged in the literature. With the rapid development of digital devices and technologies, increasing technologies have been used in the most recent several years, leading to more diversified approaches to language education. This exceptional advance over the past few years calls for a summary of state-of-the-art technologies that have been used to enhance language learning and promote effective learning. The present study was conducted to fill this gap by reviewing all the relevant publications in 10 widely recognised journals in the field of technology-enhanced language learning. An analysis of 57 articles indicated five major types of technology for second and foreign language learning (i.e. technologies for mobile learning, multimedia learning and socialisation, speech-to-text and text-to-speech recognition, and digital-game-based learning). The results also showed four primary purposes and benefits of the state-of-the-art technologies: promoting practices, delivering instructional content, facilitating interactions, and restructuring teaching approaches. Moreover, these state-of-the-art technologies have been integrated into various aspects of language teaching and learning, the overall impact of which has been positive.</t>
  </si>
  <si>
    <t>Second Language Learning, Second Language Instruction, Computer Assisted Instruction, Teaching Methods, Instructional Effectiveness, Periodicals, Journal Articles, Research Reports, Information Technology, Handheld Devices, Multimedia Instruction, Socialization, Speech Communication, Audio Equipment, Game Based Learning, Educational Practices, Learning Processes, Educational Benefits</t>
  </si>
  <si>
    <t>EJ1352666</t>
  </si>
  <si>
    <t>A Neurocognitive Investigation of Test Methods and Gender Effects in Listening Assessment</t>
  </si>
  <si>
    <t>Aryadoust, Vahid, Ng, Li Ying, Foo, Stacy, Esposito, Gianluca</t>
  </si>
  <si>
    <t>This is the first study to investigate the effects of test methods (while-listening performance and post-listening performance) and gender on measured listening ability and brain activation under test conditions. Functional near-infrared spectroscopy (fNIRS) was used to examine three brain regions associated with listening comprehension: the inferior frontal gyrus and posterior middle temporal gyrus, which subserve bottom-up processing in comprehension, and the dorsomedial prefrontal cortex, which mediates top-down processing. A Rasch model reliability analysis showed that listeners were homogeneous in their listening ability. Additionally, there were no significant differences in test scores across test methods and genders. The fNIRS data, however, revealed significantly different activation of the investigated brain regions across test methods, genders, and listening abilities. Together, these findings indicated that the listening test was not sensitive to differences in the neurocognitive processes underlying listening comprehension under test conditions. The implications of these findings for assessing listening and suggestions for future research are discussed.</t>
  </si>
  <si>
    <t>Listening Comprehension, Listening Comprehension Tests, Testing, Cognitive Processes, Brain, Brain Hemisphere Functions, Spectroscopy, Item Response Theory, Listening Skills, Scores, Gender Differences, College Students, Foreign Countries, Handedness, Psychometrics</t>
  </si>
  <si>
    <t>Singapore, China, Vietnam, India, Mauritius, Germany, New Zealand</t>
  </si>
  <si>
    <t>EJ1352668</t>
  </si>
  <si>
    <t>Research Trends in Language MOOC Studies: A Systematic Review of the Published Literature (2012-2018)</t>
  </si>
  <si>
    <t>Sallam, Marwan H., Martín-Monje, Elena, Li, Yan</t>
  </si>
  <si>
    <t>This study aims to explore the current published research on Language Massive Open Online Courses (LMOOCs), outlining the types of papers, countries where studies were performed and institutions devoted to this field. Also, it intends to classify the reviewed literature following a general categorisation of MOOCs, and to identify the main trends and topics of interest for LMOOC researchers. Results show that there is still a lack of LMOOC-related articles in CALL (computer assisted language learning) journals, since most of the publications in the period reviewed (2012-18) are conference papers. The country in which most studies have been done so far is Spain and Universidad Nacional de Educación a Distancia (UNED) is currently the most active institution in this area. Within the taxonomy established, the most popular categories of studies focused on LMOOC participants or providers and case studies. Systematic review of the published literature indicated that research trends in LMOOCs studies comprise: 1) conceptualisation of LMOOCs and their distinctive features; 2) attempts to find the most suitable model for language teaching and learning beyond the xMOOC/cMOOC dichotomy; 3) suitability of LMOOCs for languages for specific purposes (LSP) courses; 4) focus on the learners and their motivation and experience throughout the course; 5) reflection on the new role of the teacher; 6) instructional design and how it affects participants' learning and possible attrition; and 7) importance of social learning in LMOOCs. Nevertheless, LMOOCs is still an emerging field in need of further serious studies.</t>
  </si>
  <si>
    <t>Educational Research, Educational Trends, Second Language Learning, MOOCs, Journal Articles, Computer Assisted Instruction, Foreign Countries, Second Language Instruction, Languages for Special Purposes, Learning Motivation, Instructional Design, Attrition (Research Studies), Student Attrition, Socialization, Citations (References), Case Studies, Educational Theories, Technology Uses in Education</t>
  </si>
  <si>
    <t>Spain, China, United States, United Kingdom, Greece, Russia, Ireland</t>
  </si>
  <si>
    <t>EJ1352671</t>
  </si>
  <si>
    <t>To CALL or Not to CALL: Empirical Evidence from Neuroscience</t>
  </si>
  <si>
    <t>The English as a foreign language (EFL) learners' levels of attention and meditation as well as brainwaves while interacting with an interlocutor in three different second-language (L2) socialization contexts--with another human in person, with another person through a virtual platform, and with an artificial intelligence (AI) chatbot--were explored in this study. Thirty participants participated in an experiment, throughout which they were asked to wear a NeuroSky Mindwave headset to assess their real-time levels of attention and meditation, as well as their brainwave activities in each of the three contexts. Statistical analyses of the results revealed a significant effect of the EFL socialization context on participants' level of attention and meditation. The EFL learners' level of attention was highest when they were socializing with other humans in person. When their interlocutor was a chatbot, their level of meditation was highest. When they were interacting with another person in a virtual environment, both their attention and meditation were lowest. A one-way multivariate analysis of variance (MANOVA) revealed a significant main effect of the dominant ratios of participants' brainwave activities, based on their interactions with interlocutors in all three contexts. The AI chatbot was associated with the greatest dominant ratio of delta and theta brainwaves for EFL learners. Face-to-face L2 socialization with interlocutors triggered alpha and beta brainwaves, whereas interaction with human interlocutors in the virtual environment made gamma brainwaves dominant. The present study is the first to have empirically examined EFL learners' levels of attention and meditation as well as brainwaves during L2 socialization in three different contexts.</t>
  </si>
  <si>
    <t>Computer Assisted Instruction, Teaching Methods, English (Second Language), Second Language Learning, Second Language Instruction, Artificial Intelligence, Socialization, Comparative Analysis, Computer Mediated Communication, Interpersonal Communication, Attention, Brain Hemisphere Functions, Computer Simulation, State Universities, Undergraduate Students, Foreign Countries, Diagnostic Tests, Language Proficiency</t>
  </si>
  <si>
    <t>EJ1353049</t>
  </si>
  <si>
    <t>Digital Storytelling as an Interdisciplinary Project to Improve Students&amp;apos; English Speaking and Creative Thinking</t>
  </si>
  <si>
    <t>Yang, Ya-Ting Carolyn, Chen, Yi-Chien, Hung, Hsiu-Ting</t>
  </si>
  <si>
    <t>The present research examined the effectiveness of digital storytelling (DST) on foreign language learners' English speaking and creative thinking. In this study, DST was realized in the form of an interdisciplinary project integrated in a partnership between an English course and a computer course, with the class time of the former devoted to the content design and that of the latter to the multimedia design of learner-generated digital stories. The participants were required to work in small groups to create their digital stories in the target language, English, under an eight-week interdisciplinary curriculum. A two-group quasi-experiment with a pretest and posttest design was then conducted to compare the participants' learning outcomes. The findings reveal the authentic and meaningful learning opportunities that DST has to offer for effectively fostering the students' development of becoming proficient English speakers and creative thinkers. Future implementations on interdisciplinary DST projects are thus recommended for educators.</t>
  </si>
  <si>
    <t>Story Telling, Teaching Methods, Interdisciplinary Approach, English (Second Language), Second Language Learning, Second Language Instruction, Outcomes of Education, Creative Thinking, Comparative Analysis, Multimedia Instruction, Cooperative Learning, Speech Communication, Grade 7, Computer Assisted Instruction, Creativity Tests, Foreign Countries, Scores</t>
  </si>
  <si>
    <t>EJ1353052</t>
  </si>
  <si>
    <t>Learning L2 Idioms in a Call Environment: The Role of Practice Intensity, Modality, and Idiom Properties</t>
  </si>
  <si>
    <t>Cucchiarini, Catia, Hubers, Ferdy, Strik, Helmer</t>
  </si>
  <si>
    <t>Idiomatic expressions like &amp;quot;hit the road&amp;quot; or &amp;quot;turn the tables&amp;quot; are known to be problematic for L2 learners, but research indicates that learning L2 idiomatic language is important. Relatively few studies, most of them focusing on English idioms, have investigated how L2 idioms are actually acquired and how this process is affected by important idiom properties like transparency (the degree to which the figurative meaning of an idiom can be inferred from its literal analysis) and cross-language overlap (the degree to which L2 idioms correspond to L1 idioms). The present study employed a specially designed CALL system to investigate the effects of intensity of practice and the reading modality on learning Dutch L2 idioms, as well as the impact of idiom transparency and cross-language overlap. The results show that CALL practice with a focus on meaning and form is effective for learning L2 idioms and that the degree of practice needed depends on the properties of the idioms. L2 learners can achieve or even exceed native-like performance. Practicing reading idioms aloud does not lead to significantly higher performance than reading idioms silently. These findings have theoretical implications as they show that differences between native speakers and L2 learners are due to differences in exposure, rather than to different underlying acquisition mechanisms. For teaching practice, this study indicates that a properly designed CALL system is an effective and an ecologically sound environment for learning L2 idioms, a generally unattended area in L2 classes, and that teaching priorities should be based on degree of transparency and cross-language overlap of L2 idioms.</t>
  </si>
  <si>
    <t>Second Language Learning, Second Language Instruction, Computer Assisted Instruction, Teaching Methods, Figurative Language, Indo European Languages, Learning Processes, Oral Reading, Native Language, Contrastive Linguistics, German, Undergraduate Students, Foreign Students, Foreign Countries, Language Tests</t>
  </si>
  <si>
    <t>EJ1353251</t>
  </si>
  <si>
    <t>Modeling Preservice Chinese-as-a-Second/Foreign-Language Teachers&amp;apos; Adoption of Educational Technology: A Technology Acceptance Perspective</t>
  </si>
  <si>
    <t>Sun, Peijian Paul, Mei, Bing</t>
  </si>
  <si>
    <t>This study focuses on preservice Chinese-as-a-second/foreign-language (L2 Chinese) teachers with a theoretical perspective based on prior technology acceptance research in the educational context, to investigate factors influencing preservice L2 Chinese teachers' intention to use educational technology in their future classrooms. Six relevant constructs--intention to use technology, perceived usefulness, attitudes toward use of technology, technology self-efficacy, facilitating conditions and experience of technology use--were incorporated into three hypothesized models. A total of 331 preservice L2 Chinese teachers from two national key universities in China participated in this study. Data were collected via a self-report questionnaire and analyzed through structural equation modeling. Model comparison results showed that the third hypothesized model fit the data best. Specifically, perceived usefulness, technology self-efficacy, and facilitating conditions had direct positive effects on attitudes toward use of technology, while perceived usefulness, attitudes toward use of technology, and experience of technology use showed a positive influence on intention to use technology. This study enriches our understanding of technology acceptance by extending consideration to under-studied preservice L2 Chinese teachers in China. Implications for schools and teacher educators are also discussed.</t>
  </si>
  <si>
    <t>Chinese, Second Language Instruction, Preservice Teachers, Language Teachers, Educational Technology, Technology Integration, Technology Uses in Education, Intention, Usability, Student Attitudes, Self Efficacy, Experience, Foreign Countries</t>
  </si>
  <si>
    <t>EJ1353254</t>
  </si>
  <si>
    <t>A Critical Review of Research on Technological Pedagogical and Content Knowledge (TPACK) in Language Teaching</t>
  </si>
  <si>
    <t>Tseng, Jun-Jie, Chai, Ching Sing, Tan, Lynde, Park, Moonyoung</t>
  </si>
  <si>
    <t>Research on TPACK has been burgeoning recently. Some review studies in the field of educational technology have indicated issues and trends in TPACK research conducted in the past decades. However, a review of TPACK research specific to language teachers' knowledge about language teaching with technology has been lacking. To fill this research gap, the present review study intends to understand the landscape of TPACK research on language teachers published from 2011 to 2019. The analysis results reveal that 51 studies were identified with a publication peak in 2015, mostly conducted in Asia and the Middle East. The 51 articles were categorized into four areas: (a) exploring TPACK, (b) assessing TPACK, (c) developing TPACK, and (d) applying TPACK. More specifically, research on exploring TPACK suggests that while teachers had varying levels of confidence in their TPACK competence, their TPACK indicated the dominant use of technology in traditional teacher-centered teaching. Research on assessing TPACK shows that survey items were contextualized to lessen the difficulty of distinguishing between the seven sub-domains of TPACK. However, the difficulty remained perhaps due to a possibility that the seven sub-domains may not appear workable in practice. This issue needs further research. Research on developing TPACK reveals that effective interventions involved language teachers' understanding of the TPACK framework, modeling from teacher educators or experienced teachers, and language teachers' engagement in designing lessons collaboratively. Finally, research on applying TPACK indicates that TPACK-informed language learning courses and platforms were perceived to be helpful and effective. These findings may provide researchers with some possible directions.</t>
  </si>
  <si>
    <t>Technological Literacy, Pedagogical Content Knowledge, Second Language Instruction, English (Second Language), Language Teachers, Technology Uses in Education, Educational Technology, Educational Research, Self Efficacy, Faculty Development, Teacher Evaluation</t>
  </si>
  <si>
    <t>EJ1361572</t>
  </si>
  <si>
    <t>This study investigates the effectiveness of using Google Translate as a translingual CALL tool in English as a Foreign Language (EFL) writing, keyed to the perceptions of both more highly proficient Chinese English major university students and less-proficient non-English majors. After watching a 5-minute passage from a movie, each cohort of students was asked to write an extemporaneous reflective essay. Students first wrote a text in Chinese, then composed a corresponding text in English, submitted their Chinese text to Google Translate (GT), compared the translated English GT text with their own self-written (SW) text, and finally revised their self-written English (RSW) text by referring to their GT text. Student perceptions of the activity were elicited by a questionnaire. Two types of online computational assessments evaluated students' writing performance for all the SW, GT and RSW versions. Results indicate that GT texts showed significantly better writing performance in delivering more enriched content, using more advanced vocabulary and making fewer spelling and grammatical errors than the SW texts. RSW texts showed a significant improvement over SW versions, especially for the non-English major students. Students using Google Translate as a revision tool displayed better L2 performance in written language and content than in their self-writing, and especially non-English major students showed significantly more positive attitudes towards the use of Google Translate than English major students.</t>
  </si>
  <si>
    <t>Computer Assisted Instruction, Translation, Second Language Learning, Second Language Instruction, Grammar, Error Patterns, Vocabulary Skills, Writing Skills, Computational Linguistics, English (Second Language), Majors (Students), Undergraduate Students, Computer Software, Films, Chinese, Essays, Student Attitudes, Writing Evaluation, Spelling, Revision (Written Composition), Foreign Countries</t>
  </si>
  <si>
    <t>EJ1361573</t>
  </si>
  <si>
    <t>Interaction and Collaboration in Robot-Assisted Language Learning for Adults</t>
  </si>
  <si>
    <t>Engwall, Olov, Lopes, José</t>
  </si>
  <si>
    <t>This article analyses how robot-learner interaction in robot-assisted language learning (RALL) is influenced by the interaction behaviour of the robot. Since the robot behaviour is to a large extent determined by the combination of teaching strategy, robot role and robot type, previous studies in RALL are first summarised with respect to which combinations that have been chosen, the rationale behind the choice and the effects on interaction and learning. The goal of the summary is to determine a suitable pedagogical set-up for RALL with adult learners, since previous RALL studies have almost exclusively been performed with children and youths. A user study in which 33 adult second language learners practice Swedish in three-party conversations with an anthropomorphic robot head is then presented. It is demonstrated how different robot interaction behaviours influence interaction between the robot and the learners and between the two learners. Through an analysis of learner interaction, collaboration and learner ratings for the different robot behaviours, it is observed that the learners were most positive towards the robot behaviour that focused on interviewing one learner at the time (highest average ratings), but that they were the most active in sessions when the robot encouraged learner-learner interaction. Moreover, the preferences and activity differed between learner pairs, depending on, e.g., their proficiency level and how well they knew the peer. It is therefore concluded that the robot behaviour needs to adapt to such factors. In addition, collaboration with the peer played an important part in conversation practice sessions to deal with linguistic difficulties or communication problems with the robot.</t>
  </si>
  <si>
    <t>Second Language Learning, Adults, Swedish, Robotics, Interaction, Cooperation, Behavior, Peer Relationship, Second Language Instruction, Interpersonal Communication, Speech Communication, Preferences, Foreign Countries</t>
  </si>
  <si>
    <t>EJ1361653</t>
  </si>
  <si>
    <t>Web-Based Language Learning and Speaking Anxiety</t>
  </si>
  <si>
    <t>Bashori, Muzakki, van Hout, Roeland, Strik, Helmer, Cucchiarini, Catia</t>
  </si>
  <si>
    <t>Foreign Language Speaking Anxiety (FLSA) is known to negatively affect the performance of foreign language learners. Among the four language skills, speaking is the most anxiety-provoking skill. We investigated the presence of FLSA in Indonesian vocational high school students and we tested whether web-based language learning might help to reduce speaking anxiety, in particular when the facility in question is equipped with Automatic Speech Recognition (ASR). A mixed methods research was employed to investigate FLSA in 573 vocational high school students. A subset of them (n = 167) was selected to participate in two ASR-based web-experiments using www.iloveindonesia.my.id and NovoLearning. We additionally interviewed 11 of the students who participated in these web-experiments and five English teachers. The results showed that students indicated a moderate-to-serious level of FLSA, that they evaluated the learning websites positively, and believed that web-based language learning could alleviate their speaking anxiety. The interviews revealed that students felt less anxious when speaking in front of the ASR-based websites compared to speaking to peers or people. In order to evaluate the real effectiveness of ASR-based learning websites, future studies should investigate actual improvement of learners' speaking skills over a longer period of time.</t>
  </si>
  <si>
    <t>Second Language Learning, Anxiety, Speech Skills, Linguistic Performance, Foreign Countries, Prevocational Education, High School Students, Web Based Instruction, Speech Improvement, Psychological Patterns</t>
  </si>
  <si>
    <t>EJ1361659</t>
  </si>
  <si>
    <t>Edmodo in Semi-Technical English Courses: Towards a More Practical Strategy for Language Learning/Practice</t>
  </si>
  <si>
    <t>Nami, Fatemeh</t>
  </si>
  <si>
    <t>This study applied Edmodo as a supplementary environment for additional language practice in a semi-technical English course in an EFL context, with a quasi-experimental between-subjects (control versus experimental group) design. In addition to conventional classroom instruction and practice, the experimental group practiced additional language exercises using Edmodo application while the control group participants worked on similar exercises during extended classroom meetings. The results of paired and independent sample t-tests conducted on both groups' using 48-item, multiple-choice (vocabulary, grammar, and reading comprehension) pre and posttests revealed that while both groups demonstrated a statistically significant performance in the achievement posttest which was administered at the end of the course, the performance of the experimental group was significantly better than the control. The findings suggest that Edmodo is a valuable and cost-effective tool for language learning/practice beyond the physical and temporal confinements of conventional language classrooms.</t>
  </si>
  <si>
    <t>Foreign Countries, English (Second Language), Second Language Learning, Second Language Instruction, English for Science and Technology, Learning Management Systems, Vocabulary Development, Reading Comprehension, Grammar, Cost Effectiveness, Comparative Analysis, Multiple Choice Tests, Language Tests, Computer Assisted Instruction, Conventional Instruction, Undergraduate Students, Instructional Effectiveness, Teaching Methods</t>
  </si>
  <si>
    <t>EJ1361660</t>
  </si>
  <si>
    <t>The Effects of Video-Annotated Learning and Reviewing System with Vocabulary Learning Mechanism on English Listening Comprehension and Technology Acceptance</t>
  </si>
  <si>
    <t>Chen, Chih-Ming, Li, Ming-Chaun, Lin, Mei-Feng</t>
  </si>
  <si>
    <t>This study is aimed to design a novel vocabulary learning mechanism (VLM) in the previously developed video-annotated learning and reviewing system (VALRS) that allows learners to identify unfamiliar or unknown words when listening to the video and generate personalized input enhancement from English subtitles for vocabulary learning. It is expected that the VALRS with VLM (VALRS-VLM) can help learners improve their English listening comprehension in the recognition of speech sounds of individual vocabulary words and meaning understanding of vocabulary words and oral sentences. To investigate the learning effectiveness and learners' experiences of the newly developed VLM, this study compared the outcomes of English listening comprehension performance and technology acceptance between the experimental group using the VALRS-VLM and the control group using the VALRS without the VLM (VALRS-NVLM). Analytical results show that the learners using the VALRS-VLM achieved remarkably better in both English listening learning outcomes and learning retention for vocabulary learning and overall English listening comprehension performance than those who used the VALRS-NVLM. Besides, according to the results of the questionnaire surveyed after the experiment, both the VALRS-VLM and VALRS-NVLM groups showed good technology acceptance. This study confirms that the proposed VALRS-VLM could effectively facilitate learners' English listening learning as well as provide them with a positive learning experience.</t>
  </si>
  <si>
    <t>Video Technology, Captions, English (Second Language), Listening Comprehension, Technology Uses in Education, Second Language Learning, Instructional Effectiveness, Computer Assisted Instruction, Elementary School Students, Grade 6, Foreign Countries, Vocabulary Development, Educational Technology</t>
  </si>
  <si>
    <t>EJ1361661</t>
  </si>
  <si>
    <t>Using Learning Analytics to Understand Collective Attention in Language MOOCs</t>
  </si>
  <si>
    <t>Zeng, Shuang, Zhang, Jingjing, Gao, Ming, Xu, Kate M., Zhang, Jiang</t>
  </si>
  <si>
    <t>Learning analytics (LA) has the potential to generate new insights into the complexities of learning behaviours in language massive open online courses (LMOOCs). In LA, the collective attention model takes an ecological system view of the dynamic process of unequal participation patterns in online and flexible learning environments. In this study, the 'Oral Communication for EFL Learners (spring)' on XuetangX was selected as an example with which to examine the allocation of learner attention in the context of LMOOCs. The open-flow network of collective attention was used to model the dynamics of learning behaviours to understand how different cohorts of second language (L2) learners allocated their attention at the collective level. The results showed that what distinguished high-performing L2 learners was related less to where they started with LMOOC resources or how much attention they allocated to certain learning units and more to the extent to which their attention could be maintained and circulated into other learning units. In addition, learners' attention typically followed the pre-designed course structure each time they entered the online space. No learning resources offered in the selected LMOOC were found to dominate the collective attention flow, which suggested that L2 learners' online engagement followed classroom learning patterns. The use of LA to understand the allocation of L2 attention at the collective level provides new perspectives on digital behaviour in LMOOCs, which may facilitate the design of cost-effective L2 resources that prevent learner overload in the information-rich age.</t>
  </si>
  <si>
    <t>Learning Analytics, MOOCs, Oral Language, English (Second Language), Second Language Learning, Second Language Instruction, Attention, Learning Processes, Behavior Patterns, Cost Effectiveness, Educational Resources, Case Studies, Course Descriptions, Foreign Countries, Universities</t>
  </si>
  <si>
    <t>EJ1361662</t>
  </si>
  <si>
    <t>The present study explores the attitudes of novice teachers towards corpus-aided language learning and teaching in an undergraduate writing course for multilingual students at a large US public university. The participating instructors facilitated approximately 75 minutes of corpus training for their students and implemented 4-6 corpus activities over the course of the 16-week term. Participating instructors completed an initial survey documenting existing knowledge of, experiences with, and attitudes towards corpus-aided language learning and teaching, a second open-ended questionnaire at the mid-point of the academic term exploring their experiences, and a final instrument assessing how their attitudes had potentially evolved, either positively or negatively, and their likelihood for continued implementation of corpus-aided pedagogy in their classrooms. To offer a balanced perspective, data was also collected from three teachers who chose not to implement corpus activities in their courses. Findings display generally positive attitudes towards corpus study but also reveal emergent tensions regarding the use of ready-made corpus activities and the key affordances of discovery, authenticity, and autonomy often forwarded in support of corpus pedagogy.</t>
  </si>
  <si>
    <t>Undergraduate Students, Beginning Teachers, Computational Linguistics, Second Language Learning, Second Language Instruction, Writing Instruction, Teaching Methods, Teacher Attitudes, Positive Attitudes, Language Teachers, Multilingualism, State Universities, Teacher Surveys, Attitude Change</t>
  </si>
  <si>
    <t>EJ1361663</t>
  </si>
  <si>
    <t>Artefact Co-Construction in Virtual Exchange: &amp;apos;Youth Entrepreneurship for Society&amp;apos;</t>
  </si>
  <si>
    <t>Sevilla-Pavón, Ana, Nicolaou, Anna</t>
  </si>
  <si>
    <t>The aim of this research study around the co-construction and sharing of authentic and meaningful artefacts within the 'Youth Entrepreneurship for Society' virtual exchange was to find out how the implementation of artefact-based telecollaborative tasks fosters 21st competences and social entrepreneurship in English for Specific Purposes settings. The project tasks were informed by constructionism and supported virtual collaboration an effort to promote social justice. They revolved around social entrepreneurship in English for Specific Purposes contexts, aiming to connect the classroom with the outside world through the involvement of local organisations, while fostering students' twenty-first century competences: intercultural, linguistic, digital and teamwork as well as social entrepreneurial mindset. The two research questions which guided the study were: (1) How does the implementation of artefact-based tasks in English for Specific Purposes contexts contribute to students' perceived development of twenty-first century competences? (2) In what ways can the implementation of artefact-based telecollaborative tasks foster social entrepreneurship in English for Specific Purposes contexts? The results of the study conducted with 42 participants indicate that the virtual exchange was perceived as having positively contributed to connecting the classroom with the outside world through the involvement of mentor civil organisations, while fostering students' twenty-first century competences.</t>
  </si>
  <si>
    <t>Entrepreneurship, English for Special Purposes, Second Language Learning, Second Language Instruction, 21st Century Skills, Exchange Programs, Computer Mediated Communication, Constructivism (Learning), Social Justice, Organizations (Groups), Task Analysis, Teaching Methods, Mentors, Student Attitudes, Institutional Cooperation, International Cooperation, Foreign Countries, Business English, Business Communication, Undergraduate Students, Management Development, Computer Assisted Instruction, Intercultural Communication</t>
  </si>
  <si>
    <t>Cyprus, Spain (Valencia)</t>
  </si>
  <si>
    <t>EJ1361664</t>
  </si>
  <si>
    <t>Evaluating an Inclusive Blended Learning Environment in EFL: A Flipped Approach</t>
  </si>
  <si>
    <t>Andujar, Alberto, Nadif, Fátima Zahra</t>
  </si>
  <si>
    <t>This research explores the use of an inclusive blended learning environment in an EFL class. A total of 39 students, including 6 participants who suffered from physical and cognitive disabilities followed a flipped learning model over a period of two months. In order to create this inclusive blended learning model, a series of videos were developed to deliver three B1 didactic units of an English coursebook and were designed to take into consideration students' physical and cognitive disabilities. Captions, text and sign language were provided together with the videos, following a &amp;quot;universal design&amp;quot; in which a wide range of students are considered when elaborating the materials. These videos were viewed by participants before their lessons in order for the teacher to devote in-class time to those learners who may have struggled to understand and put into practice the contents and explanations in the videos. In-depth interviews, a perception scale of the flipped learning experience and an evaluation of the tools implemented were used with a special focus on those students with disabilities. Several implications and pedagogical recommendations were drawn.</t>
  </si>
  <si>
    <t>Blended Learning, Educational Environment, English (Second Language), Developmental Disabilities, Physical Disabilities, Inclusion, Flipped Classroom, Captions, Sign Language, Video Technology, Secondary School Students, Spanish Speaking</t>
  </si>
  <si>
    <t>EJ1361668</t>
  </si>
  <si>
    <t>Yoshida, Reiko</t>
  </si>
  <si>
    <t>The paper examines the emotions of 15 learners of Japanese across seven weekly online text chats in Japanese with native Japanese speakers, and the factors that caused their emotions. The data came from questionnaires about the learners' biodata and previous experiences of text chats, weekly reports about their chats, transcripts of the chats, and occasional questions in e-mail exchanges between the researcher and the learners to clarify certain statements in the weekly reports. The learners' positive and negative emotions and the causes of those emotions were coded and counted for descriptive quantitative analysis. The learners reported both positive and negative emotions within each individual chat as well as across the seven weeks. Enjoyment was the most frequently occurring of the positive emotions, while a sense of difficulty was most often reported among the negative emotions. Both positive and negative emotions changed over the seven weeks. The chat process and issues with the Japanese language tended to be triggers for negative emotions, with positive emotions likely to be triggered by the chat partners, and also by discussions of hobbies, similar interests and culture. It would appear to be important for learners to develop a rapport with their partner through chat communications and to avoid focusing too much on their own limited foreign language proficiency in order to increase their positive emotions in online text chats, thus improving the experience and leading to greater learning.</t>
  </si>
  <si>
    <t>Emotional Response, Second Language Learning, Japanese, Synchronous Communication, Native Speakers, Student Attitudes, Peer Relationship, Foreign Countries, Technology Uses in Education, Handheld Devices, College Students, Psychological Patterns</t>
  </si>
  <si>
    <t>Japan, Australia</t>
  </si>
  <si>
    <t>EJ1361673</t>
  </si>
  <si>
    <t>Examining the Impact of Flipped Classroom on Writing Complexity, Accuracy, and Fluency: A Case of EFL Students</t>
  </si>
  <si>
    <t>Fathi, Jalil, Rahimi, Masoud</t>
  </si>
  <si>
    <t>The present study explored the impact of flipped classroom on English as a foreign language (EFL) students' global writing performance and writing complexity, accuracy, and fluency (CAF) through a quasi-experimental research design. In so doing, two intact classes were selected from an Iranian university as the participants of the study and they were randomly assigned as the control and experimental groups with 24 and 27 EFL students respectively. Over a period of one semester, the control group (the non-flipped classroom) was taught using traditional writing instruction whereas the experimental group (the flipped classroom) was taught in a flipped learning mode. The students' performance on two timed writing tasks was examined in terms of global writing performance and writing CAF. Paired samples t-tests, one-way ANCOVA, Mann Whitney U, and Wilcoxon Signed Rank tests were used to analyse the data. The results demonstrated that the flipped classroom significantly developed and outperformed the non-flipped classroom on EFL students' global writing performance and writing fluency; however, its effect on the students' writing complexity and accuracy fell short of significance. Based on the findings, implications are provided for EFL writing instruction.</t>
  </si>
  <si>
    <t>Flipped Classroom, English (Second Language), Writing Ability, Writing (Composition), Language Fluency, Foreign Countries, College Students, Academic Achievement, Writing Instruction</t>
  </si>
  <si>
    <t>EJ1361817</t>
  </si>
  <si>
    <t>Tanrikulu, Fatih</t>
  </si>
  <si>
    <t>This study aims to identify the students' perceptions about how collaborative digital storytelling use in writing class affects their writing skills. Having a qualitative research design, the research has utilized an action research model. The research was conducted in two different classes with first-year university students studying at the Department of Turkish Education (N = 61). Students have produced two different digital stories (DSTs) throughout the course. The first DST was created individually, and the second collaboratively. Students actively participated in producing and criticizing the phases of digital stories. The researcher and students' diaries and focus group interviews were used as data collection tools. Data were analyzed through the Nvivo 12 qualitative data analysis program. During the analysis process, data were first converted into codes, and the obtained codes were divided into themes and sub-themes. Findings indicated that students have a perception that collaborative DST improves their writing skills. It is reflected in the student views that collaborative DST positively affects the internal and external structure of the text. The multimedia feature and the script have positive effect on writing and help to harmonize technology and writing.</t>
  </si>
  <si>
    <t>Foreign Countries, College Freshmen, Story Telling, Educational Technology, Computer Mediated Communication, Electronic Publishing, Cooperation, Social Cognition, Writing Instruction, Writing Skills, Student Attitudes, Video Technology, Action Research</t>
  </si>
  <si>
    <t>EJ1361818</t>
  </si>
  <si>
    <t>The Effects of Technology-Integrated Classroom Instruction on K-12 English Language Learners&amp;apos; Literacy Development: A Meta-Analysis</t>
  </si>
  <si>
    <t>Lee, Sungyoon, Kuo, Li-Jen, Xu, Zhihong, Hu, Xueyan</t>
  </si>
  <si>
    <t>With the escalating growth of English language learners (ELLs) worldwide, educational technology has been identified as an important learning tool with significant potential to support second language literacy development. This review examined the effectiveness of technology-integrated literacy instruction in the classroom context for ELLs in Grades K-12. Thirty-six articles with 42 independent samples, based on a total of 4,354 participants, were included in this meta-analysis. Findings confirmed that technology-integrated instruction produced a positive, medium effect size (ES = 0.47) on literacy outcome as compared to traditional methods where no technology was involved. Moderator analyses were conducted with eight study features: grade level, learning context, study duration, intensity per week, total contact time, literacy outcome, pedagogical use, and teaching method. Learning context and literacy outcomes were found to be statistically significant to explain the variance of the effect sizes between the studies. These results advocate for the use of educational technology in literacy instruction for ELLs, regardless of literacy outcomes, pedagogical use, teaching methods, learning contexts, and grade levels. Theoretical and practical implications are discussed.</t>
  </si>
  <si>
    <t>Technology Integration, Elementary Secondary Education, English Language Learners, Literacy Education, Meta Analysis, Educational Technology, English (Second Language), Second Language Learning, Effect Size, Instructional Effectiveness, Elementary School Students, Secondary School Students</t>
  </si>
  <si>
    <t>EJ1361819</t>
  </si>
  <si>
    <t>Conceptualizing Feedback in Computer-Based L2 Language Listening</t>
  </si>
  <si>
    <t>This paper reports the results of three independent qualitative case studies that examined interactions with feedback as L2 listeners worked in self-regulated environments. Data on high-intermediate learners of English were collected from case studies conducted in Australia, Colombia and Chile. Results show that L2 listeners across case studies used feedback to assess performance, to ease task completion, and to regulate listening comprehension processes. We discuss reasons along with integrated data and propose a three-level preliminary framework for conceptualizing feedback in computer-based L2 listening.</t>
  </si>
  <si>
    <t>Computer Assisted Instruction, Teaching Methods, English (Second Language), Second Language Learning, Second Language Instruction, Foreign Countries, Cross Cultural Studies, Feedback (Response), Case Studies, Task Analysis, Listening Comprehension, Guidelines, Metacognition, Audio Equipment, Adult Learning, Computer Mediated Communication, Independent Study, Language Teachers, Teacher Education Programs, Preservice Teachers, Computer Software</t>
  </si>
  <si>
    <t>Australia, Colombia, Chile</t>
  </si>
  <si>
    <t>EJ1361822</t>
  </si>
  <si>
    <t>Learning through WhatsApp: Students&amp;apos; Beliefs, L2 Pragmatic Development and Interpersonal Relationships</t>
  </si>
  <si>
    <t>García-Gómez, Antonio</t>
  </si>
  <si>
    <t>By using small focus group discussions, the present study aims to gain insight into students' perceptions about the impact of WhatsApp use in their learning process. More specifically, this study presents a cross-cultural analysis of British and Spanish university students' personal beliefs about the effectiveness of using WhatsApp to complete group tasks outside the classroom. In so doing, this research represents a step forward in technology-enhanced instruction insofar as it not only incorporates the voices of learners themselves, but also contrasts students' beliefs with their group interactions on WhatsApp. The exploration of these WhatsApp interactions makes it possible to argue that the use of WhatsApp does not seem to create a natural context for non-native language users to produce contextualise relevant utterances while interacting with native English speakers. Furthermore, the results show that the lack of pragmatic competence on the part of the participants prevents them from communicating effectively. These pragmatic failures, in turn, have a negative impact on their interpersonal relationships and make them develop negative opinions towards the use of WhatsApp as a learning tool.</t>
  </si>
  <si>
    <t>Second Language Learning, Second Language Instruction, Computer Software, Pragmatics, Group Discussion, Student Attitudes, Cross Cultural Studies, Undergraduate Students, Independent Study, Native Speakers, Communicative Competence (Languages), English (Second Language), Foreign Countries, Learning Processes, Interpersonal Competence, Intercultural Communication, Cultural Awareness, Conflict, Computer Mediated Communication</t>
  </si>
  <si>
    <t>EJ1361823</t>
  </si>
  <si>
    <t>Appropriating Automated Feedback in L2 Writing: Experiences of Chinese EFL Student Writers</t>
  </si>
  <si>
    <t>Jiang, Lianjiang, Yu, Shulin</t>
  </si>
  <si>
    <t>While automated feedback is becoming readily accessible to student writers, how students employ resources and strategies to use such feedback remains largely unexplored. Informed by activity theory and the construct of appropriation, this study conceptualizes students' use of automated feedback as social appropriation mediated by resources and internalization strategies. Based on multiple sources of data including students' drafts, automated feedback and submission information, semi-structured interviews and documents, this study explored a cohort of English as a Foreign Language (EFL) students' experiences of appropriating automated feedback in their writing activities. The findings revealed three forms of appropriation (i.e., regular, partial, and rare) among the students, who had used various artifacts (e.g., dictionary) and rules (e.g., teacher requirement), taken on different roles (e.g., student writer, spotlight-avoider), and resorted to different community members (e.g., peers) to mediate their appropriation. The findings also showed that the students further differed in their internalization of the resources through three sub-processes: selecting, emotion-regulating, and goal-setting. These findings pose a critical need to revisit the idea that submission for immediate automated feedback is motivating and to watch the potential washback effect of setting a threshold score when pedagogically using automated feedback. The study argues that students should develop their awareness of the mediating resources and the internationalization strategies for more self-regulated use of automated feedback.</t>
  </si>
  <si>
    <t>Automation, Feedback (Response), Second Language Learning, Writing Instruction, Student Experience, Foreign Countries, English (Second Language), Use Studies, Technology Uses in Education, Writing Assignments, Student Attitudes</t>
  </si>
  <si>
    <t>EJ1361965</t>
  </si>
  <si>
    <t>Exploring the Perceived Benefits of Self-Produced Videos for Developing Oracy Skills in Digital Media Environments</t>
  </si>
  <si>
    <t>Bobkina, Jelena, Domínguez Romero, Elena</t>
  </si>
  <si>
    <t>This research provides insight into Spanish English for Specific Purposes (ESP) engineering students' perceptions of the effectiveness of video production for developing their digital oracy skills versus the effectiveness of in-class presentations for developing their public speaking skills. In addition, the authors discuss students' preferences regarding the two communication modes. Ninety-seven students from Universidad Politécnica de Madrid (Spain) took part in the study. A 12-item quantitative questionnaire using a four-point Likert scale and an open-ended qualitative questionnaire were used. The results showed that students considered self-created videos to be effective tools for developing their oracy skills. However, results were not conclusive for students' preferences regarding mode of communication. Contrary to our expectations, a considerable number of students did not feel confident in their use of video presentations and felt intimidated by the cameras. This suggests that a greater emphasis should be put on the development of digital communication skills to prepare our students for the new communication reality.</t>
  </si>
  <si>
    <t>Foreign Countries, Undergraduate Students, Engineering Education, Student Developed Materials, Video Technology, Oral Language, English for Special Purposes, Second Language Learning, Skill Development, Public Speaking, Self Efficacy, Preferences, Peer Evaluation, Self Evaluation (Individuals)</t>
  </si>
  <si>
    <t>EJ1361966</t>
  </si>
  <si>
    <t>Quizlet and Podcasts: Effects on Vocabulary Acquisition</t>
  </si>
  <si>
    <t>Bueno-Alastuey, M. Camino, Nemeth, Katalin</t>
  </si>
  <si>
    <t>To date, several studies have investigated the potential benefits of using Quizlet and podcasts for vocabulary development. However, they have mainly focused on the use of available material, and its effects on receptive vocabulary acquisition and students' motivation. In contrast, relatively little has been done to study the effects of student-generated podcasts and Quizlet flashcards sets on second language vocabulary acquisition including productive skills. Hence, the present study seeks to analyze and compare how student-created podcasts and Quizlet flashcards affect vocabulary retention, taking into account both receptive and productive vocabulary knowledge. Twenty-three adults, aged 18-61, participated in the study. The instruments used were vocabulary tests as pre-tests to check students' prior knowledge, and as immediate post-tests to measure receptive and productive vocabulary acquisition, and a questionnaire to gauge students' perceptions of the two methods. Results showed that although there was no significant difference between the two methods regarding receptive or productive vocabulary acquisition, and both techniques helped students to retain new vocabulary, participants expressed a greater preference for the Quizlet methodology.</t>
  </si>
  <si>
    <t>Vocabulary Development, Audio Equipment, Receptive Language, Expressive Language, Language Tests, Student Motivation, Teaching Methods, Computer Assisted Instruction, Second Language Learning, Second Language Instruction, Student Attitudes, Preferences, Spanish, English (Second Language), Adult Education, Rating Scales, Guidelines, Foreign Countries, Comparative Analysis, Pretests Posttests, Sciences, Technology</t>
  </si>
  <si>
    <t>Spain, Europe</t>
  </si>
  <si>
    <t>EJ1361968</t>
  </si>
  <si>
    <t>Exploring the Role of Context and Collaboration in Normalising Technology Use in English Language Teaching in Secondary Schools in Malaysia</t>
  </si>
  <si>
    <t>Balchin, Kevin, Wild, Carol</t>
  </si>
  <si>
    <t>This study explores the extent to which technology use has become normalised in English classes in secondary schools across Malaysia, and the role of context and community within the normalisation process. The approach taken was qualitative, using online surveys and interviews to investigate English language teachers' experiences with using technology in their classes. The results of the study indicate that normalisation is occurring to some extent within the setting, with the degree of normalisation significantly affected by both contextual factors and the way the teaching community operates. The study also suggests that normalisation itself should be viewed as a more complex, dynamic, context-dependent and community-based concept than previously recognised. This study may therefore be of interest to policy makers, school administrators and teachers working towards incorporating and normalising technology in teaching and learning.</t>
  </si>
  <si>
    <t>Secondary School Students, Teaching Methods, Technology Integration, English (Second Language), Second Language Learning, Second Language Instruction, Language Teachers, Teacher Attitudes, Technology Uses in Education, Context Effect, Foreign Countries, Communities of Practice, Technological Literacy, Pedagogical Content Knowledge</t>
  </si>
  <si>
    <t>EJ1361972</t>
  </si>
  <si>
    <t>A Theoretical Model of Micro-Learning for Second Language Instruction</t>
  </si>
  <si>
    <t>Khong, Hou Keat, Kabilan, Muhammad Kamarul</t>
  </si>
  <si>
    <t>The notion of &amp;quot;Micro-Learning&amp;quot; (ML) has been repeatedly accented as a successful learning approach in different learning phenomena. Despite these optimistic emphases, several studies lack a theoretical grounding in adoption of ML, thus missing a shared perspective of the education community. The scarce theoretical justification for understanding the nuanced dynamics of ML restricts the practical use of this pedagogical approach in &amp;quot;Second Language&amp;quot; (L2) instruction. Therefore, this paper seeks to fill the gap by proposing a theoretical model of ML for L2 instruction. First, a brief background on ML is provided evaluating its benefits and pitfalls in general teaching and learning enterprise. Second, three established theories are explicitly discussed based on a careful examination of the conceptual characteristics and empirical observations of ML. A theoretical model of ML is then devised based on relations postulated among proposed theories and application of the model to existing L2 MLs is made explicit. Finally, implications for research and practice are discussed to offer a more robust and descriptive picture of how ML can promote L2 teaching and learning across different contexts. Drawing from these theoretical insights, a principled way to integrating ML into L2 instruction can be made available for future research.</t>
  </si>
  <si>
    <t>Second Language Instruction, Cognitive Processes, Difficulty Level, Self Determination, Multimedia Instruction, Learning Theories, Learning Strategies, Learning Motivation, Models</t>
  </si>
  <si>
    <t>EJ1362023</t>
  </si>
  <si>
    <t>Online Language Learning Using Virtual Classrooms: An Analysis of Teacher Perceptions</t>
  </si>
  <si>
    <t>Manegre, Marni, Sabiri, Kashif Ali</t>
  </si>
  <si>
    <t>This study explains the emergence of virtual classrooms as an online language learning (OLL) instruction method. There is clarification of how virtual classroom systems operate, followed by a discussion of the benefits of learning in these environments. Private corporations are capitalizing on OLL and generating an estimated global gross income of 86 billion USD. While these corporations likely create quality educational materials that are of interest to the student, the materials presented in these platforms are currently not regulated, and, while some companies follow CEFR guidelines, there is no guarantee whether they meet the standards of education boards in the public sector. We surveyed 35 OLL teachers who teach English in virtual classrooms for their perceptions and opinions in working in this environment. Not only did we discover that over 50 percent of the online teachers who participated have also been students, which is of interest because they have both teaching and learning experience in virtual classrooms, but also that these teachers generally believe that teaching English online in virtual classrooms creates a positive teaching environment for both the teacher and the student. The participants generally feel they get to know the students better in virtual classrooms than in other teaching environments. The teachers also perceive that students in virtual classrooms learn at the same rate or faster than in traditional classrooms and that, not only would they like to see more subjects offered online, but they also generally believe that online learning in virtual classrooms may be an alternative learning method to replace traditional classroom learning and home-schooling in most subjects. Continued attention should be paid to the educational opportunities in virtual classrooms, not just for OLL, but for the emergence of other curricula as well.</t>
  </si>
  <si>
    <t>Electronic Learning, Second Language Learning, Virtual Classrooms, Teacher Attitudes, English (Second Language), Language Teachers, Foreign Countries</t>
  </si>
  <si>
    <t>EJ1362025</t>
  </si>
  <si>
    <t>The Effects of an Augmented-Reality Ubiquitous Writing Application: A Comparative Pilot Project for Enhancing EFL Writing Instruction</t>
  </si>
  <si>
    <t>Lin, Vivien, Liu, Gi-Zen, Chen, Nian-Shing</t>
  </si>
  <si>
    <t>The use of technology such as online software has been examined in English as a foreign language (EFL) writing contexts. However, few studies have incorporated context-aware ubiquitous technology into EFL writing instruction. To develop multimodal and digital literacy of target EFL undergraduates in this pilot project, the researchers designed and implemented an augmented-reality context-aware ubiquitous writing (ARCAUW) application, which aimed to increase long-term memory, motivation, and self-regulated cognition in participants' writing development. The pilot project compared the writing outcomes and learner perceptions of the proposed ARCAUW writing mode against the baseline mobile-assisted, classroom-based writing mode. The two writing modes differed in the way that metacognitive scaffolding tasks were carried out. Pre- and post-test results showed that (a) although both modes led to significant improvement in writing the process analysis essay, ARCAUW was conducive to the development of task schema in long-term memory, motivation, and self-regulation in writing, and (b) additional cognitive processing during AR-based learning led to mixed results in writing performance. It was concluded that ARCAUW should be incorporated into mobile-assisted writing courses to reach optimal instructional outcomes. Finally, a five-step procedure was offered to help EFL practitioners design and implement ubiquitous writing in their own teaching contexts.</t>
  </si>
  <si>
    <t>Writing Instruction, Teaching Methods, Schemata (Cognition), Second Language Learning, Second Language Instruction, English (Second Language), Metacognition, Writing Processes, Essays, Technological Literacy, Student Attitudes, Computer Assisted Instruction, Telecommunications, Handheld Devices, Writing Improvement, Student Motivation, Artificial Intelligence, Pilot Projects, Undergraduate Students, Scaffolding (Teaching Technique), Case Studies, Foreign Countries</t>
  </si>
  <si>
    <t>EJ1362026</t>
  </si>
  <si>
    <t>Using Spoken Dialogue Technology for L2 Speaking Practice: What Do Teachers Think?</t>
  </si>
  <si>
    <t>Timpe-Laughlin, Veronika, Sydorenko, Tetyana, Daurio, Phoebe</t>
  </si>
  <si>
    <t>Often, second/foreign (L2) language learners receive little opportunity to interact orally in the target language. Interactive, conversation-based spoken dialog systems (SDSs) that use automated speech recognition and natural language processing have the potential to address this need by engaging learners in meaningful, goal-oriented speaking practice. However, these technology-based learning tools are often developed without input from teaching professionals. As part of a larger development effort, this study examined English as a second language (ESL) teachers' perceptions regarding SDS-based speaking tasks, addressing the following research questions: (a) What do teachers think about the SDS-based tasks? (b) How would they use them in the context of their English instruction? Overall, 16 ESL instructors in an intensive English program in the United States were asked to interact with four SDS-based speaking tasks designed to elicit specific linguistic phenomena (e.g. making requests; wh-questions). The teachers completed a survey after each task to gauge their user experience, level of engagement, and perceptions of the usefulness of the tasks for their teaching contexts. A subgroup of instructors (n = 7) also participated in audio-recorded focus group meetings. Descriptive statistics were calculated for each survey item and the open-ended responses from the surveys and focus groups were analyzed qualitatively for major themes. The findings show that teachers had positive views of the SDS tasks' potential for speaking practice and diagnostic purposes, primarily in a flipped classroom model. Their perceptions seemed to be related to their own user experience and, in particular, to the perceived authenticity of a given task.</t>
  </si>
  <si>
    <t>Second Language Learning, Second Language Instruction, Oral Language, Dialogs (Language), Teacher Attitudes, Audio Equipment, Teaching Methods, Natural Language Processing, Linguistic Input, English (Second Language), Language Teachers, Intensive Language Courses, Task Analysis, Speech Communication, Instructional Effectiveness, Positive Attitudes, Intelligent Tutoring Systems, College Faculty</t>
  </si>
  <si>
    <t>EJ1362028</t>
  </si>
  <si>
    <t>A Scoping Review on Flipped Classroom Approach in Language Education: Challenges, Implications and an Interaction Model</t>
  </si>
  <si>
    <t>Jiang, Michael Yi-chao, Jong, Morris Siu-yung, Lau, Wilfred Wing-fat, Chai, Ching-sing, Liu, Kelly Shu-xia, Park, Moonyoung</t>
  </si>
  <si>
    <t>The present work synthesizes the studies in flipped language education based on Social Sciences Citation Index publications up to the year 2018. A sum of 33 studies were finalized as the targeted studies and our research questions were formulated regarding (1) the overall trend and features of the existing studies, (2) their research foci, (3) the role of technology, and (4) the integration of FL/L2 learning and teaching theories, models or strategies into flipped classroom. Some research gaps were identified, including a bias toward outcome-oriented quantitative studies over process-oriented qualitative studies. Additionally, an overwhelming majority of the studies were conducted from the learners' perspectives, while few studies took the teachers' perspectives. More importantly, to guide the course design and implementation, the present review proposed a comprehensive 'interaction model' integrating four key elements into flipped FL/L2 education. The model featured two types of interaction, namely 'interaction with content' and 'interaction via content', highlighting the uniqueness of flipped FL/L2 education. The study incorporated learner preparedness in the interaction model, entailing a practical interface for the principle of 'design for failure', that is, predicting and preparing contingencies for the times when in-class interactions do not go as planned for technical or other reasons.</t>
  </si>
  <si>
    <t>Literature Reviews, Flipped Classroom, Second Language Learning, Barriers, Trend Analysis, Technology Uses in Education, Teaching Methods, Educational Theories, English (Second Language), Undergraduate Students, Student Attitudes, Teacher Attitudes</t>
  </si>
  <si>
    <t>EJ1362144</t>
  </si>
  <si>
    <t>Mobile or Hostile? Using Smartphones in Learning English as a Foreign Language</t>
  </si>
  <si>
    <t>Sad, Süleyman Nihat, Özer, Niyazi, Yakar, Ümit, Öztürk, Fatih</t>
  </si>
  <si>
    <t>The purpose of this paper is to investigate the views of freshmen on using their smartphones in learning English as a foreign language. The study was designed based on a quantitative associational model. The data were collected from the 428 freshmen attending the English preparation programs run at Inönü and Firat Universities, Turkey, using &amp;quot;Smartphone Use in Learning Foreign Language Scale&amp;quot;. The results showed that participants use their smartphones more frequently to engage in English listening and speaking activities than reading and writing activities. The participants also believe that smartphones scarcely have adverse effects on learning English. However, it was also found that the more time students spend online, the more they suffer from the adverse effects of smartphones in terms of language learning. Results about gender revealed that female students use their smartphones more frequently than their male peers to engage in formal language learning activities. Significant differences related to frequency of smartphone use for both formal and informal language learning purposes were detected, with the Business Administration and Molecular Biology and Genetics department students showing higher frequency. No statistically significant difference was found between students' views about using smartphones for language learning according to the types of Internet connection (Wi-Fi, mobile data, or both).</t>
  </si>
  <si>
    <t>Telecommunications, Second Language Learning, Second Language Instruction, Measures (Individuals), Informal Education, Learning Processes, English (Second Language), College Freshmen, College Preparation, Student Attitudes, Handheld Devices, Technology Uses in Education, Time Management, Listening Skills, Speech Communication, Gender Differences, Learning Activities, Comparative Analysis, Business Administration Education, Molecular Biology, Genetics, Science Instruction, Majors (Students), Internet, Foreign Countries</t>
  </si>
  <si>
    <t>EJ1362150</t>
  </si>
  <si>
    <t>Nazari, Mostafa, Xodabande, Ismail</t>
  </si>
  <si>
    <t>Mobile phones are turning into a growingly widespread educational tool across various contexts. However, the scope of research on teachers' role in mobile-oriented instruction is limited, much less examining how professional development influences their associated beliefs and practices. Grounded in sociocultural theory, this study aimed to fill some of the void by exploring the contributions of a professional development initiative framed around mobile phone usage to L2 teachers' beliefs and practices. Data were collected from semi-structured interviews, classroom observations, and online reflections. Data analyses indicated that the teachers gradually developed further awareness of educational exploitability of mobile phones and experienced restructuring in their associated beliefs. Additionally, the analysis of observational data showed direct and indirect patterns of utilizing mobiles by the teachers, undergoing changes during the research process. Results of the study offer implications for mobile-related teacher education, particularly professional development courses geared toward enhancing in teachers greater awareness of utilizing mobile devices.</t>
  </si>
  <si>
    <t>Faculty Development, Teacher Attitudes, Telecommunications, Handheld Devices, Teaching Methods, Second Language Learning, Second Language Instruction, Sociocultural Patterns, Learning Theories, Technology Uses in Education, Computer Assisted Instruction, Foreign Countries, Language Teachers</t>
  </si>
  <si>
    <t>EJ1362152</t>
  </si>
  <si>
    <t>Effects of Gamifying Questions on English Grammar Learning Mediated by Epistemic Curiosity and Language Anxiety</t>
  </si>
  <si>
    <t>Hong, Jon-Chao, Hwang, Ming-Yueh, Liu, Yi-Hsuan, Tai, Kai-Hsin</t>
  </si>
  <si>
    <t>Different types of gamification can be advantageous to enhancing students' learning. In contrast to the extant gamification literature focusing on designing reward systems and/or facilitating teachers' gamification of learning contents, this study focuses on the gamifying of learning content by students. To verify the efficacy of gamification as a learning activity, the effects of students posing and gamifying questions in relation to second language grammar learning are explored. A gamification platform called &amp;quot;TipOn&amp;quot; was designed to allow students to pose and gamify questions according to different game modes to facilitate their classmates' practicing English grammar. To examine the emotional regulation effects of posing and gamifying questions on learning performance, this study explored the effectiveness of gamifying content by examining how participants' two types of epistemic curiosity (i.e., interest-type epistemic curiosity (IEC) and deprivation-type epistemic curiosity (DEC)) related to posing questions affected their attitude towards gamification (ATG) and their learning progress. In this experiment, participants had to pose English grammar questions related to verb tense, and gamify the questions using TipOn. They then played games using other students' content. Data were collected from 96 ninth-grade students, and the correlations between constructs were evaluated using the path-analytical technique. The research results indicated that, first, English learning anxiety is negatively related to the two aforementioned types of epistemic curiosity. Second, IEC had no significant impact on ATG; however, DEC was positively associated with ATG. Third, ATG could positively predict students' learning progress. The results imply that teachers could use this gamifying system in a flipped classroom to motivate students to tap into their epistemic curiosity to increase their content learning and enhance the effects of learning.</t>
  </si>
  <si>
    <t>Gamification, Grammar, English (Second Language), Second Language Learning, Personality Traits, Anxiety, Instructional Effectiveness, Emotional Response, Student Attitudes, Grade 9, High School Students, Flipped Classroom, Academic Achievement, Foreign Countries</t>
  </si>
  <si>
    <t>EJ1334849</t>
  </si>
  <si>
    <t>Automated Written Corrective Feedback: Error-Correction Performance and Timing of Delivery</t>
  </si>
  <si>
    <t>Ranalli, Jim, Yamashita, Taichi</t>
  </si>
  <si>
    <t>To the extent automated written corrective feedback (AWCF) tools such as Grammarly are based on sophisticated error-correction technologies, such as machine-learning techniques, they have the potential to find and correct more common L2 error types than simpler spelling and grammar checkers such as the one included in Microsoft Word (technically known as MS-NLP). Moreover, AWCF tools can deliver feedback synchronously, although not instantaneously, as often appears to be the case with MS-NLP. Cognitive theory and recent L2 research suggest that synchronous corrective feedback may aid L2 development, but also that error-flagging at suboptimal times could cause disfluencies in L2 students' writing processes. To contribute to the knowledge needed for appropriate application of this new genre of writing-support technology, we evaluated Grammarly's capacity to address common L2 problem areas, as well as issues with its feedback-delivery timing, using MS-NLP as a benchmark. Grammarly was found to flag 10 times as many common L2 error types as MS-NLP in the same corpus of student texts while also displaying an average 17.5-second delay in feedback delivery, exceeding the distraction-potential threshold defined for the L2 student writers in our sample. Implications for the use of AWCF tools in L2 settings are discussed.</t>
  </si>
  <si>
    <t>Error Correction, Feedback (Response), Computer Software, Second Language Learning, Second Language Instruction, Writing Processes, Spelling, Synchronous Communication, Benchmarking, Writing Evaluation, Grammar, Writing Instruction, Foreign Students, Universities, English (Second Language), Natural Language Processing, Learning Processes</t>
  </si>
  <si>
    <t>EJ1334850</t>
  </si>
  <si>
    <t>The Effects of Face-to-Face and Computer-Mediated Recasts on L2 Development</t>
  </si>
  <si>
    <t>Kourtali, Nektaria-Efstathia</t>
  </si>
  <si>
    <t>The role of recasts, a corrective feedback technique, has received much attention from instructed SLA researchers. While a variety of factors have been identified as influencing their effectiveness in facilitating uptake and L2 development (e.g., learners' age and level of proficiency), the role of mode of interaction has been the object of relatively little research. To fill this gap, the current study explored the impact of mode of interaction on learners' successful uptake and L2 gains when recasts are provided. Sixty young Greek EFL learners (M = 11.39 years old, SD = 0.86) were assigned to one of two experimental conditions that differed as to whether students engaged in synchronous computer-mediated communication (SCMC) or face-to-face (FTF) interaction. Both groups performed information transmission tasks that required them to provide information about habits of fictional characters. In both conditions, the participants received interrogative, partial recasts addressing errors on the present third person singular. The recasts were oral in the FTF condition and written in the SCMC condition. L2 development was gauged by an oral and a written production test. Results demonstrated that oral recasts in the FTF mode generated more successful uptake and they led to more L2 gains than written recasts in the SCMC condition on both outcome measures.</t>
  </si>
  <si>
    <t>Teaching Methods, Computer Mediated Communication, Second Language Learning, Second Language Instruction, Error Correction, Instructional Effectiveness, Achievement Gains, Synchronous Communication, English (Second Language), Foreign Countries, Task Analysis, Grammar, Oral Language, Written Language, Language Tests, Outcome Measures, Videoconferencing, Language Proficiency</t>
  </si>
  <si>
    <t>Greece</t>
  </si>
  <si>
    <t>EJ1336161</t>
  </si>
  <si>
    <t>&amp;quot;A Better Me&amp;quot;: Using Acoustically Modified Learner Voices as Models</t>
  </si>
  <si>
    <t>Henderson, Alice J., Skarnitzl, Radek</t>
  </si>
  <si>
    <t>This paper presents the results of a brief mixed-methods intervention which sought to modify the production of prominence-related features in L2 English by four native French-speaking university lecturers, in read-aloud speech. Selected parts of participants' productions were acoustically modified and then used as the model in a Listen-and-Repeat protocol, where both quantitative (acoustic measures) and qualitative (free comments from discussion) data were collected. Acoustic measures were taken again from productions realized three months after the protocol, to trace longer term retention of modifications; expert listeners compared a selection of these productions to the original, diagnostic renditions, rating the degree of nativelike rhythm and melody. Analysis of the quantitative and qualitative results confirm that imitating oneself can help individuals to modify prominence-related features of their pronunciation, that such changes can be retained over a 3-month period, but that people cannot reliably judge what they have modified. New potential is thus shown for Listen-and-Repeat, using one's own modified voice, as an effective technique in pronunciation instruction.</t>
  </si>
  <si>
    <t>Acoustics, Models, Native Language, French, Intervention, Second Language Learning, Second Language Instruction, English (Second Language), College Faculty, Speech Communication, Comparative Analysis, Pronunciation, Measurement Techniques, Undergraduate Students, Oral Reading, Teaching Methods, Foreign Countries, Phonetics</t>
  </si>
  <si>
    <t>EJ1336162</t>
  </si>
  <si>
    <t>Design Principles and Architecture of a Second Language Learning Chatbot</t>
  </si>
  <si>
    <t>Kim, Heyoung, Yang, Hyejin, Shin, Dongkwang, Lee, Jang Ho</t>
  </si>
  <si>
    <t>The purpose of this article is to set out the design principles and architecture of a second language (L2) learning voice chatbot. Building on L2 acquisition theories and chatbot research, in this article, we report on a South Korean government-funded longitudinal project in which we designed and developed a chatbot called &amp;quot;Ellie&amp;quot;. Chatbot Ellie has three chat modes, &amp;quot;General Chat,&amp;quot; &amp;quot;Task Chat,&amp;quot; and &amp;quot;Skills&amp;quot;. In the General Chat mode, L2 users can have short talks about personal information, whereas in the Task Chat mode, they can engage in a wide range of problem-solving L2 tasks to achieve task goals by exchanging meanings with Ellie. The Skills mode offers form-focused language practice. Ellie was piloted among 137 Korean high school students, who used Ellie individually or in a group, for seven weeks in their English classes. The quality of the chatbot was investigated in terms of the appropriateness of language level, continuity of conversation, and success in task performance. Based on the results of the pilot, Ellie appears to have considerable potential to become an effective language learning companion for L2 learners, and has implications for the design and developments of future L2 chatbots.</t>
  </si>
  <si>
    <t>Second Language Learning, Second Language Instruction, Computer Assisted Instruction, Computer Software, Longitudinal Studies, Problem Solving, Task Analysis, High School Students, Teaching Methods, Pilot Projects, English (Second Language), Computer Mediated Communication, Foreign Countries</t>
  </si>
  <si>
    <t>EJ1336168</t>
  </si>
  <si>
    <t>Google Translate as a Tool for Self-Directed Language Learning</t>
  </si>
  <si>
    <t>van Lieshout, Catharina, Cardoso, Walcir</t>
  </si>
  <si>
    <t>This study examined the pedagogical use of Google Translate (GT) and its associated text-to-speech synthesis (TTS) and automatic speech recognition (ASR) as tools to assist in the learning of second/foreign language Dutch vocabulary and pronunciation in an autonomous, self-directed learning setting. Thirty participants used GT (its translation, TTS, and ASR functions) for one hour to learn a set of phrases and their respective pronunciations in Dutch (e.g., &amp;quot;I don't understand&amp;quot; Ik begrijp het niet [?k b?'gr?p ?t nit]). The study followed a pre/post/delayed posttest design that examined the participants' learning of phrases and their pronunciations in Dutch, combined with a qualitative analysis of video recordings of their interactions with GT. Findings indicate that the participants were able to acquire Dutch vocabulary and pronunciation on a short-term basis, and that they interacted with GT's translation, TTS, and ASR in different ways and to different extents. This demonstrates that GT is a versatile tool that can be easily tailored to suit learners' needs, interests, and learning styles.</t>
  </si>
  <si>
    <t>Translation, Computational Linguistics, Independent Study, Vocabulary Skills, Indo European Languages, Video Technology, Pronunciation, Teaching Methods, Audio Equipment, Pronunciation Instruction, Phrase Structure, Pretests Posttests, Computer Assisted Instruction, Feedback (Response), Linguistic Input</t>
  </si>
  <si>
    <t>EJ1336169</t>
  </si>
  <si>
    <t>Second Language (L2) Gains through Digital Game-Based Language Learning (DGBLL): A Meta-Analysis</t>
  </si>
  <si>
    <t>Dixon, Daniel H., Dixon, Tulay, Jordan, Eric</t>
  </si>
  <si>
    <t>Studies on digital game-based language learning (DGBLL) have increased in numbers, creating a pool of studies that can be meta-analyzed to measure the overall effect of digital gaming on second language (L2) development. The current meta-analysis targets digital games that were available to the public at the time of data collection, January of 2020, aggregating their effects on L2 development overall and across a number of moderator variables. These moderator variables include the game developers' intended purpose of the game (educational or entertainment), outcome measures (e.g., vocabulary, overall proficiency), and several game design features such as the type of player interaction (single player, multiplayer, massively multiplayer online), among others. Results indicate that DGBLL has had a small to medium positive effect (Cohen's d[subscript weighted] = 0.50) for between-groups designs and a medium effect (d[subscript weighted] = 0.95) for within-group designs. Games designed for entertainment were found to be more effective than those designed for L2 education, although there is some overlap in the 95% confidence intervals of the two groups. The overall findings and those from additional moderator analyses are discussed in light of previous DGBLL findings while offering direction for future research and recommendations for improving the methodological rigor and transparency in DGBLL research.</t>
  </si>
  <si>
    <t>Second Language Learning, Game Based Learning, Video Games, Meta Analysis, Instructional Effectiveness, Effect Size</t>
  </si>
  <si>
    <t>EJ1322060</t>
  </si>
  <si>
    <t>Yu, Baohua, Zadorozhnyy, Artem</t>
  </si>
  <si>
    <t>With the immense presence of English language video content in the online digital environment and students' everyday exposure to multimedia content, this project aims to explore how to replace traditional in-class presentation with video presentation within an autonomous learning environment, examine the impact of doing so on the development of English language and digital literacy skills, and develop assessment rubrics at both individual and group levels. The project was conducted as part of an English language course for undergraduate students majoring in English in the context of a higher education institution in Hong Kong. Data were collected through multiple methods: survey questionnaires, open-ended questions, and face-to-face interviews. The results showed that the video production mode of presentation could not only replace traditional in-class presentation but also improve students' learning autonomy, and language, collaborative, and digital literacy skills. The analysis of videos elucidated how the video production (VPR) group of students use multimodal semiotic resources to design their relationships with viewers while simultaneously adapting their discoursal identities. In addition, the comparison between VPR- and non-VPR-group presentations demonstrates that constructing audio-visual resources in a collaborative environment contributes to a variety of aspects to a higher extent. Implications for foreign language curriculum and instructional design, as well as recommendations for future studies of digitalization of students' oral assessment tasks, are discussed.</t>
  </si>
  <si>
    <t>Foreign Countries, Skill Development, Language Skills, Technological Literacy, Multimedia Instruction, Multimedia Materials, Video Technology, Second Language Instruction, Second Language Learning, English (Second Language), Undergraduate Students, Semiotics, Audiovisual Aids, Audiovisual Instruction, Instructional Design, Language Acquisition</t>
  </si>
  <si>
    <t>EJ1322062</t>
  </si>
  <si>
    <t>Mobile-Assisted Vocabulary Learning: Investigating Receptive and Productive Vocabulary Knowledge of Chinese EFL Learners</t>
  </si>
  <si>
    <t>Li, Yan, Hafner, Christoph A.</t>
  </si>
  <si>
    <t>Considerable research has been conducted on the advancement of mobile technologies to facilitate vocabulary learning and acquisition in a second language (L2). However, whether mobile platforms lead to a comprehensive mastery of both receptive and productive vocabulary knowledge has seldom been addressed in previous literature. This study investigated English vocabulary learning from engagement with mobile-based word cards and paper word cards in the context of the Chinese university classroom. A total of 85 undergraduate students were recruited to take part in the study. The students were divided into two groups, a mobile learning group and a paper-based learning group, and tested on two word knowledge components: receptive knowledge of the form-meaning connection and productive knowledge of collocations. Both the digital and non-digital word cards enhanced L2 vocabulary learning, and the results showed that the mobile application (app) promoted greater gains than physical word cards.</t>
  </si>
  <si>
    <t>Computer Assisted Instruction, Vocabulary Development, Second Language Learning, English (Second Language), Receptive Language, Foreign Countries, Undergraduate Students, Word Lists, Instructional Effectiveness</t>
  </si>
  <si>
    <t>EJ1322063</t>
  </si>
  <si>
    <t>The growing popularity of online CALL professional development (PD) courses and programs has necessitated a more in-depth look into their design. For so doing, a qualitative case study was carried out to explore how project-based learning (PBL) contributes to six in-service teachers' CALL PD. Drawing on data obtained from technology-review projects and follow-up discussions, it was observed that the experience of review, reflection, and discussion enhanced participants' technological knowledge, along with their attention to the affordances and constraints of different tools, their application for materials development or selection, and CALL evaluation. The potential contribution of this study to PD research lies in the account of how inquiry-oriented projects can be defined into the design of a CALL PD. The integration strategies are applicable for online PD attempts across various contexts.</t>
  </si>
  <si>
    <t>Computer Assisted Instruction, Second Language Learning, Faculty Development, Language Teachers, Active Learning, Student Projects, Online Courses, Inservice Teacher Education, Pedagogical Content Knowledge, Technological Literacy, Instructional Effectiveness</t>
  </si>
  <si>
    <t>EJ1322064</t>
  </si>
  <si>
    <t>An Editable Learner Model for Text Recommendation for Language Learning</t>
  </si>
  <si>
    <t>Lee, John S. Y.</t>
  </si>
  <si>
    <t>Extracurricular reading is important for learning foreign languages. Text recommendation systems typically classify users and documents into levels, and then match users with documents at the same level. Although this approach can be effective, it has two significant shortcomings. First, the levels assume a standard order of language acquisition and cannot be personalized to the users' learning patterns. Second, recommendation decisions are not transparent because the leveling algorithms can be difficult for users to interpret. We propose a novel method for text recommendation that addresses these two issues. To enhance personalization, an open, editable learner model estimates user knowledge of each word in the foreign language. The documents are ranked by new-word density (NWD) -- that is, the percentage of words that are new to the user in the document. The system then recommends documents according to a user-specified target NWD. This design offers complete transparency as users can scrutinize recommendations by reviewing the NWD estimation of the learner model. This article describes an implementation of this method in a mobile app for learners of Chinese as a foreign language. Evaluation results show that users were able to manipulate the learner model and NWD parameters to adjust the difficulty of the recommended documents. In a survey, users reported satisfaction with both the concept and implementation of this text recommendation method.</t>
  </si>
  <si>
    <t>Second Language Learning, Reading Materials, Computer Assisted Instruction, Second Language Instruction, Individualized Instruction, Chinese, Difficulty Level</t>
  </si>
  <si>
    <t>EJ1322066</t>
  </si>
  <si>
    <t>Grammar Instruction through Multinational Telecollaboration for Pre-Service Teachers</t>
  </si>
  <si>
    <t>Wach, Aleksandra, Zhang, De, Nichols-Besel, Kristen</t>
  </si>
  <si>
    <t>Recognizing the importance of multinational telecollaboration and form-focused instruction in computer-assisted language learning teacher education, this article investigates teaching English grammar through a seven-week-long telecollaborative project with 41 pre-service language teachers from the United States (US), Poland, and China. The telecollaboration was a pedagogical intervention in which the US participants taught grammar to their non-native-speaker peers. Specifically, the study aimed to trace pre-service teachers' grammar instruction techniques applied in the communication-oriented context of online exchanges and responses to this instruction, the grammar forms attended to in the exchanges, and the participants' evaluations of the usefulness of telecollaboration for teaching and learning grammar. Utilizing data from the participants' emails and results of a post-project survey, this mixed methods study reveals that (1) the implicit technique of modeling was the most frequently applied; (2) the grammatical forms used in both implicit and explicit teaching reflected the communicative orientation of the exchanges; (3) the levels of uptake (i.e. attempts to follow the models provided in the input), and the forms attended to by the learners, reflected their proficiency levels and linguistic background; and (4) participants reported positive opinions about the value of telecollaboration in grammar instruction and in teacher training. The data thus underscore the benefits of online exchanges in giving prospective teachers hands-on experience with communicative grammar teaching.</t>
  </si>
  <si>
    <t>Grammar, English (Second Language), Second Language Learning, Second Language Instruction, Instructional Effectiveness, Direct Instruction, Peer Teaching, International Educational Exchange, Telecommunications, Native Speakers, Electronic Learning, Value Judgment, Models, Positive Attitudes, Experiential Learning, Communicative Competence (Languages), Foreign Countries, Preservice Teachers</t>
  </si>
  <si>
    <t>United States, Poland, China</t>
  </si>
  <si>
    <t>EJ1322068</t>
  </si>
  <si>
    <t>Pedagogical Benefits of Chinese-American Virtual Exchange: A Study of Student Perceptions</t>
  </si>
  <si>
    <t>Despite the rapid development of virtual exchange in foreign language education, its use in the field of Chinese language education is still rather nascent. Adopting a mixed-methods research approach, this study focuses on examining the pedagogical benefits of a Chinese-American virtual exchange as mediated by students' self-reported data. Two Chinese language classes (i.e. one at the elementary level and one at the intermediate level) at a small liberal arts college in the United States and a group of Chinese-speaking English majors at a Chinese university in Shanghai participated in the exchange. Analyses of four sources of qualitative data (i.e. WeChat group cultural discussion transcripts, Skype conversations, reflection journals, and end-of-program interviews) gave rise to four benefits of the exchange: promotion of cultural learning, improvement of Chinese language skills, enhancement of learning motivation, and establishment of a language learning community. Quantitative analyses of the end-of-semester questionnaire items show that the benefit regarding cultural learning, on average, received the highest rating, followed by community building and motivation enhancement, with improvement of Chinese skills being rated the lowest. Moreover, intermediate-level students evaluated all four benefits with higher ratings than elementary-level students. In particular, the two groups' quantitative evaluations in terms of Chinese skills and motivation differed significantly. However, both groups enthusiastically endorsed the benefits of cultural learning and community building. The pedagogical implications of these results are also discussed.</t>
  </si>
  <si>
    <t>Educational Benefits, Student Exchange Programs, International Educational Exchange, Foreign Countries, Second Language Learning, English (Second Language), Chinese, College Students, Computer Mediated Communication, Intercultural Communication, Learning Motivation, Communities of Practice, Cultural Awareness, Language Skills, Skill Development, Cooperative Learning</t>
  </si>
  <si>
    <t>EJ1322085</t>
  </si>
  <si>
    <t>Exploring Teachers&amp;apos; Professional Development through Participation in Virtual Exchange</t>
  </si>
  <si>
    <t>O'Dowd, Robert, Dooly, Melinda</t>
  </si>
  <si>
    <t>Virtual exchange (VE) is an umbrella term used to refer to the engagement of groups of students in sustained online intercultural interaction and collaboration with international partners under the guidance of their teachers. In the computer-assisted language learning literature, telecollaboration and eTandem approaches to VE have been researched extensively. However, this research has principally focused to date on learner gains and the impact on teachers has been much less explored. This paper identifies the impact of VE on foreign language teachers' practices and their professional development by examining the results of a qualitative study of 31 teacher trainers who engaged their classes in VE projects as part of a large-scale European project. The findings of the study suggest that participation in VE projects provides teachers with valuable experience in continued professional development and methodological innovation. In particular, VE was seen to open up opportunities for teachers to develop new professional partnerships, collaborative academic initiatives, to develop their own online collaboration skills, and also to introduce more innovative approaches in their current teaching practice.</t>
  </si>
  <si>
    <t>Faculty Development, Computer Simulation, Language Teachers, Second Language Learning, Second Language Instruction, Computer Mediated Communication, Teacher Educators, Teacher Attitudes, Teacher Collaboration, Intercultural Communication, Instructional Innovation, Educational Practices, International Cooperation, Exchange Programs, Foreign Countries</t>
  </si>
  <si>
    <t>Europe</t>
  </si>
  <si>
    <t>EJ1322086</t>
  </si>
  <si>
    <t>An Investigation of Machine Translation Output Quality and the Influencing Factors of Source Texts</t>
  </si>
  <si>
    <t>The use of machine translation (MT) in the academic context has increased in recent years. Hence, language teachers have found it difficult to ignore MT, which has led to some concerns. Among the concerns, its accuracy has become a major factor that shapes language teachers' pedagogical decision to use MT in their language classrooms. Despite the urgency of the issue, studies on MT output quality in foreign language education remain scarce. Moreover, as MT is advancing every year, updated studies are imperative. Therefore, the present study investigated the quality of MT outputs (Google Translate) from Korean to English by comparing it with the English-translated texts of intermediate English as a foreign language students. The study also examined the factors within the source texts that affect the quality of MT outputs. Five trained evaluators examined multiple aspects of MT output samples (N = 104) and students' English texts (N = 104), including mechanics, vocabulary, grammar, and context. The results showed that both texts were equally comprehensible, but MT outperformed the students in most aspects under investigation. The study further found that only two factors in the source texts -- punctuation and sentence complexity -- influenced MT output quality, whereas lexical and grammatical accuracy, lexical diversity, and contextual understanding did not affect it. Based on the results, the study presents classroom implications for using MT for educational purposes.</t>
  </si>
  <si>
    <t>Translation, Grammar, Second Language Learning, Second Language Instruction, English (Second Language), Evaluators, Vocabulary Development, Punctuation, Computational Linguistics, Accuracy, Decision Making, Computer Software, Korean, Contrastive Linguistics, Language Processing, Language Usage, Teaching Methods, Comparative Analysis</t>
  </si>
  <si>
    <t>EJ1333452</t>
  </si>
  <si>
    <t>Developing an Intelligent Tool for Computer-Assisted Formulaic Language Learning from YouTube Videos</t>
  </si>
  <si>
    <t>Lin, Phoebe</t>
  </si>
  <si>
    <t>This paper presents IdiomsTube (https://www.idiomstube.com), the first-ever computer-assisted language learning tool for facilitating the learning of English idiomatic expressions from YouTube videos. The web-based tool is designed to automatically (1) assess the speech rate and lexical difficulty level of any learner-chosen English-captioned YouTube video; (2) generate a range of vocabulary-building and revision tasks (e.g. fill-in-the-blanks, the classic spelling game hangman, pronunciation, flashcards); and (3) recommend YouTube videos based on learners' individual learning progress, class teachers' instructions, and current trends. This paper describes the app's current features in conjunction with the challenges endemic in the development of applications that automatically generate English language learning content out of internet video content. At the time of writing, the IdiomsTube app had over 8,000 registered users worldwide.</t>
  </si>
  <si>
    <t>Second Language Learning, Second Language Instruction, Video Technology, Teaching Methods, Computer Assisted Instruction, Phrase Structure, Speech Communication, Vocabulary Development, Difficulty Level, English (Second Language), Visual Aids, Computer Software, Figurative Language, Spelling, Intelligent Tutoring Systems</t>
  </si>
  <si>
    <t>EJ1333462</t>
  </si>
  <si>
    <t>MALL Language Learning Outcomes: A Comprehensive Meta-Analysis 1994-2019</t>
  </si>
  <si>
    <t>Burston, Jack, Giannakou, Konstantinos</t>
  </si>
  <si>
    <t>The aim of this study is to comprehensively evaluate quantitative experimental mobile-assisted language learning (MALL) studies published between 1994 and 2019 that meet minimal conditions of research design and statistical analysis. Starting with a bibliographical database of 1,144 references to experimental MALL implementations, of which there were 700 objectively substantiated by quantitative experimental language learning outcomes, only 84 experimental MALL studies met the inclusion requirements. Their analysis addresses two critical sets of research questions. First, what are the general characteristics of the selected studies and, second, what are their language learning outcomes in terms of measured effect size. Nine general characteristics are considered: publication source, chronological distribution, country of origin, institutional environment, sample size, intervention duration, targeted language, language learner competence level, and learning focus. Effect size was calculated separately for between-group (independent, experimental) and within-group (quasi-experimental) treatment studies. In both cases, the overall results were quite large: 0.72 for the former and 1.16 for the latter. An analysis of four critical moderator variables (language learner competence level, language area focus, institutional environment, and intervention duration) revealed similarly large effect sizes. Notwithstanding, analysis of the data also confirmed obvious publication bias and a very high level of heterogeneity that frequently approached 100%. The relevance of positive language learning outcome conclusions thus needs to be tempered by these shortcomings.</t>
  </si>
  <si>
    <t>Computer Assisted Instruction, Second Language Learning, Second Language Instruction, Telecommunications, Handheld Devices, Comparative Analysis, Meta Analysis, Outcomes of Education, Intervention, Language Proficiency, Research Reports</t>
  </si>
  <si>
    <t>EJ1344200</t>
  </si>
  <si>
    <t>Implementation of an AI Chatbot as an English Conversation Partner in EFL Speaking Classes</t>
  </si>
  <si>
    <t>Yang, Hyejin, Kim, Heyoung, Lee, Jang Ho, Shin, Dongkwang</t>
  </si>
  <si>
    <t>With the growth of chatbots, concerns about implementing artificial intelligence (AI) chatbots in educational settings have consistently arisen, especially for the purpose of language learning. This study introduced a task-based voice chatbot called &amp;quot;Ellie&amp;quot;, newly developed by the researchers, and examined the appropriateness of its task design and performance as an English conversation partner and students' perceptions on using it in EFL class. Korean EFL learners (N = 314) aged 10-15 years performed three speaking tasks with Ellie in their school classroom. The participants took 9.63 turns per session on average using the first 1,000-word band, indicating that the chatbot highly encouraged students to engage in conversation, which rarely occurs in general EFL classes in Korea. The high task success rates (88.3%) showed the design appropriateness of both L2 tasks and operational intents in terms of users' successful understanding and completeness of the given chatbot tasks. The participants' responses to the survey not only supported the positive potential of the chatbot in EFL settings but also revealed limitations to be resolved. Future suggestions for advancing and implementing AI chatbots in EFL classrooms are discussed.</t>
  </si>
  <si>
    <t>English (Second Language), Second Language Learning, Second Language Instruction, Foreign Countries, Teaching Methods, Artificial Intelligence, Task Analysis, Audio Equipment, Student Attitudes, Intercultural Communication, Instructional Design, Speech Communication</t>
  </si>
  <si>
    <t>EJ1344202</t>
  </si>
  <si>
    <t>Research Trends of Blended Language Learning: A Bibliometric Synthesis of SSCI-Indexed Journal Articles during 2000-2019</t>
  </si>
  <si>
    <t>Li, Rui</t>
  </si>
  <si>
    <t>This study aims to synthesize research trends of blended language learning studies over the past two decades, from 2000 to 2019. Data were collected from the Web of Science, and a total of 60 SSCI-indexed journal articles were retrieved for bibliometric synthesis. Drawing on the revised technology-based learning model, participants, learning strategies, research methods, research foci, adopted technologies, and application effectiveness, advantages, and challenges were addressed. The findings demonstrated that publications were increasing rapidly, and that most articles were published in computer-assisted language learning, educational technology, and applied linguistic journals. The most common target language was English as a foreign language, and the most common learners were college students. In most studies, technologies were mainly used for the purposes of practice or exercises. Mixed, quantitative, and qualitative methods were frequently adopted, with a particular eye on the experiment design, questionnaires, and other specific methods in the second decade. Productive language skills, along with autonomy, satisfaction, and motivation, were major research foci. Language management systems and computer and web-based applications were frequently adopted technologies. Findings of application effectiveness, advantages, and challenges were summarized.</t>
  </si>
  <si>
    <t>Trend Analysis, Blended Learning, Second Language Learning, Second Language Instruction, Databases, Bibliometrics, Learning Strategies, Barriers, Information Technology, Teaching Methods, Instructional Effectiveness, Computer Assisted Instruction, Applied Linguistics, Periodicals, English (Second Language), Elementary Secondary Education, Higher Education, Integrated Learning Systems, Web Based Instruction, Educational Benefits, Research Reports</t>
  </si>
  <si>
    <t>EJ1344203</t>
  </si>
  <si>
    <t>Multimodality in Webconference-Based Language Tutoring: An Ecological Approach Integrating Eye Tracking</t>
  </si>
  <si>
    <t>Cappellini, Marco, Hsu, Yu-Yin</t>
  </si>
  <si>
    <t>Drawing on existing research with a holistic stance toward multimodal meaning-making, this paper takes an analytic approach to integrating eye-tracking data to study the perception and use of multimodality by teachers and learners. To illustrate this approach, we analyse two webconference tutoring sessions from a telecollaborative project involving pre-service teachers and learners of Mandarin Chinese. The tutoring sessions were recorded and transcribed multimodally, and our analysis of two types of conversational side sequences shows that the integration of eye-tracking data into an ecological approach provides richer results. Specifically, our proposed approach provided a window on the participants' cognitive management of graphic and visual affordances during interaction and uncovered episodes of joint attention.</t>
  </si>
  <si>
    <t>Eye Movements, Holistic Approach, Mandarin Chinese, Second Language Learning, Second Language Instruction, Preservice Teachers, Tutoring, Videoconferencing, Teacher Student Relationship, Multimedia Instruction</t>
  </si>
  <si>
    <t>EJ1344283</t>
  </si>
  <si>
    <t>Exploring Global Online Course Participants&amp;apos; Interactions: Value of High-Level Engagement</t>
  </si>
  <si>
    <t>Jin, Haeyun, Karatay, Yasin, Bordbarjavidi, Fatemeh, Yang, Junghun, Kochem, Timothy, Muhammad, Ananda Astrini, Hegelheimer, Volker</t>
  </si>
  <si>
    <t>Participation in online courses has become essential for training language professionals in under-resourced contexts with skills in computer-assisted language learning (CALL) (Godwin-Jones, 2014). Most online CALL courses use asynchronous computer-mediated communication (ACMC) to facilitate meaningful learning for participants. Although participants' sustained engagement with ACMC is the target, global realities of participants interfere with their participation levels. This article investigates participants' engagement profiles in asynchronous online discussions in an 8-week CALL-based global online course developed and implemented by a team at Iowa State University. Using a case study approach, nine focal participants' engagement profiles have been analyzed in terms of identifying patterns of engagement in the discussion posts and their relation to the types of discussion prompts. Then, social network analysis (SNA) and thematic analysis were employed to investigate patterns of interaction among the participants in the replies. The results indicated that engagement patterns observed in discussion posts overall aligned with the primary goals of prompt types. SNA further identified two participants as social mediators to connect participants with each other. These findings are significant in that they suggest the effectiveness of using ACMC to promote co-construction of knowledge for a global audience. This article also provides implications regarding the design of discussion prompts to help maximize participant engagement with course content.</t>
  </si>
  <si>
    <t>Computer Assisted Instruction, Second Language Learning, Electronic Learning, Learner Engagement, Group Discussion, Computer Mediated Communication, Interpersonal Communication, Interaction, Social Networks, Asynchronous Communication</t>
  </si>
  <si>
    <t>EJ1344286</t>
  </si>
  <si>
    <t>The Effects of MALL Training on Preservice and In-Service EFL Teachers&amp;apos; Perceptions and Use of Mobile Technology</t>
  </si>
  <si>
    <t>Hafour, Marwa F.</t>
  </si>
  <si>
    <t>Owing to the anytime-anywhere-anyhow nature of mobile learning, together with the ubiquity of affordably priced mobile phones, learning has become a mobigital practice, as termed by Sad and Göktas (2014). Consequently, language teaching/learning is gradually shifting from computer-assisted language learning to mobile-assisted language learning (MALL). In response, the current study examined the impact of MALL training on preservice and in-service EFL teachers' perceptions and use of mobile technology (MT). For this purpose, two groups of preservice (N = 33) and in-service (N = 31) EFL teachers were randomly selected and exposed to MALL training. The pretest-posttest experimental mixed-methods design was used as a framework for collecting and analyzing both quantitative and qualitative data (using closed- and open-ended-question surveys). Quantitative results revealed that both preservice and in-service teachers had similar perceptions of MT before and after training. The only exception is that, after training, in-service teachers were more interested in MT than preservice teachers. However, both groups demonstrated an overall (and subfactor) improvement in their perceptions after MT training, except for their perceived ease of use. In-service teachers' use also improved after training and, due to the yielded positive correlation, their perceptions were a significant predictor of use. Qualitative findings showed that in-service teachers used MT more in listening and speaking (for synchronous communication) than in reading and writing, selecting social media and translation apps as the least useful ones. Moreover, they regarded technical and digital literacy problems as the ones most challenging to the use of MT.</t>
  </si>
  <si>
    <t>Preservice Teachers, Language Teachers, Second Language Instruction, English (Second Language), Computer Assisted Instruction, Teacher Attitudes, Electronic Learning, Handheld Devices, Usability, Synchronous Communication, Listening, Speech, Social Media, Translation, Computer Oriented Programs, Technological Literacy</t>
  </si>
  <si>
    <t>EJ1344295</t>
  </si>
  <si>
    <t>Learner and Teacher Perspectives on Robot-Led L2 Conversation Practice</t>
  </si>
  <si>
    <t>Engwall, Olov, Lopes, José, Cumbal, Ronald, Berndtson, Gustav, Lindström, Ruben, Ekman, Patrik, Hartmanis, Eric, Jin, Emelie, Johnston, Ella, Tahir, Gara, Mekonnen, Michael</t>
  </si>
  <si>
    <t>This article focuses on designing and evaluating conversation practice in a second language (L2) with a robot that employs human spoken and non-verbal interaction strategies. Based on an analysis of previous work and semi-structured interviews with L2 learners and teachers, recommendations for robot-led conversation practice for adult learners at intermediate level are first defined, focused on language learning, on the social context, on the conversational structure and on verbal and visual aspects of the robot moderation. Guided by these recommendations, an experiment is set up, in which 12 pairs of L2 learners of Swedish interact with a robot in short social conversations. These robot-learner interactions are evaluated through post-session interviews with the learners, teachers' ratings of the robot's behaviour and analyses of the video-recorded conversations, resulting in a set of guidelines for robot-led conversation practice: (1) societal and personal topics increase the practice's meaningfulness for learners; (2) strategies and methods for providing corrective feedback during conversation practice need to be explored further; (3) learners should be encouraged to support each other if the robot has difficulties adapting to their linguistic level; (4) the robot should establish a social relationship by contributing with its own story, remembering the participants' input, and making use of non-verbal communication signals; and (5) improvements are required regarding naturalness and intelligibility of text-to-speech synthesis, in particular its speed, if it is to be used for conversations with L2 learners.</t>
  </si>
  <si>
    <t>Teacher Attitudes, Second Language Learning, Second Language Instruction, Robotics, Swedish, Nonverbal Communication, Interpersonal Communication, Teaching Methods, Error Correction, Feedback (Response), Linguistic Input, Language Proficiency, Student Attitudes, Speech Communication</t>
  </si>
  <si>
    <t>EJ1351511</t>
  </si>
  <si>
    <t>Meaningful Integration in Professional Communities: Examining User Behaviors in Catalyst</t>
  </si>
  <si>
    <t>Knight, Stephanie W. P., Sykes, Julie M., Forrest, Linda, Consolini, Carla H., Jimenez, Johanna</t>
  </si>
  <si>
    <t>Online platforms have the potential to address the issue of world language teacher attrition by building professional learning communities. However, autonomous engagement is not guaranteed by the mere existence of said tools. In this article, we report findings from Catalyst user data analysis. Catalyst is an online professional development social portfolio that connects users to other professionals (in groups and as individuals). Specifically, we examine user behavior patterns in six areas--Group Membership, Goals, Evidence, Connections, Reflections, and Comments. Each feature was chosen because of its potential usefulness in facilitating meaningful and integrative participation in online professional platforms. Results reveal three behavior profiles: 1-Testers, 2-Dabblers, and 3-Embracers. Each profile exhibits unique behaviors of engagement with the portfolio. Users who did not join any group were much more likely to show the lowest level of activity (i.e., Testers), while those who were part of a group and had more connections (i.e., Embracers) demonstrated the highest level of activity. These results support the theoretical foundation for sociocultural approaches to professional learning for teachers (e.g., Kabilan et al., 2011; Kabilan &amp;amp; Kahn, 2012; Kitade, 2014) and highlight the critical, and mutually reciprocal, relationship between social engagement and cognitive development.</t>
  </si>
  <si>
    <t>Communities of Practice, Faculty Development, Data Analysis, Portfolios (Background Materials), Language Teachers, Faculty Mobility, Second Language Learning, Second Language Instruction, Behavior Patterns, Group Membership, Computer Mediated Communication, Goal Orientation, Social Networks, Evidence, Reflection, Teacher Attitudes, Profiles, Sociocultural Patterns, Correlation, Cognitive Development, Teacher Effectiveness, Asynchronous Communication</t>
  </si>
  <si>
    <t>EJ1351515</t>
  </si>
  <si>
    <t>The Impact of Virtual Reality on L2 French Learners&amp;apos; Language Anxiety and Oral Comprehensibility: An Exploratory Study</t>
  </si>
  <si>
    <t>Thrasher, Tricia</t>
  </si>
  <si>
    <t>Research has noted that virtual reality (VR) environments can lessen language learners' foreign language anxiety (FLA). However, previous research has relied primarily on participants' qualitative opinions, leading to a lack of studies empirically assessing how VR impacts anxiety and, consequently, second language (L2) oral production. This pilot study addresses these gaps by exploring how VR influences the self-reported and physiological FLA and oral comprehensibility of 25 L2 French learners. Participants completed four comparable interpersonal consensus building tasks over eight weeks: two in the social VR application, vTime XR™, and two in a traditional classroom. Immediately following each task, participants self-assessed their anxiety. Moreover, a subsample of participants' self-reported anxiety data was complemented with a physiological indicator of anxiety, salivary cortisol, to evaluate using this biomarker in FLA research. Participants' speech for all tasks was rated by four native French speakers for comprehensibility. Descriptive statistics are presented. Self-reported anxiety and cortisol data indicated that participants were less anxious in VR and throughout the eight weeks. A positive correlation was found between self-reported and cortisol data, indicating consistency between these two anxiety measures. Finally, raters found participants to be more comprehensible in VR and when they self-reported lower anxiety.</t>
  </si>
  <si>
    <t>Computer Simulation, Second Language Learning, French, Anxiety, Comprehension, Oral Language, Computer Assisted Instruction, College Students</t>
  </si>
  <si>
    <t>EJ1351517</t>
  </si>
  <si>
    <t>The Linguistic Environments of Digital Games: A Discriminant Analysis of Language Use in Game Mechanics</t>
  </si>
  <si>
    <t>Dixon, Daniel H.</t>
  </si>
  <si>
    <t>This study quantitatively measures the variation in language derived from a targeted set of digital game mechanics. Mechanics refer to the design elements of a game that make up the overall gameplay experience, determining player actions and the degree of language interaction. A corpus was compiled by extracting the language files from two popular commercial games, Fallout 4 and Skyrim, using modification software. The extracted language files were organized into three register categories following the register analysis framework detailed in Biber and Conrad (2019). The three categories include one spoken (dialogue trees) and two written registers (quest objectives and quest stages), which are common mechanics in many modern commercial games. Comparing results from three discriminant analyses, the findings indicate that statistical models cannot distinguish between the two games' linguistic environments at the level of the game; however, when considering the linguistic environments at the level of game mechanics, the model has high precision in accurately identifying the texts' game mechanic register categories. The results provide empirical evidence that digital game-based language learning (DGBLL) research designs could benefit from targeting specific design aspects and game mechanics rather than generalizing results at the level of genre or game title.</t>
  </si>
  <si>
    <t>Language Usage, Computer Games, Second Language Learning, Second Language Instruction, Computational Linguistics, Computer Software, Oral Language, Dialogs (Language), Comparative Analysis, Language Variation, Discourse Analysis, Written Language</t>
  </si>
  <si>
    <t>EJ1351521</t>
  </si>
  <si>
    <t>Traveling by Headset: Immersive VR for Language Learning</t>
  </si>
  <si>
    <t>Chun, Dorothy M., Karimi, Honeiah, Sañosa, David Joshua</t>
  </si>
  <si>
    <t>In line with the 2021 CALICO Conference theme &amp;quot;Global realities,&amp;quot; we presented a plenary on how immersive virtual reality (IVR) could be used for second language learning by allowing learners to virtually travel around the globe via headset. The main affordances of virtual reality (VR) technology include immersing learners in an authentic cultural context almost anywhere on the globe, while manifesting a strong sense of presence and enabling learning through embodied cognition, which involves kinesthetic engagement. In this article, we first review current models of immersive learning and note how certain processes of second language and culture learning are missing in these models. Using some examples of IVR apps for second language learning, we discuss the research to date that focuses on the affordances of the technology for languaculture learning and propose how the effectiveness of these apps could be studied, expanding on the cognitive-affective model of immersive learning (CAMIL, proposed by Makransky &amp;amp; Petersen, 2021) to include social factors. We conclude with some recommendations for the development of future IVR apps for languaculture learning that follow our expanded theoretical model.</t>
  </si>
  <si>
    <t>Second Language Learning, Second Language Instruction, Computer Software, Computer Assisted Instruction, Cultural Awareness, Instructional Effectiveness, Computer Simulation, Travel, Audio Equipment, Authentic Learning, Schemata (Cognition), Models, Learning Processes, Foreign Countries, Artificial Intelligence</t>
  </si>
  <si>
    <t>EJ1365521</t>
  </si>
  <si>
    <t>An Analysis of Current Research on Computer-Assisted L2 Vocabulary Learning: A Systematic Review</t>
  </si>
  <si>
    <t>Bahari, Akbar, Eamer, Allyson, Hughes, Janette</t>
  </si>
  <si>
    <t>The use of educational technologies to teach a second language (L2) in general, and L2 vocabulary in particular, has mass appeal among computer-assisted language learning (CALL) practitioners. The main objective of the present study is to report the challenges and affordances of technologies used for computer-assisted vocabulary learning (CAVL), as described in current literature. A systematic review was conducted, and the results were visualized in a hierarchical data model. Following a rigorous screening process, 97 peer-reviewed articles published from 2014 to 2020 were selected from major related databases. Theoretically, the findings inform researchers about the reported limitations and advantages of computer-assisted L2 vocabulary learning and serve as a road map for future research directions. Pedagogically, the findings provide L2 teachers with an instruction manual to inform their practice, allowing them to benefit from the reported affordances of CAVL and take measures to address the reported challenges.</t>
  </si>
  <si>
    <t>Computer Assisted Instruction, Second Language Learning, Second Language Instruction, Teaching Methods, Vocabulary Development, Barriers, Blended Learning, Distance Education, Computer Games, Computational Linguistics, Independent Study, Game Based Learning, Educational Benefits, Research Reports</t>
  </si>
  <si>
    <t>EJ1365525</t>
  </si>
  <si>
    <t>Effect of Texting on Spanish Learners&amp;apos; Vocabulary Acquisition and Motivation</t>
  </si>
  <si>
    <t>Lye, Lori</t>
  </si>
  <si>
    <t>While mobile devices have become increasingly integral to students' lives, there is an apparent disconnect between this trend and our second language (L2) pedagogy. The present study investigates potential benefits of a nontraditional assignment, texting, on vocabulary acquisition and motivation in adult learners of Spanish. Quantitative results support the idea that nontraditional writing tasks can provide a beneficial supplement to traditional classroom instruction, offering a place for peer-to-peer interaction, which has been shown to increase learners' vocabulary and potentially motivation. Future research regarding the use of texting in language learning, and the extent to which it could replace traditional writing assignments, is undoubtedly warranted.</t>
  </si>
  <si>
    <t>Spanish, Second Language Learning, Second Language Instruction, Synchronous Communication, Computer Mediated Communication, Telecommunications, Handheld Devices, Assignments, Vocabulary Development, Educational Benefits, Learning Motivation, Peer Relationship, Student Attitudes, Computer Assisted Instruction, Journal Writing, Undergraduate Students, Comparative Analysis, Teaching Methods, Translation, Task Analysis</t>
  </si>
  <si>
    <t>EJ1365531</t>
  </si>
  <si>
    <t>Enhancing Visual Learning with Keyword Captioned Video: An Eye-Tracking Study</t>
  </si>
  <si>
    <t>Jones, Linda C., Jennings, Freddie J.</t>
  </si>
  <si>
    <t>This current study examined the effects of full captions (n = 37), keyword captions (n = 38), and no captions (n = 37) on students' ability to gain pictorial knowledge from a 5 minutes and 52 seconds French language video. After completing a pre-vocabulary recognition test to determine the level of equality between groups, students watched the video and immediately completed a post-visual recognition test and a post-recall protocol test to determine students' visual content gain and/or recall. Overall, the keyword captions group responded to visual questions about the video just as well as the no captions group, and somewhat better than the full captions group. In addition, the no captions group significantly outperformed the keyword and full captions groups on visual recall. Based on eye-tracking data, the more one looked within the captions field, the less one gained visually from the video. These results have implications for how one designs L2 video lessons with captions.</t>
  </si>
  <si>
    <t>Teaching Methods, Captions, Video Technology, Second Language Learning, Second Language Instruction, Eye Movements, French, Learning Processes, Comparative Analysis, Instructional Design, Recall (Psychology), Language Tests, Information Retrieval, Cognitive Ability, Undergraduate Students, Visual Aids</t>
  </si>
  <si>
    <t>EJ1365534</t>
  </si>
  <si>
    <t>Methodologies and Pedagogical Applications of Integrating Telecollaboration in Language Teacher Education: A Synthesis of 56 Studies from 2010-2020</t>
  </si>
  <si>
    <t>Wu, Sumei</t>
  </si>
  <si>
    <t>In light of globalization and advancements in communication technologies, telecollaboration is increasingly used for promoting the professional development of language teachers. However, very few reviews have been conducted to examine teachers' telecollaborative learning. To address this gap, this study provides a systematic review of 56 telecollaborative studies that focused on teacher professional learning and were published between 2010 and 2020. The study aims to address the following two questions: What are the main characteristics of methodologies used in teacher telecollaborative studies? What are the main characteristics of pedagogical applications of teacher telecollaborative studies? Besides reporting on emerging methodological trends among the primary studies, this synthesis uncovers three patterns in the pedagogical applications: (a) diversification of mixed pedagogical models, (b) increased integration of pedagogical mentoring across telecollaborative learning stages, and (c) increased integration of telecollaboration in classroom practices. These findings offer implications for future research and practice in the field of language teacher education.</t>
  </si>
  <si>
    <t>Electronic Learning, Cooperative Learning, Language Teachers, Teacher Education, Literature Reviews, Technology Uses in Education, Faculty Development, Research Methodology, Synchronous Communication, Asynchronous Communication, Teaching Methods</t>
  </si>
  <si>
    <t>EJ1365543</t>
  </si>
  <si>
    <t>The Use of ASR-Equipped Software in the Teaching of Suprasegmental Features of Pronunciation: A Critical Review</t>
  </si>
  <si>
    <t>Kochem, Tim, Beck, Jeanne, Goodale, Erik</t>
  </si>
  <si>
    <t>Technology has paved the way for new modalities in language learning, teaching, and assessment. However, there is still a great deal of work to be done to develop such tools for oral communication, specifically tools that address suprasegmental features in pronunciation instruction. Therefore, this critical literature review examines how researchers have tried to create computer-assisted pronunciation training tools using automatic speech recognition (ASR) systems to aid language learners in the perception and production of suprasegmental features. We used 30 texts from 1990 to 2020 to explore how technologies have been and are currently being used to help learners develop their proficiency with suprasegmental features. Based on our thematic analysis, a persistent gap still exists between ASR-equipped software available to participants in research studies and what is available to university and classroom teachers and students. Additionally, there seems to be more development in the production of speech software for language assessment. In contrast, the translation of these tools into instructional tools for individualized learning seems to be almost non-existent. Moving forward, we recommend that more commercialized pronunciation systems utilizing ASR should be made publicly available using the technologies that are currently developed or are in development for the purposes of oral proficiency judgments.</t>
  </si>
  <si>
    <t>Computer Software, Teaching Methods, Audio Equipment, Computer Assisted Instruction, Pronunciation Instruction, Second Language Learning, Second Language Instruction, Speech Communication, Suprasegmentals, Computer Assisted Testing, Language Proficiency, Scoring, Feedback (Response)</t>
  </si>
  <si>
    <t>EJ1359073</t>
  </si>
  <si>
    <t>Review of Research on Applications of Speech Recognition Technology to Assist Language Learning</t>
  </si>
  <si>
    <t>Shadiev, Rustam, Liu, Jiawen</t>
  </si>
  <si>
    <t>Speech recognition technology (SRT) is now widely used in education because of its potential to aid learning, particularly language learning. Nevertheless, SRT has received only limited attention in earlier review studies. The present research aimed to address this gap in the field. To this end, 26 articles published in SSCI journals between 2014 and 2020 were selected and reviewed with respect to domain and skills, technology and their application, participants and duration, measures, reported results, and advantages and disadvantages of SRT. The results showed that English received much more attention than any other language, and scholars mostly focused on facilitating pronunciation skills. Dragon Naturally Speaking and Google speech recognition were the most popular technologies, and their most frequent application was providing feedback. According to the results, college students were involved in research more than any other group, most studies were carried out for less than one month, and most scholars administered a questionnaire or pre-/posttest to collect the data. Positive results related to gains in proficiency and student perceptions of SRT were identified. The study revealed that improved affective factors and enhanced language skills were advantages, whereas a low accuracy rate and insufficiency (i.e. lack of some useful features to support learning efficiently) of SRT were disadvantages. Based on the results, the study puts forward several implications and suggestions for educators and researchers in the field.</t>
  </si>
  <si>
    <t>Literature Reviews, Speech Communication, Educational Technology, Second Language Learning, English (Second Language), Automation</t>
  </si>
  <si>
    <t>EJ1359074</t>
  </si>
  <si>
    <t>Teachers&amp;apos; Perceived Corpus Literacy and Their Intention to Integrate Corpora into Classroom Teaching: A Survey Study</t>
  </si>
  <si>
    <t>Ma, Qing, Chiu, Ming Ming, Lin, Shanru, Mendoza, Norman B.</t>
  </si>
  <si>
    <t>Given the importance of corpus linguistics in language learning, there have been calls for the integration of corpus training into teacher education programmes. However, the question of what knowledge and skills the training should target remains unclear. Hence, we advance our understanding of measures and outcomes of teacher corpus training by proposing and testing a five-component theoretical framework for measuring teachers' perceived corpus literacy (CL) and its subskills: understanding, search, analysis, and the advantages and limitations of corpora. Also, we hypothesised that teacher CL is linked to their intention to use corpora in classroom teaching. Specifically, 183 teachers and student teachers received corpus training to develop their CL and then completed a survey to measure their CL and intention to use corpora in teaching in Likert-scale items together with open-ended questions. Confirmatory factor analysis indicated that a hierarchical factor structure for CL using the aforementioned five subfactors best fitted the data. Moreover, structural equation modelling indicated that CL is positively linked to the participants' intention to integrate corpora into classroom teaching. While all five subskills are important for teachers, greater effort should be made to develop their corpus search and analysis skills, which can be viewed as the &amp;quot;bread and butter&amp;quot; of corpus training.</t>
  </si>
  <si>
    <t>Teaching Methods, Computational Linguistics, Second Language Learning, Second Language Instruction, Factor Analysis, Likert Scales, Factor Structure, Correlation, Faculty Development, Language Teachers, Student Teachers, Intention, Student Attitudes, Teacher Attitudes</t>
  </si>
  <si>
    <t>EJ1359075</t>
  </si>
  <si>
    <t>Critical Digital Literacy in Virtual Exchange for ELT Teacher Education: An Interpretivist Methodology</t>
  </si>
  <si>
    <t>Bilki, Zeynep, Satar, Müge, Sak, Mehmet</t>
  </si>
  <si>
    <t>Virtual exchange (VE) is an ideal venue for digital literacy skills development (Fuchs, Hauck &amp;amp; Müller-Hartmann, 2012) and for critical digital literacy (CDL) (Hauck, 2019). Yet literacy is a fluid, deictic term, the meaning of which is context dependent, and digital literacies need to be defined and conceptualised within a specific context. Recent CALL literature highlights the interest in CDL from various perspectives, but how CDL is conceptualised by the VE participants themselves is not explored. Participants of this study were 37 trainee English language teachers in the UK and Turkey who joined a 6-week VE. Their ongoing reflections on CDL were captured through reflective e-portfolio entries following each VE task. Thematic analysis revealed four components of CDL in this specific VE: (1) participants' awareness of digital affordances for &amp;quot;self-expression,&amp;quot; (2) semiotic and interactional means to &amp;quot;build connections,&amp;quot; (3) ensuring &amp;quot;inclusiveness&amp;quot; of all community members, and (4) implications of &amp;quot;socio-political contexts&amp;quot; of each participant for meaning-making and interaction. We conclude that in future pedagogical implementations of VE, facilitators can foster trainee teachers' CDL development through more closely guided and informed reflection on the four themes presented in this paper. As such, this study makes a novel contribution to our understanding of CDL in VE settings for ELT teacher education by offering a social semiotic second language acquisition orientation within an interpretivist paradigm.</t>
  </si>
  <si>
    <t>Critical Literacy, Digital Literacy, English (Second Language), Second Language Instruction, Teacher Education, Computer Mediated Communication, Teaching Methods, Foreign Countries, International Programs, Cooperative Learning, Preservice Teachers</t>
  </si>
  <si>
    <t>United Kingdom, Turkey</t>
  </si>
  <si>
    <t>EJ1359077</t>
  </si>
  <si>
    <t>Assessment of L2 Intelligibility: Comparing L1 Listeners and Automatic Speech Recognition</t>
  </si>
  <si>
    <t>Inceoglu, Solène, Chen, Wen-Hsin, Lim, Hyojung</t>
  </si>
  <si>
    <t>An increasing number of studies are exploring the benefits of automatic speech recognition (ASR)-based dictation programs for second language (L2) pronunciation learning (e.g. Chen, Inceoglu &amp;amp; Lim, 2020; Liakin, Cardoso &amp;amp; Liakina, 2015; McCrocklin, 2019), but how ASR recognizes accented speech and the nature of the feedback it provides to language learners is still largely under-researched. The current study explores whether the intelligibility of L2 speakers differs when assessed by native (L1) listeners versus ASR technology, and reports on the types of intelligibility issues encountered by the two groups. Twelve L1 listeners of English transcribed 48 isolated words targeting the /[near-close front unrounded vowel]-i/ and /[near-open front unrounded vowel]-[open-mid front unrounded vowel]/ contrasts and 24 short sentences that four Taiwanese intermediate learners of English had produced using Google's ASR dictation system. Overall, the results revealed lower intelligibility scores for the word task (ASR: 40.81%, L1 listeners: 38.62%) than the sentence task (ASR: 75.52%, L1 listeners: 83.88%), and highlighted strong similarities in the error types -- and their proportions -- identified by ASR and the L1 listeners. However, despite similar recognition scores, correlations indicated that the ASR recognition of the L2 speakers' oral productions mirrored the L1 listeners' judgments of intelligibility in the word and sentence tasks for only one speaker, with significant positive correlations for one additional speaker in each task. This suggests that the extent to which ASR approaches L1 listeners at recognizing accented speech may depend on individual speakers and the type of oral speech.</t>
  </si>
  <si>
    <t>Second Language Learning, Intelligibility, Automation, Speech Communication, English (Second Language), Foreign Countries</t>
  </si>
  <si>
    <t>EJ1359079</t>
  </si>
  <si>
    <t>Communication Strategy Use of EFL Learners in Videoconferencing, Virtual World and Face-to-Face Environments</t>
  </si>
  <si>
    <t>Cirit-Isikligil, Nazli Ceren, Sadler, Randall W., Arica-Akkök, Elif</t>
  </si>
  <si>
    <t>This study investigates the communication strategy (CS) use of English as a foreign language (EFL) learners in videoconferencing (VC), virtual world (VW), and face-to-face environments. The study was conducted with 30 senior Turkish undergraduate EFL students. The data were collected via video and audio recordings of three opinion-exchange tasks, a background and post-task questionnaire, and an interview that includes a retrospective think-aloud protocol. The participants worked in groups of five to complete the opinion-exchange tasks in each of the three environments. The findings indicated that the participants made use of a wide range of CSs, and although some of the CSs differed, mostly the same types were employed in all the environments. However, the results revealed that the frequency of CSs showed variance among environments, with the highest number in the VC environment and the lowest in the VW. It was possible to establish a connection between the differences in the frequency and the types of strategy use with the distinctive features of the environments, the proficiency level of the participants, and the type of the tasks that was utilized. Additively, 10 new strategy types were discovered.</t>
  </si>
  <si>
    <t>Foreign Countries, Undergraduate Students, English (Second Language), Second Language Learning, Communication Strategies, Videoconferencing, Virtual Classrooms, In Person Learning</t>
  </si>
  <si>
    <t>EJ1359099</t>
  </si>
  <si>
    <t>Efficacy of Different Presentation Modes for L2 Video Comprehension: Full versus Partial Display of Verbal and Nonverbal Input</t>
  </si>
  <si>
    <t>Chi, Chen, Chen, Hao-Jan Howard, Tseng, Wen-Ta, Liu, Yeu-Ting</t>
  </si>
  <si>
    <t>Video materials require learners to manage concurrent verbal and pictorial processing. To facilitate second language (L2) learners' video comprehension, the amount of presented information should thus be compatible with human beings' finite cognitive capacity. In light of this, the current study explored whether a reduction in multimodal comprehension scaffolding would lead to better L2 comprehension gain when viewing captioned videos and, if so, which type of reduction (verbal vs. nonverbal) is more beneficial. A total of 62 L2 learners of English were randomly assigned to one of the following viewing conditions: (1) full captions + animation, (2) full captions + static key frames, (3) partial captions + animation, and (4) partial captions + static key frames. They then completed a comprehension test and cognitive load questionnaire. The results showed that while viewing the video with reduced nonverbal visual information (static key frames), the participants had well-rounded performance in all aspects of comprehension. However, their local comprehension (extraction of details) was particularly enhanced after viewing a key-framed video with full captions. Notably, this gain in local comprehension was not as manifest after viewing animated video content with full captions. The qualitative data also revealed that although animation may provide a perceptually stimulating viewing experience, its transient feature most likely taxed the participants' attention, thus impacting their comprehension outcomes. These findings underscore the benefit of a reduction in nonverbal input and the interplay between verbal and nonverbal input. The findings are discussed in relation to the use of verbal and nonverbal input for different pedagogical purposes.</t>
  </si>
  <si>
    <t>Video Technology, Second Language Learning, Comprehension, Captions, English (Second Language), Cognitive Processes, Difficulty Level, Animation, Interference (Learning), Nonverbal Communication, Verbal Communication, Visual Stimuli</t>
  </si>
  <si>
    <t>EJ1359101</t>
  </si>
  <si>
    <t>Unpacking Second Language Writing Teacher Knowledge through Corpus-Based Pedagogy Training</t>
  </si>
  <si>
    <t>Schmidt, Nicole</t>
  </si>
  <si>
    <t>Corpus-based language teaching is one area of second language (L2) pedagogy in which L2 teachers may benefit from extensive guidance on how to integrate digital tools into pedagogical practices. Direct corpus approaches like data-driven learning (DDL) cultivate learner engagement and language discovery. However, second language writing (SLW) teachers face significant challenges using corpora in the classroom, and these challenges often go unaddressed in language teacher education, particularly for in-service teachers. This paper reports on a case study in which six university SLW teachers participated in an online corpus-based pedagogy workshop. Teachers developed DDL activity plans and wrote in reflective diaries. The analysis of these artifacts shows that the teachers tended to follow one of two paths toward knowledge integration, as either Planners or Seekers, when implementing corpus activities in their classrooms. The teachers also reported increased confidence in applying direct corpus methods to their lessons by the end of the workshops, though they expressed the need for continued, long-term support.</t>
  </si>
  <si>
    <t>Computational Linguistics, Second Language Learning, Second Language Instruction, Learner Engagement, Writing Teachers, Language Teachers, Teacher Workshops, Faculty Development, Teaching Methods, Pedagogical Content Knowledge, Case Studies, Teacher Attitudes</t>
  </si>
  <si>
    <t>EJ1359103</t>
  </si>
  <si>
    <t>Towards a Signature Pedagogy for Technology-Enhanced Task-Based Language Teaching: Defining Its Design Principles</t>
  </si>
  <si>
    <t>Canals, Laia, Mor, Yishay</t>
  </si>
  <si>
    <t>This paper reports on ongoing research aimed at characterizing a signature pedagogy (Shulman, 2005) of technology-enhanced task-based language teaching (TETBLT). To achieve this goal, we initially identified 15 pedagogical principles and practices distinctive of TETBLT. This initial set of principles and practices were motivated by second language acquisition theories (Doughty &amp;amp; Long, 2003), methodological approaches in foreign language teaching (Kramsch, 2014), and state-of-the-art publications on computer-assisted language learning (Chapelle &amp;amp; Sauro, 2017). During the first phase of the study, we consulted an initial group of 34 experts in the field, using the Delphi technique to achieve gradual consensus about the set of principles. After analyzing the first set of responses (N = 23) to the principles, which attained a degree of agreement averaging 71% and ranging from 48% to 96%, we refined the principles incorporating the feedback received and sent out a second questionnaire, which allowed us to reach a consensus about a set of eight robust pedagogical principles for TETBLT.</t>
  </si>
  <si>
    <t>Task Analysis, Second Language Learning, Second Language Instruction, Teaching Methods, Linguistic Theory, Educational Principles, Delphi Technique, Feedback (Response), Specialists, Computer Assisted Instruction, Instructional Design</t>
  </si>
  <si>
    <t>EJ1023641</t>
  </si>
  <si>
    <t>Embedding Technology in Translation Teaching: Evaluative Considerations for Courseware Integration</t>
  </si>
  <si>
    <t>Barr, David</t>
  </si>
  <si>
    <t>This article shall discuss a number of factors to be considered in the process of integrating computer technology into the student language learning experience. It examines research on student attitudes and the factors that affect student engagement with the technology before looking at the experiences of a project undertaken at the University of Ulster aimed at integrating computer technology into the delivery of undergraduate classes on French translation. By drawing on the experience and examples in the project, this article shall conclude by outlining a number of issues to be considered in the integration of multimedia technologies in the delivery of language learning. This will include a range of considerations, such as student attitudes and level of comfort as well as pedagogical concerns.</t>
  </si>
  <si>
    <t>Computer Assisted Instruction, Foreign Countries, Undergraduate Study, Integrated Learning Systems, Student Attitudes, Courseware, French, Translation, Learning Modules, Computer Software Evaluation, Expectation, Qualitative Research, Questionnaires, Student Motivation, Second Language Learning, Educational Technology, Technology Integration</t>
  </si>
  <si>
    <t>United Kingdom (Northern Ireland)</t>
  </si>
  <si>
    <t>EJ1023644</t>
  </si>
  <si>
    <t>Wikis are increasingly seen as useful tools for promoting active student engagement and collaborative language learning. Unlike most applications of wikis to foreign/second language learning thus far reported on, ours concerns complete beginners. In this paper, we focus on our approach to and evaluation of the integration of wikis into our first-year Italian course with the aim of encouraging out-of-class practice and fostering students&amp;apos; sense of class community, right from the start of their learning. The evaluation showed that, although the students created several attractive and interesting pages, they did not appreciate the wikis as much as we had hoped: there were technical hitches, many found collaboration dynamics challenging, and most developed little interest in participating in a cross-campus online group. Our data analysis found no relationship between the students&amp;apos; perceptions of the wiki work and their gender, initial confidence or frequency of use of computer-mediated communication (CMC) tools. However, those who, on entering the course, placed greater importance on interaction with other students, and a sense of community in class, showed greater appreciation of the wiki experience. From these findings, we draw implications for improving our approach to integrating wiki work into our program.</t>
  </si>
  <si>
    <t>Web 2.0 Technologies, Second Language Instruction, Second Language Learning, Italian, Introductory Courses, Learner Engagement, Student Attitudes, Computer Mediated Communication, Interaction, Cooperative Learning, College Students, Teaching Methods, Communities of Practice, Questionnaires, Statistical Analysis, Student Characteristics, Learning Experience, Correlation</t>
  </si>
  <si>
    <t>EJ1023647</t>
  </si>
  <si>
    <t>CALL in the Zone of Proximal Development: Novelty Effects and Teacher Guidance</t>
  </si>
  <si>
    <t>Karlström, Petter, Lundin, Eva</t>
  </si>
  <si>
    <t>Digital tools are not always used in the manner their designers had in mind. Therefore, it is not enough to assume that learning through CALL tools occurs in intended ways, if at all. We have studied the use of an enhanced word processor for writing essays in Swedish as a second language. The word processor contained natural language processing technology to display linguistic information such as part of speech while students wrote their texts. We investigated how students' real classroom activity when using the tool corresponded to that which was planned by their teacher. Our contribution is on two levels: (1) a real-world analysis of occasionally problematic technology and (2) an elaboration on research methodology for conducting classroom studies within the sociocultural perspective. Our findings show that use of the tool varied greatly between sessions and that paying close attention to the near-future proficiencies of students is paramount. It is therefore important to account for novelty effects in CALL and to provide guidance to teachers concerning the use of such tools in their pedagogical context. We also suggest further elaborations of sociocultural theory and method in order to capture learners' classroom activities.</t>
  </si>
  <si>
    <t>Computer Assisted Instruction, Second Language Instruction, Novelty (Stimulus Dimension), Natural Language Processing, Foreign Countries, Immigrants, College Students, Grammar, Teacher Student Relationship, Questioning Techniques, Class Activities, Swedish, Educational Technology, Technology Integration, Essays, Video Technology, Social Theories, Learning Processes</t>
  </si>
  <si>
    <t>EJ1023652</t>
  </si>
  <si>
    <t>The Effect of the Integration of Corpora in Reading Comprehension Classrooms on English as a Foreign Language Learners' Vocabulary Development</t>
  </si>
  <si>
    <t>Gordani, Yahya</t>
  </si>
  <si>
    <t>This study used a randomized pretest-posttest control group design to examine the effect of the integration of corpora in general English courses on the students' vocabulary development. To enhance the learners' lexical repertoire and thereby improve their reading comprehension, an online corpus-based approach was integrated into 42 hours of reading comprehension classroom instruction. The results of the analysis of covariance (ANCOVA) revealed that the experimental group outperformed the control group on the posttest suggesting that the main effect of corpus integration has been significant. The findings both theoretically and practically provide hints for teachers, educational policy makers, and future researchers.</t>
  </si>
  <si>
    <t>Vocabulary Development, Control Groups, English (Second Language), Second Language Learning, Educational Policy, Pretests Posttests, Reading Comprehension, Computational Linguistics, Reading Instruction, Experimental Groups, Foreign Countries, Second Language Instruction, Language Teachers, Computer Assisted Instruction, College Faculty, Teaching Methods, Language Tests</t>
  </si>
  <si>
    <t>EJ1023766</t>
  </si>
  <si>
    <t>The Role of Wiki Writing in Learning Spanish Grammar</t>
  </si>
  <si>
    <t>The purpose of this study was to investigate the extent to which wiki writing improves college students&amp;apos; grammatical knowledge in Spanish as a second language (L2). Fifty-three students participated in the study for three consecutive semesters. Pre- and posttest results show that wiki writing was helpful in improving their grammatical knowledge. In addition, students found designed wiki writing useful and helpful for developing their writing skills and L2 learning; however, they felt uncomfortable editing other students&amp;apos; writing and doubted the accuracy of others&amp;apos; editing. Discussion and implications for using wiki writing are provided.</t>
  </si>
  <si>
    <t>Spanish, Grammar, Web 2.0 Technologies, College Students, Second Language Learning, Pretests Posttests, Writing (Composition), Technology Uses in Education, Student Experience, Supplementary Education, Collaborative Writing, Multiple Choice Tests, Knowledge Level, Electronic Learning, Influence of Technology, Achievement Gains</t>
  </si>
  <si>
    <t>EJ1023768</t>
  </si>
  <si>
    <t>A Review of the Use of Script-Based Tracking in CALL Research for Data Sharing: Applications Providing Meaning Aids</t>
  </si>
  <si>
    <t>Hwu, Fenfang</t>
  </si>
  <si>
    <t>Using script-based tracking to gain insights into the way students learn or process language information can be traced as far back as to the 1980s. Nevertheless, researchers continue to face challenges in collecting and studying this type of data. The objective of this study is to propose data sharing through data repositories as a way to (a) ease the challenges that researchers face in collecting and studying this type of tracking data in non-CMC environments, (b) increase the use of this type of data to gain insights into second language learning, and (c) synthesize and enhance CALL research. To this end, the study outlines the functions of a potential data repository and reviews extant research studies. The review focuses on computer applications that used meaning aids to make the meaning of language items accessible during reading activities. The goal is to identify the required data fields for such repository by taking into account existing research studies. Finally, the study provides two potential research studies to exemplify how researchers can use the aggregated data from the repository to study research questions. Consequently, they may be able to draw stronger conclusions, thus enhancing the generalizability of CALL findings.</t>
  </si>
  <si>
    <t>Language Processing, Second Language Learning, Data, Information Transfer, Scripts, Data Collection, Data Analysis, Cognitive Style, Reading Comprehension, Retention (Psychology), Task Analysis, Educational Technology, Vocabulary Development, Learning Strategies, Computer Assisted Instruction, Educational Research</t>
  </si>
  <si>
    <t>EJ1023772</t>
  </si>
  <si>
    <t>Student Evaluation of CALL Tools during the Design Process</t>
  </si>
  <si>
    <t>Nesbitt, Dallas</t>
  </si>
  <si>
    <t>This article discusses the comparative effectiveness of student input at different times during the design of CALL tools for learning kanji, the Japanese characters of Chinese origin. The CALL software &amp;quot;package&amp;quot; consisted of tools to facilitate the writing, reading and practising of kanji characters in context. A pre-design questionnaire was analysed to determine what students perceived would be effective software tools for kanji learning. This was followed by a written process tracing protocol to ascertain if the CALL tools, created by the author and the technology designer were effective in meeting students' needs. Based on a detailed analysis of students' responses in the first two stages, changes were made to the CALL tools interface and the learning environment. The final stage of student input was a post-design evaluation completed by a further cohort of students, focusing on whether the data collected previously had produced changes that were transferable and could effectively meet the learning needs of different groups of students. All three stages of input produced different data of importance to the final design. Mid-design input was the most detailed and transferable design elements could be extracted. My recommendation is that end-users of CALL tools be consulted throughout the design process.</t>
  </si>
  <si>
    <t>Computer Software Evaluation, Computer Assisted Instruction, Second Language Learning, Japanese, Student Attitudes, Instructional Material Evaluation, Cohort Analysis, Student Participation, Feedback (Response), Computer Interfaces, Questionnaires, Qualitative Research, Feasibility Studies, Foreign Countries, Written Language, Instructional Design</t>
  </si>
  <si>
    <t>EJ1023776</t>
  </si>
  <si>
    <t>Online Teacher Development: Collaborating in a Virtual Learning Environment</t>
  </si>
  <si>
    <t>Ernest, Pauline, Guitert Catasús, Montse, Hampel, Regine, Heiser, Sarah, Hopkins, Joseph, Murphy, Linda, Stickler, Ursula</t>
  </si>
  <si>
    <t>Over recent years, educational institutions have been making increasing use of virtual environments to set up collaborative activities for learners. While it is recognized that teachers play an important role in facilitating learner collaboration online, they may not have the necessary skills to do so successfully. Thus, a small-scale professional development programme was set up and piloted by two distance universities. The aims were to develop teachers' experience of online group work, to trial a set of pilot activities that would raise awareness of factors contributing to successful collaborative online activity, and to identify professional development needs in this area. This article reports on the hands-on experience of a group of 20 teachers, examines some of the competences that are needed to successfully collaborate in virtual environments, and presents the skills that teachers need to foster online collaborative learning in the virtual classroom. Quantitative and qualitative data were collected, examining the levels of participation among participants, the collaborative activity of two groups, and teachers' perception of the collaboration that took place. The skills identified include planning and managing the collaboration, designing appropriate activities, giving clear instructions and getting students to negotiate ground rules for participation, moderating at the right level, and choosing the right environment and the appropriate tool(s). While this study was carried out with language teachers, many of the findings are applicable to other subject areas where growing emphasis is placed on the development of collaborative skills.</t>
  </si>
  <si>
    <t>Virtual Classrooms, Faculty Development, Pilot Projects, Teaching Skills, Cooperative Learning, Distance Education, Group Dynamics, Teamwork, Experiential Learning, Teacher Competencies, Educational Needs, Skill Development, Teacher Collaboration, Learning Activities, Questionnaires, Transcripts (Written Records), Content Analysis, Teacher Participation, Learner Engagement, Task Analysis, Performance Factors, Language Teachers, Electronic Learning, Foreign Countries</t>
  </si>
  <si>
    <t>EJ1023778</t>
  </si>
  <si>
    <t>Efficient Personalized Mispronunciation Detection of Taiwanese-Accented English Speech Based on Unsupervised Model Adaptation and Dynamic Sentence Selection</t>
  </si>
  <si>
    <t>Wu, Chung-Hsien, Su, Hung-Yu, Liu, Chao-Hong</t>
  </si>
  <si>
    <t>This study presents an efficient approach to personalized mispronunciation detection of Taiwanese-accented English. The main goal of this study was to detect frequently occurring mispronunciation patterns of Taiwanese-accented English instead of scoring English pronunciations directly. The proposed approach quickly identifies personalized mispronunciations of students, enabling English teachers to spend more time on teaching or rectifying student pronunciations. In this approach, an unsupervised model adaptation method was performed on the universal acoustic models to recognize the speech of a specific speaker with mispronunciations and a Taiwanese accent. A dynamic sentence selection algorithm that considers the mutual information of the related mispronunciations is proposed to select a sentence containing the most undetected mispronunciations to quickly detect personalized mispronunciations. The experimental results show that the proposed unsupervised adaptation approach obtains an accuracy improvement of approximately 2.1% in the recognition of Taiwanese-accented English speech.</t>
  </si>
  <si>
    <t>Pronunciation, Pronunciation Instruction, English (Second Language), Second Language Instruction, Second Language Learning, Teaching Methods, Language Teachers, Foreign Countries, Accuracy, Computer Assisted Instruction, Computational Linguistics, Models, Probability, Acoustics, Phonetics, Sentences, Computation, Speech Communication, Student Evaluation, Scoring, Linguistic Input</t>
  </si>
  <si>
    <t>EJ1023826</t>
  </si>
  <si>
    <t>Internet-Assisted Technologies for English Language Teaching in Turkish Universities</t>
  </si>
  <si>
    <t>Celik, Serkan</t>
  </si>
  <si>
    <t>Although the enormous potential of the Internet has gained attention in Internet-assisted language teaching (IALT), a solid background of research is still lacking about/investigating English as a foreign language (EFL) teachers' use of Internet assistive technologies. This study set out to determine Turkish university level EFL instructors' perceptions and perspectives on the use of the Internet for pedagogical purposes. A total of 486 instructors from 11 universities located in Turkey participated in a survey and responded to the questions about what type of resources they utilize on the Internet, how they perceive and use Internet-assisted language instruction, and how they assess themselves in terms of language learning technology. The findings reveal that although EFL instructors utilize the Internet densely and with a positive perception in their teaching, the quality of that utilization varies and needs to be improved via professional development programs for Internet-assisted language instruction. Suggestions were made for further research.</t>
  </si>
  <si>
    <t>English Instruction, English (Second Language), Educational Technology, Internet, Technology Uses in Education, Teacher Surveys, English Teachers, Educational Resources, Knowledge Level, Technological Literacy, Questionnaires, Likert Scales, Teacher Competencies, Performance Factors, Educational Practices, Electronic Learning, Foreign Countries</t>
  </si>
  <si>
    <t>EJ1005233</t>
  </si>
  <si>
    <t>It Is More than Knowledge Seeking: Examining the Effects of OpenCourseWare Lectures on Vocabulary Acquisition in English as a Foreign Language (EFL) Context</t>
  </si>
  <si>
    <t>Yang, Hui-Chi, Sun, Yu-Chih</t>
  </si>
  <si>
    <t>OpenCourseWare (OCW) has received increasing attention over the past few years in higher education. These courses provide appealing opportunities to view classes taught in well-established universities worldwide. The current study aims to examine how OCW lectures can serve as authentic learning materials to facilitate vocabulary acquisition for learners learning English as a foreign language (EFL). It further investigates factors that influence the effectiveness of vocabulary acquisition via OCW lectures. Three open-course lectures from MIT and Yale University, on psychology, physics, and music, were selected. Sixty-five Taiwanese college students participated in the study. The results of pre- and post-testing indicate that learners were able to gain L2 vocabulary knowledge by simply viewing an OCW lecture once. Level of vocabulary (academic vocabulary, technical vocabulary and low-frequency vocabulary) was found to be the most influential factor affecting vocabulary acquisition through OCW lectures. In addition, learners improved more on technical words than on academic ones. Verbal elaboration was also an important factor affecting vocabulary acquisition; the more explicit the elaboration is the greater the vocabulary gain. Frequency of occurrence, on the other hand, had positive but relatively small effects on learners' vocabulary gain. (Contains 14 tables.)</t>
  </si>
  <si>
    <t>English (Second Language), Verbal Stimuli, Vocabulary Development, Second Language Learning, Second Language Instruction, Courseware, Higher Education, Lecture Method, Teaching Methods, Physics, Music Education, Science Instruction, College Students, Foreign Countries, Pretests Posttests, Achievement Gains, Online Courses</t>
  </si>
  <si>
    <t>EJ1005234</t>
  </si>
  <si>
    <t>Immediate Web-Based Essay Critiquing System Feedback and Teacher Follow-Up Feedback on Young Second Language Learners' Writings: An Experimental Study in a Hong Kong Secondary School</t>
  </si>
  <si>
    <t>Lee, Cynthia, Cheung, William Kwok Wai, Wong, Kelvin Chi Kuen, Lee, Fion Sau Ling</t>
  </si>
  <si>
    <t>This article is an effort to add to computer-assisted language learning by extending a study on an essay critiquing system (ECS) feedback to secondary school language learners' writing. The study compared two groups of participants' performance, namely the treatment group which received both the system feedback and teacher feedback (i.e., blended learning mode), and the control group which received teacher feedback only. The study was conducted in a secondary school in Hong Kong in the form of an extra-curricular activity after school. Fifty-three students from the ages of 16 to 17 with different argumentative writing experience participated in a series of five writing workshops once a month voluntarily. The participants were assigned to a treatment and a control group based on the stratification approach. Their scores were compared and an interview with the treatment group was conducted. Analysing the total and content and organisation scores of the two groups, it was found that both groups demonstrated statistical significant gains. Nevertheless, the treatment group's gain appears to be more meaningful than the control group's in view of its group composition. The blended learning mode contributes to the encouraging results as revealed through the treatment group's scores, high rating and positive comments on both system and teacher feedback in the survey and interviews. The analysis also implies the need to improve the system feedback on paragraph coherence, workshop design and grading criteria. (Contains 1 table, 3 figures and 6 notes.)</t>
  </si>
  <si>
    <t>Grading, Educational Technology, English (Second Language), Foreign Countries, Feedback (Response), Control Groups, Writing (Composition), Learning Modalities, Comparative Analysis, Blended Learning, Computer Assisted Instruction, Secondary School Students, Criticism, Internet, Writing Instruction, Second Language Learning, Second Language Instruction, Scores, Persuasive Discourse, Extracurricular Activities, Workshops, Interviews</t>
  </si>
  <si>
    <t>EJ1005235</t>
  </si>
  <si>
    <t>Iranian English for Academic Purposes (EAP) Stakeholders' Attitudes toward Using the Internet in EAP Courses for Civil Engineering Students: Promises and Challenges</t>
  </si>
  <si>
    <t>Atai, Mahmood Reza, Dashtestani, Reza</t>
  </si>
  <si>
    <t>English for academic purposes (EAP) has established itself as a considerable part of English as a foreign language (EFL) instruction in Iranian universities. Considering the Internet as a major educational source in EAP reading courses, it is highly important that the stakeholders have positive attitudes toward it and be aware of promises and challenges. This study was conducted to investigate the participants' attitudes toward the Internet in EAP courses for undergraduate students of civil engineering (CE) in Iran. To this end, 723 undergraduate students, 67 EAP instructors and 105 CE instructors participated in the study. Instrumentation included a questionnaire, semi-structured interviews and non-participant observation. Our analysis of the data revealed that the majority of EAP instructors, CE instructors and undergraduate students have positive attitudes toward the Internet. However, the results showed that EAP instructors do not make use of any types of Internet-based activities in their classes. Moreover, the majority of limitations in using the Internet in EAP courses were identified. It is concluded that undergraduate students of CE need training in various Internet-based skills. The findings promise implications for renewing the EAP programs. (Contains 4 tables.)</t>
  </si>
  <si>
    <t>English for Academic Purposes, Stakeholders, Foreign Countries, Internet, Civil Engineering, Participant Observation, Undergraduate Students, Semi Structured Interviews, Positive Attitudes, Questionnaires, English (Second Language), Second Language Learning, Second Language Instruction, College Faculty, Observation, Student Attitudes, Teacher Attitudes</t>
  </si>
  <si>
    <t>EJ1005236</t>
  </si>
  <si>
    <t>Teachers' Support in Using Computers for Developing Students' Listening and Speaking Skills in Pre-Sessional English Courses</t>
  </si>
  <si>
    <t>Zou, Bin</t>
  </si>
  <si>
    <t>Many computer-assisted language learning (CALL) studies have found that teacher direction can help learners develop language skills at their own pace on computers. However, many teachers still do not know how to provide support for students to use computers to reinforce the development of their language skills. Hence, more examples of CALL activities need to be offered to language teachers to help them use the computer in various teaching contexts. This article explores how teachers provide support to help students use CALL programs efficiently to improve their listening and speaking skills when learning English in pre-sessional courses in the higher education context. This discussion examines the perspective of both teachers and students through questionnaires, interviews and observations in the computer labs of two universities in the UK. The findings suggest several potential ways that teacher assistance may help students use computers more effectively for their language practice. (Contains 6 tables.)</t>
  </si>
  <si>
    <t>Educational Technology, English (Second Language), Foreign Countries, Speech Communication, Language Skills, Speech Skills, Second Language Learning, Second Language Instruction, Teaching Methods, Teacher Student Relationship, Questionnaires, Interviews, Observation, College Faculty, College Students, Teacher Attitudes, Student Attitudes, Feedback (Response)</t>
  </si>
  <si>
    <t>EJ1005237</t>
  </si>
  <si>
    <t>Patterns of Computer-Mediated Interaction in Small Writing Groups Using Wikis</t>
  </si>
  <si>
    <t>Informed by sociocultural theory and guided especially by &amp;quot;collective scaffolding&amp;quot;, this study investigated the nature of computer-mediated interaction of three groups of English as a Foreign Language students when they performed collaborative writing tasks using wikis. Nine college students from a Chinese university participated in the wiki-mediated collaborative writing project. Analyses of data from the wiki &amp;quot;Discussion&amp;quot;, &amp;quot;Page&amp;quot;, and &amp;quot;History&amp;quot; modules on each group tab revealed that the three small groups displayed three distinct patterns of online interaction: collectively contributing/mutually supportive, authoritative/responsive, and dominant/withdrawn. These patterns were substantiated by the roles group members assumed and members' task approaches in terms of equality and mutuality. Also, findings from semi-structured interviews suggested that the different patterns of interaction influenced the students' perceived learning experiences. The collectively contributing/mutually supportive group reported the most learning opportunities. This study not only fills a gap in current collaborative writing literature but also makes a theoretical contribution to research on computer-mediated interaction in collaborative learning. Pedagogical implications on how to conduct computer-mediated collaborative writing are also addressed. (Contains 4 tables and 8 notes.)</t>
  </si>
  <si>
    <t>Interaction, Computer Mediated Communication, Collaborative Writing, Web 2.0 Technologies, Semi Structured Interviews, Encyclopedias, Foreign Countries, Student Attitudes, Writing Assignments, Cooperative Learning, Educational Technology, English (Second Language), College Students</t>
  </si>
  <si>
    <t>EJ1005238</t>
  </si>
  <si>
    <t>Enhancing Writing Skills through Blogging in an Advanced English as a Foreign Language Class in Spain</t>
  </si>
  <si>
    <t>Vurdien, Ruby</t>
  </si>
  <si>
    <t>Today Web 2.0 technologies, including blogs, are presenting both teachers and learners with new horizons in the field of language teaching and learning. A blog is an online journal which can be continuously updated by its users [Matheson, D. (2004). Weblogs and the epistemology of the news: Some trends in online journalism. &amp;quot;New Media &amp;amp; Society, 6&amp;quot;, 443-468.]. Blogs are easy to construct without the need of understanding HTML, and their appearance and content can be enhanced through the use of pictures, audio and video files. Due to their asynchronous nature, blogs allow people to write and publish their thoughts and views at their own pace without space and time constraints. In language learning, the use of blogs is considered to be similar to that of journal writing [McLeod, 2001; as cited in Lowe, C. (2004). Moving to the public: Weblogs in the writing classroom. &amp;quot;Into the Blogosphere&amp;quot;. Retrieved April 16, 2009, from http://Blog.lib.umn.edu//blogosphere/moving_to_public_pf.html]. Hence, students use the basis of their worldviews to shape and interpret their own meanings in writing. Using task-based activities to encourage students' interaction, the present study explores how a blog as a computer-mediated tool engages a group of English as a Foreign Language learners at a language school in Spain in reflective and collaborative learning. Eleven students who were preparing for the Certificate in Advanced English (CAE) Cambridge examination were involved in a study that lasted for five months. All the participants created their personal blogs so that they could read each other's views, share ideas and comment on their peers' postings. The activities focused on the specific writing tasks (letter writing, report, proposal, article, etc.) comprised in the aforementioned examination. Consequently, the project aimed to (1) enhance writing skills in specific writing tasks, (2) perceive the effect of the learners' feedback and (3) foster collaborative skills. Drawing on the triangulated data collated from the blog entries, class discussions based on peers' feedback and questionnaires, this paper argues that personal blogs can motivate students to build their writing skills through self-reflection and peer feedback. The engagement in negotiation of meaning between peers led to better planning and the choice of the right register/style required in each task prior to writing and submitting their work. Collaborative skills were also fostered through students' regular interaction in the blogs. For meaningful learning to take place, pedagogical intervention could encourage students to take their peers' comments into account so that they can edit their own work with a view to enhancing their writing tasks and producing mistake-free texts. (Contains 3 tables, 1 figure and 2 notes.)</t>
  </si>
  <si>
    <t>Writing Skills, English (Second Language), Foreign Countries, Feedback (Response), Video Technology, Reflection, Web Sites, Electronic Publishing, Electronic Journals, Second Language Learning, Web 2.0 Technologies, Task Analysis, Second Language Instruction, Cooperative Learning, Language Tests, Computer Mediated Communication, Questionnaires, Teaching Methods, Intervention, Advanced Courses</t>
  </si>
  <si>
    <t>EJ1005239</t>
  </si>
  <si>
    <t>Users' Familiar Situational Contexts Facilitate the Practice of EFL in Elementary Schools with Mobile Devices</t>
  </si>
  <si>
    <t>Hwang, Wu-Yuin, Chen, Holly S. L.</t>
  </si>
  <si>
    <t>It is beneficial for students to experience situational learning, especially for English as a foreign language (EFL) learning. Providing more listening and speaking opportunities could help EFL students with English learning. Our research proposes a listening and speaking practice system employing personal digital assistants (PDAs) for situated learning using contexts with which students would be familiar. The proposed system attempts to help participating EFL students by presenting learning contexts in familiar situations, such as during lunch at school. The results show that the proposed system and designed activities provided EFL elementary school students with listening and speaking practice opportunities in basic vocabulary and simple sentences with the support of familiar, situational learning. In the experiment, the experimental group learned multimedia-based learning materials about food materials at lunch with PDAs. In contrast, the control group learned via paper-based learning materials in class without real contextual support. After the experiment, findings reveal that the experimental group significantly outperformed the control group in learning achievement. By providing recommended sample voices recorded by peers, students in the experimental group could repeatedly listen to the recordings in familiar situations, thus obtaining more opportunities to practice and interact with peers later. The other significant finding is that the number of peers used to practice speaking English in daily contexts, defined as practice diversity, was significantly correlated to learning improvement. That is, when students practiced speaking English with an increased number of peers, in familiar contexts, their English skills improved. After interviews with students, an interesting phenomenon was identified; students in the experimental group extended their learning from school to home. Furthermore, students' learning was not only a deliberate event or situation--learning also took place spontaneously in their daily lives. Therefore, the proposed system and activities can help EFL students, particularly novices, listen to and speak English in familiar situational contexts. (Contains 6 tables, 2 figures and 1 note.)</t>
  </si>
  <si>
    <t>Cultural Context, English (Second Language), Control Groups, Experimental Groups, Speech Communication, Basic Vocabulary, Second Language Learning, Elementary School Students, Handheld Devices, Sentences, Oral Language, Listening Skills, Teaching Methods, Learning Activities, Vocabulary Development, Instructional Materials, Interviews, Second Language Instruction, Asians</t>
  </si>
  <si>
    <t>EJ1005240</t>
  </si>
  <si>
    <t>Exploring the Human Element of Computer-Assisted Language Learning: An Iranian Context</t>
  </si>
  <si>
    <t>Fatemi Jahromi, Seyed Abolghasseminits, Salimi, Farimah</t>
  </si>
  <si>
    <t>Based on various theories of human agency (Ajzen, I. (2005). &amp;quot;Attitudes, personality and behavior&amp;quot; (2nd ed.). London: Open University Press; Davis, F.D. (1989). Perceived usefulness, perceived ease of use, and user acceptance of information technology. &amp;quot;MIS Quarterly&amp;quot;, 13, 319-340; Rogers, E.M. (1983). &amp;quot;Diffusion of innovations&amp;quot; (3rd ed.). New York: The Free Press), it is essential to know users' attitudes and abilities before implementing widespread use of computer-assisted language learning (CALL) techniques in schools. This study takes a two-tiered approach. On the one hand, it aims to explore the current computer-related attitudes and abilities of Iranian high school language teachers and students, before the actual diffusion of computers into the education system. On the other hand, this study compares the attitudes of language teachers and students towards CALL, cultural perceptions of the role of computers in education, computer competence, and computer access. Toward this aim, a multi-section survey in the Persian language was administered to high school language teachers and students. Data were analyzed using descriptive statistics, and the results indicated that the majority of the participants have positive attitudes towards CALL and find it relevant to the cultural context of Iran. Teachers have moderate computer competence, while students have limited competence. Language teachers and students have daily access to computers mostly at home. The study further shows the difference between language teachers and students in that although teachers are presumed to be ambivalent about computer-related issues, in comparison with their students, teachers rank significantly higher on the CALL attitude and computer competence scales. From the positive CALL attitudes of both groups, it may be inferred that they will use computers in language education once computers become available, accompanied by adequate training. (Contains 2 tables.)</t>
  </si>
  <si>
    <t>Access to Computers, Student Attitudes, Cultural Context, Foreign Countries, Usability, Positive Attitudes, Computer Assisted Instruction, Second Language Learning, Second Language Instruction, Language Teachers, High Schools, Secondary School Teachers, Measures (Individuals), Surveys, Computer Literacy</t>
  </si>
  <si>
    <t>EJ1005241</t>
  </si>
  <si>
    <t>Phraseology and Frequency of Occurrence on the Web: Native Speakers' Perceptions of Google-Informed Second Language Writing</t>
  </si>
  <si>
    <t>Geluso, Joe</t>
  </si>
  <si>
    <t>Usage-based theories of language learning suggest that native speakers of a language are acutely aware of formulaic language due in large part to frequency effects. Corpora and data-driven learning can offer useful insights into frequent patterns of naturally occurring language to second/foreign language learners who, unlike native speakers, are not privy to a lifetime of input and fine-tuning. Recently, the use of the web in combination with the Google search engine as an accessible corpus and concordancer has received much attention. This article describes an experiment which tests the hypothesis that native speakers of English perceive learner-generated phrases to be more natural after learners have searched the phrases on Google and modified them in light of the frequency of search results. The findings indicate that native speakers perceive phrases that generated more results in Google searches to be more natural. (Contains 3 tables, 2 figures and 2 notes.)</t>
  </si>
  <si>
    <t>Native Speakers, English (Second Language), Search Engines, Second Language Learning, Phrase Structure, Computational Linguistics, Word Frequency, Internet, Hypothesis Testing, Writing (Composition), Language Tests, Foreign Countries, Evaluators, Second Language Instruction, Statistical Analysis</t>
  </si>
  <si>
    <t>EJ1005242</t>
  </si>
  <si>
    <t>Analysis of the Effect a Student-Centred Mobile Learning Instructional Method Has on Language Acquisition</t>
  </si>
  <si>
    <t>Oberg, Andrew, Daniels, Paul</t>
  </si>
  <si>
    <t>In this study a self-paced instructional method based on the use of Apple's iPod Touch personal mobile devices to deliver content was compared with a group-oriented instructional method of content delivery in terms of learner acquisition of course material. One hundred and twenty-two first-year Japanese university students in four classes were used in the study. The subjects were placed in two experimental groups and two control groups, and each researcher taught one control and one experimental group. An independent samples t-test performed on the groups' placement scores on the university's English entrance examination showed no significant difference between the two groups in terms of general English ability at the outset of the experiment. During the treatment sessions the control groups studied in a group-oriented classroom environment while the experimental groups studied the same course material but did so with a self-paced method that used Apple's iPod Touch personal mobile devices. As such, the subjects in the experimental group were allowed to study at a rate they chose rather than having the timing of the language input controlled by the teacher. The curriculum for both the control and experimental groups was based on the course textbook (&amp;quot;Science English: Communication skills for scientists and engineers&amp;quot;, Daniels, 2007, Tokyo: Thomson). The same standardized tests were given to all students involved in the study and the scores of the control and experimental groups were analysed using independent samples t-tests supported by Mann-Whitney tests. The post-treatment data showed a significant difference emerge between the groups, while the experimental group scored consistently higher than the control group. Results of a post-treatment survey given to the experimental group also indicated very positive learner attitudes towards the self-study iPod Touch-based instructional method. (Contains 4 tables and 1 figure.)</t>
  </si>
  <si>
    <t>Student Attitudes, Teaching Methods, Standardized Tests, Classroom Environment, Electronic Learning, Control Groups, Experimental Groups, Communication Skills, Handheld Devices, Linguistic Input, Independent Study, College Freshmen, Scores, Comparative Analysis, Foreign Countries, Surveys, Educational Technology, College Entrance Examinations, English (Second Language), Second Language Learning, Second Language Instruction, Language Tests</t>
  </si>
  <si>
    <t>EJ1031653</t>
  </si>
  <si>
    <t>Integrating Intercultural Competence into Language Learning through Technology</t>
  </si>
  <si>
    <t>Culture has long been seen as a fundamental component of language learning. While its importance is universally recognized, there is no consensus on what the term encompasses, how culture should be integrated into language instruction, or on what role technology can and should play in that process. In this column, we will be looking at the latter issue, at the ways in which technology can support teachers and learners as they seek to understand language through culture and culture through language. In particular, we will look at the growing interest in moving beyond traditional representations of culture in the classroom (i.e., the cultural products and traditions of the target language) to the concept of intercultural communication competence (ICC), defined by Alvino Fantini as &amp;quot;the complex of abilities needed to perform effectively and appropriately when interacting with others who are linguistically and culturally different from oneself&amp;quot; (2005, p. 1). In addition to looking at the most common approach to providing intercultural experience and learning to students--through telecollaboration--we will also look at new opportunities afforded by technological change. This will include some discussion of assessment options.</t>
  </si>
  <si>
    <t>Intercultural Communication, Multicultural Education, Second Language Instruction, Electronic Learning, Cooperative Learning, Video Technology, Technology Uses in Education, Handheld Devices, Translation, Computational Linguistics, Communicative Competence (Languages)</t>
  </si>
  <si>
    <t>EJ1031145</t>
  </si>
  <si>
    <t>Computer Learner Corpora: Analysing Interlanguage Errors in Synchronous and Asynchronous Communication</t>
  </si>
  <si>
    <t>MacDonald, Penny, Garcia-Carbonell, Amparo, Carot, Sierra, Jose Miguel</t>
  </si>
  <si>
    <t>This study focuses on the computer-aided analysis of interlanguage errors made by the participants in the telematic simulation IDEELS (Intercultural Dynamics in European Education through on-Line Simulation). The synchronous and asynchronous communication analysed was part of the MiLC Corpus, a multilingual learner corpus of texts written by language learners from different language backgrounds. The main research questions centred on the differences in the amount and types of errors found in both the synchronous and asynchronous modes of communication, and whether different L1 groups committed certain errors more than their counterparts from other mother tongue backgrounds. As we hypothesised, more errors were found in the synchronous mode of communication than in the asynchronous; however, when examining the exact types of errors, some categories were more frequent in the synchronous mode (the formal and grammatical errors, among others), while in the asynchronous, errors of style and lexis occurred more frequently. A analysis of the data revealed that the frequency of error types varied with each different L1 group participating in the simulation, this same analysis also showed that highly relevant associations could be established the participants' L1 and specific error types.</t>
  </si>
  <si>
    <t>Computer Assisted Instruction, Second Language Learning, Second Language Instruction, Interlanguage, Computational Linguistics, Multilingualism, Grammar, Error Patterns, Computer Mediated Communication, Computer Simulation, Native Language, Language Styles, English (Second Language), Writing (Composition), Classification, Error Analysis (Language), Foreign Countries, Comparative Analysis, Asynchronous Communication, Synchronous Communication</t>
  </si>
  <si>
    <t>France, Germany, Latvia, Norway, Spain</t>
  </si>
  <si>
    <t>EJ1031151</t>
  </si>
  <si>
    <t>Motivation Matters in Mobile Language Learning: A Brief Commentary</t>
  </si>
  <si>
    <t>Ushioda, Ema</t>
  </si>
  <si>
    <t>As highlighted in the original call for papers for this special issue, learning with mobile technologies is currently a rapidly developing area of interest for researchers, teachers, materials writers and app developers in the educational field, not least within language education. Yet to what extent is this growing interest realised and shared by language learners themselves? How far are they motivated to exploit the affordances offered by mobile technologies for language learning, and how far can mobile technologies help to engage and sustain individual motivation for language learning? Although learner motivation is not a core concern of the studies in this special issue, a particular strength of these papers is their common focus on the student perspective in relation to mobile language learning. This student perspective sheds interesting critical light on the motivational dimension of mobile language learning, which is the thread this author addresses in this commentary article, building on her longstanding interest in motivation in language learning and more recently in relation to the use of digital technologies in language learning (see Ushioda, 2011). Drawing on the empirical findings reported in this special issue, she focuses this short commentary on the following motivational issues concerning mobile language learning: (1) Motivation as a matter of choice and autonomy; and (2) Motivation as a matter of personally meaningful casual learning.</t>
  </si>
  <si>
    <t>Second Language Instruction, Second Language Learning, Student Motivation, Student Interests, Electronic Learning, Educational Technology</t>
  </si>
  <si>
    <t>EJ1031160</t>
  </si>
  <si>
    <t>Mobile-Assisted Language Learning: A Selected Annotated Bibliography of Implementation Studies 1994-2012</t>
  </si>
  <si>
    <t>Over the past 20 years, project implementation descriptions have accounted for the majority of Mobile-Assisted Language Learning (MALL) publications, some 345 in total. Those interested in MALL applications thus need to read widely to acquire an adequate perspective of MALL implementations. The intent of this bibliography is to facilitate this task by providing a comprehensive historical background of MALL applications from the first published work in 1994 to the end of 2012. To enhance the information contained in these references, over 90% of the entries are complemented by a brief (~80 word) summary. To the extent that the publication provides such information, each annotation identifies the country of origin of the study, native language (L1) and/or the second or foreign language (L2) involved, the mobile technology used, the learning area(s) targeted, the type of learners, their numbers, the duration of the study, and a summary of the results (i.e., learning outcomes and survey opinions). Since nearly 60% of MALL implementation studies appear outside of professional journals, in conference proceedings, project reports, academic dissertations, and so forth, locating copies of these publications poses a major challenge in itself. For this reason, where possible, links are included to copies of the works cited.</t>
  </si>
  <si>
    <t>Electronic Learning, Language Acquisition, Native Language, Second Language Learning, Technology Uses in Education, Bibliographies, Foreign Countries, Program Implementation</t>
  </si>
  <si>
    <t>EJ1031190</t>
  </si>
  <si>
    <t>Podcasting for Language Learning through iTunes U: The Learner's View</t>
  </si>
  <si>
    <t>iTunes U has become the main worldwide provider of educational podcasts but, despite its popularity, little is known about the type of user who downloads iTunes U language resources, or how those resources are used. This paper presents the results of the first major survey (1891 responses) of users of one of the most successful iTunes U content providers in terms of downloads. It presents a profile of the iTunes U language learner, their listening habits, and their opinion of the resources they download. Comparisons are drawn between language learners and learners of other subjects. The results show that in contrast with profiles of learners in other contexts--such as virtual learning environment-delivered podcasts, identified in previous research (mostly carried out with young university students who download podcasts for instrumental reasons)--iTunes U language learners are different. Respondents in this study are mostly middle-aged and employed, and they download resources for personal interest. Users have a high opinion of the quality of the materials, and they believe the materials help them to learn. The results also show that users listen to language podcasts on mobile devices, in sharp contrast with previous research. Finally, the paper discusses implications for further research.</t>
  </si>
  <si>
    <t>Foreign Countries, Handheld Devices, Audio Equipment, Information Dissemination, Electronic Learning, Profiles, Lifelong Learning, Adults, Second Language Instruction, Second Language Learning, Educational Technology, Technology Uses in Education, Online Surveys, Gender Differences, Age Differences, Occupations, Notetaking, Transcripts (Written Records), Student Attitudes</t>
  </si>
  <si>
    <t>Africa, Asia, Australia, Canada, New Zealand, South America, United Kingdom, United States</t>
  </si>
  <si>
    <t>EJ1031191</t>
  </si>
  <si>
    <t>Applications of Text Analysis Tools for Spoken Response Grading</t>
  </si>
  <si>
    <t>Crossley, Scott, McNamara, Danielle</t>
  </si>
  <si>
    <t>This study explores the potential for automated indices related to speech delivery, language use, and topic development to model human judgments of TOEFL speaking proficiency in second language (L2) speech samples. For this study, 244 transcribed TOEFL speech samples taken from 244 L2 learners were analyzed using automated indices taken from Coh-Metrix, CPIDR, and LIWC. A stepwise linear regression was used to explain the variance in human judgments of independent speaking ability and overall speaking proficiency. Automated indices related to word type counts, causal cohesion, and lexical diversity predicted 52% of the variance in human ratings for the independent speech samples. Automated indices related to word type counts and word frequency predicted 61% of the variance of the human scores of overall speaking proficiency. These analyses demonstrate that, even in the absence of indices related to pronunciation and prosody (e.g., phonological accuracy, intonation, and stress), automated indices related to vocabulary size, causality, and word frequency can predict a significant amount of the variance in human ratings of speaking proficiency. These findings have important implications for understanding the construct of speaking proficiency and for the development of automatic scoring techniques. [For the corresponding grantee submission, see ED585766.]</t>
  </si>
  <si>
    <t>English (Second Language), Language Proficiency, Language Tests, Speech Communication, Predictor Variables, Correlation, Regression (Statistics), Word Frequency, Word Recognition, Speech Skills, Scoring Rubrics, Computer Assisted Testing, Communication Research, Computational Linguistics, Cognitive Processes, Measures (Individuals), Models</t>
  </si>
  <si>
    <t>EJ1031198</t>
  </si>
  <si>
    <t>Anonymity and Motivation in Asynchronous Discussions and L2 Vocabulary Learning</t>
  </si>
  <si>
    <t>Polat, Nihat, Mancilla, Rae, Mahalingappa, Laura</t>
  </si>
  <si>
    <t>This study investigates L2 attainment in asynchronous online environments, specifically possible relationships among anonymity, L2 motivation, participation in discussions, quality of L2 production, and success in L2 vocabulary learning. It examines, in asynchronous discussions, (a) if participation and (b) motivation contribute to L2 vocabulary learning, (c) if motivation is related to level of participation in anonymous versus nonanonymous discussions, and (d) if a student's quality of L2 use varies in anonymous vs. nonanonymous discussions. Data from 87 high school students enrolled in a cyber-charter school Spanish II course in the Eastern United States included a pre- and post-cloze, a vocabulary recognition test, e-documents retrieved from the asynchronous discussions, and demographic information and motivation surveys. Results revealed that students who participated in the asynchronous discussions received significantly higher scores on the post-test than those who did not. In terms of level of participation, nonanonymous forums may have a comparative advantage over anonymous ones for learners with high levels of &amp;quot;introjected&amp;quot; regulation, whereas for learners with high levels of &amp;quot;identified&amp;quot; regulation, both forums are advantageous. &amp;quot;Introjected&amp;quot; regulation was the only significant predictor of success in learning L2 vocabulary. Finally, nonanonymous forums seem to generate higher quality L2 production than anonymous ones</t>
  </si>
  <si>
    <t>Second Language Learning, Scores, Student Motivation, Learning Motivation, Computer Mediated Communication, Vocabulary Development, Cloze Procedure, Pretests Posttests, High School Students, Spanish, Charter Schools, Word Recognition, Predictor Variables, Asynchronous Communication, Multiple Regression Analysis</t>
  </si>
  <si>
    <t>EJ1031204</t>
  </si>
  <si>
    <t>Identity Practices of Multilingual Writers in Social Networking Spaces</t>
  </si>
  <si>
    <t>Chen, Hsin-I</t>
  </si>
  <si>
    <t>This study examines the literacy practices of two multilingual writers in social networking communities. The findings show that the multilingual writers explored and reappropriated symbolic resources afforded by the social networking site as they aligned themselves with particular collective and personal identities at local and global levels. Through the designs available to them in these online environments, multilingual writers constructed multiple identities that were dynamic and developmental over time. The writers demonstrated that they adopted different strategies and subject positions when participating in online-networked discourses. Analysis and understanding of these digitally mediated multiliterate practices--by researchers, teachers, and learners alike--may provide insight into pedagogies that recognize and even affirm these practices.</t>
  </si>
  <si>
    <t>Social Networks, Self Concept, Multilingualism, Computer Mediated Communication, Teaching Methods, Literacy, Multiple Literacies, Writing (Composition), Mandarin Chinese, English (Second Language), Second Language Learning, Writing Strategies, Graduate Students, Case Studies, Statistical Analysis</t>
  </si>
  <si>
    <t>EJ1031207</t>
  </si>
  <si>
    <t>The Effects of Online Feedback Training on Students' Text Revision</t>
  </si>
  <si>
    <t>Yang, Yu-Fen, Meng, Wen-Ting</t>
  </si>
  <si>
    <t>Oftentimes, college students who learn English as a Foreign Language (EFL) provide their peers with incorrect and misleading feedback during text revision. To improve the effectiveness of peer feedback, this study examined the degree to which online feedback training impacted EFL college students' text revisions. A sample of 50 college students was grouped into the more- and less-proficient groups with 25 students in each. Results of this study reveal that the less-proficient students improved more during text revision than the more-proficient students did after the online feedback training on error correction. They were better able to detect and correct both local errors (i.e., grammatical) and global errors (i.e., text development, organization, and style) in their own and peers' texts. Their texts improved as a result of receiving immediate feedback and having the opportunity to explicitly observe how their more-proficient peers provided corrections and useful suggestions to peers and clarified writing problems for text improvement. The more-proficient students did not trust their peers' suggestions as much and made corrections mainly on local errors. These EFL college students' perceptions toward the effects of online feedback training on text revision were elaborated in this study.</t>
  </si>
  <si>
    <t>Revision (Written Composition), College Students, English (Second Language), Foreign Countries, Feedback (Response), Language Proficiency, Pretests Posttests, Computer Mediated Communication, Statistical Analysis, Statistical Significance, Writing Improvement, Peer Evaluation, Student Attitudes, Content Analysis, Questionnaires</t>
  </si>
  <si>
    <t>EJ1031210</t>
  </si>
  <si>
    <t>Students' Perceptions and Experiences of Mobile Learning</t>
  </si>
  <si>
    <t>Kim, Daesang, Rueckert, Daniel, Kim, Dong-Joong, Seo, Daeryong</t>
  </si>
  <si>
    <t>This study focused on how students perceive the use of mobile devices to create a personalized learning experience outside the classroom. Fifty-three students in three graduate TESOL classes participated in this study. All participants completed five class projects designed to help them explore mobile learning experiences with their own mobile devices, incorporating technologies such as YouTube and VoiceThread. We identified characteristics of these mobile users in Mobile Language Learning (MLL), and the results illuminate how MLL opens up new pedagogical scaffoldings.</t>
  </si>
  <si>
    <t>Student Attitudes, Graduate Students, English (Second Language), Second Language Instruction, Language Teachers, Telecommunications, Handheld Devices, Educational Technology, Teaching Methods, Technology Integration, Pretests Posttests, Student Surveys, Teacher Education, Masters Programs, Questionnaires, Student Projects, Reflection, Technology Uses in Education, Statistical Analysis, Computer Mediated Communication, Social Networks, Cooperation</t>
  </si>
  <si>
    <t>EJ1031212</t>
  </si>
  <si>
    <t>Reading and Grammar Learning through Mobile Phones</t>
  </si>
  <si>
    <t>Wang, Shudong, Smith, Simon</t>
  </si>
  <si>
    <t>This paper describes an ongoing language-learning project, three years into its development. We examine both the feasibility and the limitations of developing English reading and grammar skills through the interface of mobile phones. Throughout the project, reading and grammar materials were regularly sent to students' mobile phones. Students read or took part in any aspect of the materials that appealed to them. Information gathered from participants and server logs indicate that reading and learning grammar using mobile devices is regarded as a positive language experience. However, the data also indicate that the success of any mobile learning project could be limited unless certain criteria are applied. This includes (a) providing engaging learning materials that are neither too long nor overly-demanding; (b) a proper degree of teacher monitoring; (c) student involvement; (d) the need for incentives; (e) a respect for privacy; and (f) a safe and secure mobile-learning technical environment.</t>
  </si>
  <si>
    <t>Foreign Countries, Electronic Learning, Handheld Devices, Second Language Instruction, English (Second Language), Technology Uses in Education, Reading, Grammar, Vocabulary, College Students, Student Attitudes, Student Surveys, Learning Experience, Learner Engagement, Instructional Materials, User Satisfaction (Information), Information Dissemination, Student Motivation, Privacy, Information Security</t>
  </si>
  <si>
    <t>EJ1031213</t>
  </si>
  <si>
    <t>Language Development and Scaffolding in a Sino-American Telecollaborative Project</t>
  </si>
  <si>
    <t>Previous research (e.g., Belz &amp;amp; Thorne, 2006; Ware &amp;amp; O'Dowd, 2008) has discovered that language learning can be afforded through intercultural telecollaboration. From a sociocultural theoretical perspective, the current study investigated the language development outcomes and process in a 10-week Sino-American telecollaborative project involving 10 college-level American learners of Mandarin Chinese and their respective native Chinese partners from China. The findings show that the American learners' production quantity in Mandarin Chinese increased steadily throughout the project whereas the quality of their production didn't improve as rapidly. These learners also self-reported gains in age-appropriate cultural information, reading ability, and expanded vocabulary. The analysis shows the gains can be attributed to the scaffolding conditions (van Lier, 1996, 2004) that focused on friendship building and idea sharing in Mandarin Chinese and were specifically manifested in the operation of intersubjectivity, contingent help, and handover by both American learners and their Chinese partners throughout the project. Possible underlying reasons for the unbalanced focus on form versus on meaning in the project are discussed. Based on the findings, pedagogical suggestions are provided to enhance the learning conduciveness of email-based intercultural telecollaborative projects, particularly those involving participants from oriental cultures.</t>
  </si>
  <si>
    <t>Foreign Countries, Scaffolding (Teaching Technique), Mandarin Chinese, Second Language Learning, Reading Ability, Vocabulary Development, Intercultural Communication, College Students, Second Language Instruction, Cooperative Learning, Electronic Mail, Computer Mediated Communication, Friendship, Sociocultural Patterns, Program Descriptions, Questionnaires, Statistical Analysis, Qualitative Research</t>
  </si>
  <si>
    <t>EJ1031216</t>
  </si>
  <si>
    <t>Implementing Glossing in Mobile-Assisted Language Learning Environments: Directions and Outlook</t>
  </si>
  <si>
    <t>Lee, Hansol, Lee, Jang Ho</t>
  </si>
  <si>
    <t>While mobile technology, such as the touch-based smart-phone, has become part of our daily lives, research into and classroom practices surrounding mobile-assisted language learning (MALL) have generally not kept up with the pace of technological development. This situation may be caused in part by the fact that a considerable proportion of researchers and teachers have not had personal experience with the newly developing technology. In order to improve this situation, the present paper provides comprehensible and useful directions for building web-based reading materials with integrated electronic glossing, with which readers can create their own web-based materials. The authors provide methodological descriptions and discussions of how to implement two useful formats of electronic glossing: (a) hyperlinks to target iframe and (b) tooltips by touching in web pages. The directions are carefully written so that these two formats of glossing work properly in both PC and mobile device environments. Lastly, the authors urge researchers and teachers to be more actively involved in the field of MALL and look forward to future work bridging the gap between computer-assisted language learning and mobile-assisted language learning.</t>
  </si>
  <si>
    <t>Electronic Learning, Handheld Devices, Language Acquisition, Vocabulary Development, Web Based Instruction, Hypermedia, Computer Assisted Instruction</t>
  </si>
  <si>
    <t>EJ1031218</t>
  </si>
  <si>
    <t>A Framework for Developing Self-Directed Technology Use for Language Learning</t>
  </si>
  <si>
    <t>Lai, Chun</t>
  </si>
  <si>
    <t>Critical to maximizing the potential of technology for learning is enhancing language learners' self-directed use of technology for learning purposes. This study aimed to enhance our understanding of the determinants of self-directed technology use through the construction of a structural equation modelling (SEM) framework of factors and interactions that determine students' self-directed use of technology for language learning. A survey was conducted among second language learners at one university in Hong Kong to provide the basis for a model that describes how various psychological and sociocultural factors interact to influence language learners' use of technology for learning outside school. Attitudinal factors--such as &amp;quot;language learning motivation,&amp;quot; &amp;quot;perceived usefulness of technology for learning,&amp;quot; and &amp;quot;perceived compatibility between technology use and learning expectancies&amp;quot;--played a dominant role in shaping technology use. Perceived support from teachers and peers, self-regulation skills, and confidence in the selection and use of technology effectively impacted technology use mainly through strengthening perceived compatibility and usefulness. The findings suggest that attitudinal factors deserve much greater attention than currently given in promoting language learners' self-directed use of technology.</t>
  </si>
  <si>
    <t>Independent Study, Second Language Learning, Foreign Countries, College Students, Technology Uses in Education, Structural Equation Models, Student Motivation, Student Attitudes, Expectation, Predictor Variables, Self Efficacy, Surveys</t>
  </si>
  <si>
    <t>EJ1031220</t>
  </si>
  <si>
    <t>The Development of Advanced Learner Oral Proficiency Using iPads</t>
  </si>
  <si>
    <t>Lys, Franziska</t>
  </si>
  <si>
    <t>In this study, I investigate the use and integration of iPads in an advanced German conversation class. In particular, I am interested in analyzing how students learn with this new technology and how it affects the development of their oral proficiency level. Overall, my results suggest that iPads are well suited to practice listening and speaking proficiency at advanced levels, as learners were engaged in meaningful, purposeful, and goal-directed discourse. The learner-centered, task-based language learning approach using iPads facilitated interactions and provided scaffolded assistance. On average, students spent twenty-four minutes a week in video conversations on Face-Time alone. In addition, the required weekly recordings increased from a little over one minute at the beginning of the quarter to more than seven minutes for the last assignment. Although task complexity and linguistic complexity increased over the course of the quarter, students still felt comfortable and competent enough to produce increasingly longer speech samples.</t>
  </si>
  <si>
    <t>German, Handheld Devices, Conversational Language Courses, College Students, Language Proficiency, Oral Language, Scaffolding (Teaching Technique), Computer Mediated Communication, Computer Assisted Instruction, Second Language Instruction, Second Language Learning, Instructional Effectiveness, Technology Uses in Education, Measures (Individuals), Assignments, Language Fluency, Student Surveys, Student Attitudes, Advanced Students</t>
  </si>
  <si>
    <t>EJ1031221</t>
  </si>
  <si>
    <t>Mobile-Assisted Grammar Exercises: Effects on Self-Editing in L2 Writing</t>
  </si>
  <si>
    <t>Li, Zhi, Hegelheimer, Volker</t>
  </si>
  <si>
    <t>In this paper, we report on the development and implementation of a web-based mobile application, &amp;quot;Grammar Clinic,&amp;quot; for an ESL writing class. Drawing on insights from the interactionist approach to Second Language Acquisition (SLA), the Noticing Hypothesis, and mobile-assisted language learning (MALL), &amp;quot;Grammar Clinic&amp;quot; was designed as a series of outside-class grammar exercises in the format of sentence-level error identification and correction. 19 intermediate level ESL students at a large Midwestern American university used this mobile application in an English academic writing class during a 16-week semester. A mixed methods approach was chosen to investigate (a) the effect of &amp;quot;Grammar Clinic&amp;quot; on the efficacy of ESL students' self-editing as well as (b) their perceptions of this mobile application as a tool to improve their English writing. Our analyses show that students' performance on &amp;quot;Grammar Clinic&amp;quot; assignments reflects their progress in self-editing. This progress is seen in the positive correlation of the students' &amp;quot;Grammar Clinic&amp;quot; performance with their gains on a grammar post-test, an increase of self-editing corrections, and a reduction in errors in the final drafts of two major paper assignments. The impact of this web-based mobile application was documented using qualitative data that considered the students' use of and perception of &amp;quot;Grammar Clinic.&amp;quot;</t>
  </si>
  <si>
    <t>Second Language Learning, Grammar, Editing, English (Second Language), Second Language Instruction, Correlation, Writing Instruction, Internet, Handheld Devices, Error Correction, Academic Discourse, Student Attitudes, Teaching Methods, Writing Assignments, Mixed Methods Research, Questionnaires</t>
  </si>
  <si>
    <t>EJ1031223</t>
  </si>
  <si>
    <t>Online Strategy Instruction for Integrating Dictionary Skills and Language Awareness</t>
  </si>
  <si>
    <t>This paper explores the feasibility of an automated, online form of L2 strategy instruction (SI) as an alternative to conventional, classroom-based forms that rely primarily on teachers. Feasibility was evaluated by studying the effectiveness, both actual and perceived, of a five-week, online SI course designed to teach web-based dictionary skills integrated with knowledge of lexical patterns (involving grammatical collocation, complementation, and transitivity). Sixty-four learners in a US university ESL composition course were matched for vocabulary size and then randomly assigned to treatment and comparison groups in a learning management system. The SI treatment comprised multimedia presentations and a variety of practice activities with immediate, specific feedback, while the comparison condition involved recurrent use of dictionaries for referencing vocabulary usage features but no instruction. Performance data showed significant gains among the SI group in contrast to the comparison group, as well as a clear need for such training, while perception data indicated that participants felt the instruction was effective and relevant. The findings point to the as yet untapped potential of this form of instruction to address long-standing cost-benefit concerns about SI, as well as to help learners make more strategic use of CALL resources.</t>
  </si>
  <si>
    <t>Dictionaries, Internet, Feedback (Response), English (Second Language), Second Language Learning, Writing Instruction, Vocabulary, Metalinguistics, Teaching Methods, Instructional Effectiveness, Learning Strategies, Grammar, Phrase Structure, Comparative Analysis, Management Systems, Computer Assisted Instruction, Mandarin Chinese, Native Language, College Students, Pretests Posttests, Questionnaires, Multivariate Analysis, Regression (Statistics)</t>
  </si>
  <si>
    <t>EJ1031227</t>
  </si>
  <si>
    <t>Learning Chinese Idioms through iPads</t>
  </si>
  <si>
    <t>Yang, Chunsheng, Xie, Ying</t>
  </si>
  <si>
    <t>This paper reports on an action research study using iPads during the teaching of Chinese idioms to heritage learners. A class of 12 second-year Chinese learners were engaged in a self-generated learning process focused on learning abstract and concrete idioms using iPads. Students' short-term and long-term learning was measured; feedback from a questionnaire and artifacts created during the learning process are also reported here. The results show that the textual and visual illustrations of the idioms created by the heritage learners facilitated their learning of the idioms. The results also show that the learners enjoyed this mobile way of learning. This study identified three keys areas that will need to be addressed in the next cycle of action research: learner collaboration, peer learning and assessment, and technological issues.</t>
  </si>
  <si>
    <t>Chinese, Handheld Devices, Teaching Methods, Second Language Instruction, Action Research, Language Patterns, Electronic Learning, Learning Processes, Independent Study, College Students, Retention (Psychology), Pretests Posttests, Statistical Analysis, Outcomes of Education, Questionnaires, Feedback (Response), Illustrations</t>
  </si>
  <si>
    <t>EJ1031231</t>
  </si>
  <si>
    <t>The Effects of Text-Based SCMC on SLA: A Meta Analysis</t>
  </si>
  <si>
    <t>Lin, Wei-Chen, Huang, Hung-Tzu, Liou, Hsien-Chin</t>
  </si>
  <si>
    <t>As various means of computer mediated communication (CMC) have been incorporated within language classrooms over the past two decades, it has become important to critically understand whether, to which extent, and under what contextual factors, a particular type of CMC is more effective than other modes of communication. This study examined the magnitude of the effect of text-based synchronous computer-mediated communication (SCMC) on second language acquisition (SLA). By searching the studies published between 1990 and 2012, this meta-analysis explored 10 experimental and quasi-experimental journal articles and doctoral dissertations and reports their overall effect on SLA, and the contextual factors that influence the between-study variation. A small but positive overall effect (m = 0.33) indicates that text-based SCMC could make a larger difference on SLA than other means of communication. Findings further suggested that intermediate learners may benefit more from SCMC tasks if they are grouped into pairs or small groups and participate in SCMC interactions on a weekly basis. In terms of suggestions for future research, authors should provide more description about the SCMC task in order to confirm or disconfirm the factors that are associated with effectiveness of second language (L2) learning in technology-mediated language learning contexts.</t>
  </si>
  <si>
    <t>Synchronous Communication, Computer Mediated Communication, Second Language Learning, Meta Analysis, Journal Articles, Experiments, Quasiexperimental Design, Doctoral Dissertations, Educational Benefits, Coding, Effect Size, Instructional Effectiveness, Language Proficiency, Educational Environment, Statistical Significance, Comparative Analysis, Statistical Analysis, Literature Reviews</t>
  </si>
  <si>
    <t>EJ1031234</t>
  </si>
  <si>
    <t>From Particular to Popular: Facilitating EFL Mobile-Supported Cooperative Reading</t>
  </si>
  <si>
    <t>Lan, Yu-Ju, Sung, Yao-Ting, Chang, Kuo-En</t>
  </si>
  <si>
    <t>This paper reports the results of an action research-based study that adapted a mobile-supported cooperative reading system into regular English as a foreign language (EFL) classes at one Taiwanese elementary school. The current study was comprised of two stages: adaptation and evaluation. During the adaptation stage, a mobile-supported cooperative EFL reading (MCER) system--chosen because of a report about its effects on enhancing the development of young EFL learners' reading abilities (Lan, Sung, &amp;amp; Chang, 2009)--was tailored to be integrated into a regular elementary EFL curriculum based on the suggestions of experienced elementary EFL teachers. During the evaluation stage, an EFL class learned reading via the support given by the MCER system; quantitative and qualitative data were collected and analyzed to evaluate the effects of the adapted reading system on young EFL learners' reading abilities. The results revealed that the adaptation and use of the MCER system was successful and that it might facilitate the acquisition of reading abilities by young learners if used within EFL classes around the entire school.</t>
  </si>
  <si>
    <t>English (Second Language), Second Language Learning, Handheld Devices, Language Teachers, Elementary School Teachers, Statistical Analysis, Action Research, Foreign Countries, Qualitative Research, Reading Instruction, Pretests Posttests, Reading Ability, Teaching Methods, Educational Technology, Grade 3</t>
  </si>
  <si>
    <t>EJ1018727</t>
  </si>
  <si>
    <t>Language Students and Their Technologies: Charting the Evolution 2006-2011</t>
  </si>
  <si>
    <t>Steel, Caroline H., Levy, Mike</t>
  </si>
  <si>
    <t>This paper has two key objectives. Firstly, it seeks to record the technologies in current use by learners of a range of languages at an Australian university in 2011. Data was collected via a large-scale survey of 587 foreign language students across ten languages at The University of Queensland, Brisbane, Australia. Notably the data differentiates between those technologies that students used inside and outside of formal classrooms as well as recording particular technologies and applications that students perceived as beneficial to their language learning. Secondly, this study aims to compare and contrast its findings with those from two previous studies that collected data on students' use of technologies five years earlier, in 2006, in the UK and Canada. The intention is to chart major developments and changes that have occurred during the intervening five-year period, between 2006 and 2011. The data reported in two studies, one by Conole (2008) and one by Peters, Weinberg and Sarma (2008) are used as points of reference for the comparison with the present study. The findings of the current study point to the autonomy and independence of the language learners in this cohort and the re-emergence of CALL tools, both for in-class and out-of-class learning activities. According to this data set, learners appear to have become more autonomous and independent and much more able to shape and resource their personal language learning experience in a blended learning setting. The students also demonstrate a measure of sophistication in their use of online tools, such that they are able to work around known limitations and constraints. In other words, the students have a keen awareness of the affordances of the technologies they are using.</t>
  </si>
  <si>
    <t>Second Language Instruction, Second Language Learning, Foreign Countries, Surveys, Educational Technology, Information Technology, College Students, Comparative Analysis, Computer Assisted Instruction, Learning Activities, Blended Learning, Educational History, Educational Research, Telecommunications, Student Attitudes</t>
  </si>
  <si>
    <t>EJ1018764</t>
  </si>
  <si>
    <t>Online Reading Strategies at Work: What Teachers Think and What Students Do</t>
  </si>
  <si>
    <t>Huang, Hsin-Chou</t>
  </si>
  <si>
    <t>This study designed and developed a web-based reading strategy training program and investigated students' use of its features and EFL teachers' and students' perceptions of the program. The recent proliferation of online reading materials has made information easily available to L2 readers; however, L2 readers' ability to deal with them requires the development of specific reading strategies. The researcher therefore constructed a web-based strategy training program on the basis of L2 reading strategy research and pedagogy. The program offers four types of reading strategy functions (Global, Problem-solving, Support, and Socio-affective) through 15 strategy buttons: Keyword, Preview, Prediction, Outline, Summary, Semantic Mapping, Pronunciation, Speed Reading, Dictionary, Translation, Grammar, Highlight, Notebook, Music Box, and My Questions. Forty college teachers and thirty-two EFL students in Taiwan were invited to use and evaluate this program. The researcher tracked students' use of the functions, and teachers and students completed a survey and written reflections that documented their perceptions of the program. Both groups gave positive feedback on the program's user-friendly interface design and the effectiveness of its strategy function keys for enhancing reading comprehension and motivating learning. They also thought highly of the site's extensive offerings of reading opportunities supported by effective reading aids and a computerized classroom management system, features not available in large traditional classes. There was, however, a gap between what teachers thought and what students did. The teachers thought highly of Global strategies, whereas students regarded Support strategies as more useful. The low-proficiency group's heavy use of Support strategies explained this gap. The high-proficiency group's more frequent use of Global strategies echoed teachers' preference for teaching Global strategies. This connection suggests that teachers should provide more explicit training to encourage all students to use Global strategies for overall textual understanding.</t>
  </si>
  <si>
    <t>Foreign Countries, English (Second Language), Language Teachers, Second Language Learning, Teacher Attitudes, Student Attitudes, Reading Strategies, Web Based Instruction, Reading Instruction, Educational Technology, Computer Uses in Education, College Faculty, College Students, Program Effectiveness, Reading Comprehension, Teaching Methods, Student Motivation, Holistic Approach, Reading Skills, Problem Solving, Social Influences, Computer Mediated Communication, Educational Strategies</t>
  </si>
  <si>
    <t>EJ1018782</t>
  </si>
  <si>
    <t>Developing a Framework for Using E-Portfolios as a Research and Assessment Tool</t>
  </si>
  <si>
    <t>Shin, Sun-young</t>
  </si>
  <si>
    <t>As Tarone (1998) stated, an understanding of interlanguage variation in relation to contextual changes has been a key issue in both second language acquisition (SLA) and language assessment (LA) research. Research on interlanguage variation has shown that systematic variation is often evidenced when different phonological and syntactic forms are examined across contexts. Such systematic variation has raised important questions about the distinction between competence and performance, and generalizability of results beyond the research elicitation tasks or test tasks in SLA and LA research. However, most previous studies that have examined this issue are based on cross-sectional data with a focus on between-group differences rather than within-individual differences across different contexts. Such limited data often make it difficult for researchers to understand individual developmental trends in interlanguage as well as to interpret context effects on the learner's spoken and written language data. Electronic (E)-portfolios may address this limitation by serving as a valuable research and assessment tool for collecting and storing an individual learner's language samples obtained across different tasks over time. The technology may also enhance the situational and interactional authenticity of tasks by including multi-media input and constructed response tasks. However, it is not clear how tasks in E-portfolios can be constructed to represent various linguistic and situational contexts, and how they could be systematically evaluated and scored. In that vein, this article addresses a number of limitations of existing E-portfolios as a research and assessment tool, and offers recommendations and suggestions for future research.</t>
  </si>
  <si>
    <t>Portfolios (Background Materials), Electronic Publishing, Second Language Learning, Interlanguage, Context Effect, Language Tests, Language Research, Usability, Foreign Countries</t>
  </si>
  <si>
    <t>United States</t>
  </si>
  <si>
    <t>EJ1004372</t>
  </si>
  <si>
    <t>Filling in the Gaps: Linking Theory and Practice through Telecollaboration in Teacher Education</t>
  </si>
  <si>
    <t>This article discusses a two-year telecollaborative project in teacher education that took an integrated approach to teaching about and through technological resources in order to introduce student-teachers to innovative methods for communicative-based language learning through computer-mediated communication (CMC). Via &amp;quot;technological immersion&amp;quot;, student-teachers in two groups in Spain and the US were required to work together online to give peer feedback and evaluation of several activities, including teaching sequences. They also co-created podcasts, along with accompanying educational activities. Some of the tools used were Moodle, Skype, emails, wikis, Second Life and podcasting. The article analyzes and discusses multimodal data collected during the collaboration. Results indicate that the online collaboration enhanced teacher development through opportunities unavailable in more traditional teacher education classrooms and enabled student-teachers to better make connections between theory and practice.</t>
  </si>
  <si>
    <t>Teacher Education, Student Teachers, Cooperative Learning, Feedback (Response), Peer Evaluation, Computer Mediated Communication, Theory Practice Relationship, Foreign Countries</t>
  </si>
  <si>
    <t>EJ1004373</t>
  </si>
  <si>
    <t>Effects of Webcams on Multimodal Interactive Learning</t>
  </si>
  <si>
    <t>Codreanu, Tatiana, Celik, Christelle Combe</t>
  </si>
  <si>
    <t>This paper describes the multimodal pedagogical communication of two groups of online teachers; trainee tutors (second year students of the Master of Arts in Teaching French as a Foreign Language at the University Lumiere-Lyon 2) and experienced teachers based in different locations (France, Spain and Finland). They all taught French as a Foreign Language to a group of students from UC Berkeley in 2010. They participated in a project using a desktop videoconferencing platform (&amp;quot;VISU&amp;quot;) designed for delivering online courses. The study focuses on the webcam's effects on teaching and learning and tries to answer the following question: how does multimodal interaction affect interactive learning? Our hypothesis is that experienced teachers channel information through the webcam more efficiently and effectively in order to engage learners in knowledge construction. This paper presents the results of research based on an empirical method of collecting ecological data.</t>
  </si>
  <si>
    <t>Foreign Countries, French, Second Language Instruction, College Instruction, Preservice Teachers, Experienced Teachers, Language Teachers, Videoconferencing, Computer Uses in Education, Online Courses, Interaction</t>
  </si>
  <si>
    <t>California, Finland, France, Spain</t>
  </si>
  <si>
    <t>EJ1004374</t>
  </si>
  <si>
    <t>Understanding the Online Informal Learning of English as a Complex Dynamic System: An Emic Approach</t>
  </si>
  <si>
    <t>Sockett, Geoffrey</t>
  </si>
  <si>
    <t>Research into the online informal learning of English has already shown it to be a widespread phenomenon involving a range of comprehension and production activities such as viewing original version television series, listening to music on demand and social networking with other English users. Dynamic systems theory provides a suitable framework within which to study informal learning because it emphasises the unique range of resources, strategies and relationships which contribute to non-linear language development for each learner. While research into the impact of these activities for language development has yielded some data regarding vocabulary gains and improvements in fluency and comprehension skills, the mechanisms at work in such language development have proved difficult to study because of the private nature of most online informal learning. In this study, an emic approach is adopted, involving a group of students experienced in second language acquisition research, who used blogs to report on their own online informal learning of English over a three-month period. Extensive examples from these blogs are used to build up a picture of the learning processes at work, within a framework suggested by the literature of complex dynamic systems. These results allow conclusions to be drawn regarding the way in which these processes are used by informal learners in different phases of real communicative tasks.</t>
  </si>
  <si>
    <t>Informal Education, English (Second Language), Second Language Learning, Electronic Learning, Systems Approach, Web Sites, Electronic Publishing, Students</t>
  </si>
  <si>
    <t>EJ1004375</t>
  </si>
  <si>
    <t>A Study of Verbal and Nonverbal Communication in Second Life--The ARCHI21 Experience</t>
  </si>
  <si>
    <t>Three-dimensional synthetic worlds introduce possibilities for nonverbal communication in computer-mediated language learning. This paper presents an original methodological framework for the study of multimodal communication in such worlds. It offers a classification of verbal and nonverbal communication acts in the synthetic world &amp;quot;Second Life&amp;quot; and outlines relationships between the different types of acts that are built into the environment. The paper highlights some of the differences between the synthetic world's communication modes and those of face-to-face communication and exemplifies the interest of these for communication within a pedagogical context.</t>
  </si>
  <si>
    <t>Computer Mediated Communication, Synchronous Communication, Nonverbal Communication, Verbal Communication, Second Language Learning, Research Methodology, Classification, Correlation, Second Language Instruction, Teaching Methods, Architecture, Foreign Countries, French, English (Second Language), Course Descriptions</t>
  </si>
  <si>
    <t>EJ1004376</t>
  </si>
  <si>
    <t>Evaluating a Web-Based Video Corpus through an Analysis of User Interactions</t>
  </si>
  <si>
    <t>Caws, Catherine G.</t>
  </si>
  <si>
    <t>As shown by several studies, successful integration of technology in language learning requires a holistic approach in order to scientifically understand what learners do when working with web-based technology (cf. Raby, 2007). Additionally, a growing body of research in computer assisted language learning (CALL) evaluation, design and development, has indicated that analysis of learners' behaviours is an essential element to implementing high-quality technology (e.g., Chapelle, 2001; Levy &amp; Stockwell, 2006). Hence, carefully evaluating the effectiveness of CALL by collecting empirical data on user interactions while focusing on the process of learning is integral to a holistic understanding of students' behaviours (e.g. Felix, 2005; Hemard, 2006). This article examines a design-based research that seeks to analyse and understand the dynamics of user interactions with a specific web-based CALL tool in the context of a French as a second language (FSL) course. To this end, we present a sample of results based on an analysis of specific tasks carried out with this CALL tool that is designed in part to encourage students' integration of critical and electronic literacies. By way of conclusion, we identify the steps that are necessary to enhance this particular CALL system and help users better achieve their learning goals. In particular, we explain the process of recycling our results in the next design phase of the CALL tool in a continuous improvement effort.</t>
  </si>
  <si>
    <t>Internet, Video Technology, Holistic Approach, Computer Assisted Instruction, Second Language Instruction, French, Interaction</t>
  </si>
  <si>
    <t>EJ1004377</t>
  </si>
  <si>
    <t>Integrating Cross-Cultural Interaction through Video-Communication and Virtual Worlds in Foreign Language Teaching Programs: Is There an Added Value?</t>
  </si>
  <si>
    <t>Canto, Silvia, Jauregi, Kristi, van den Bergh, Huub</t>
  </si>
  <si>
    <t>Organizing and implementing telecollaboration projects in foreign language curricula is not an easy endeavour (Belz &amp; Thorne, 2006; Guth &amp; Helm, 2010), as pedagogical, organizational and technical issues have to be addressed before cross-cultural interaction sessions can be carried out (O'Dowd &amp; Ritter, 2006; O'Dowd, 2011). These issues make many teaching practitioners reluctant to try to integrate telecollaboration in their teaching, as they are more aware of the burden such initiatives might impose than of the benefits they might have for language learners. Within the European project NIFLAR we have tried to study the added value that integrating synchronous collaboration projects through video-web communication or "Second Life" might have in language learning. The study presented in this paper measures the oral communicative growth of language students, who were allocated at random to one of three research conditions: (1) the VC experimental group carried out interactions with native peers through video-web communication; (2) the SL experimental group carried out the same tasks with native peers in "Second Life" and (3) the control group performed the tasks face to face with classroom peers and had no opportunity to interact with native experts. Communicative growth was measured by comparing oral pre- and post-tests across conditions. Results show significant differences, the experimental groups outperforming the control group.</t>
  </si>
  <si>
    <t>Second Language Instruction, Second Language Learning, Video Technology, Computer Mediated Communication, Synchronous Communication, Intercultural Communication, Computer Simulation, Speech Communication, Cooperation, Pretests Posttests, Instructional Effectiveness, Foreign Countries</t>
  </si>
  <si>
    <t>EJ1004378</t>
  </si>
  <si>
    <t>Multimodal Language Learner Interactions via Desktop Videoconferencing within a Framework of Social Presence: Gaze</t>
  </si>
  <si>
    <t>Satar, H. Muge</t>
  </si>
  <si>
    <t>Desktop videoconferencing (DVC) offers many opportunities for language learning through its multimodal features. However, it also brings some challenges such as gaze and mutual gaze, that is, eye-contact. This paper reports some of the findings of a PhD study investigating social presence in DVC interactions of English as a Foreign Language (EFL) teacher trainees. The case study approach involved the exploration of online interactions of five cases (pairs) within an interpretivist paradigm. Data collection included interviews, questionnaires and analysis of DVC recordings. The study emphasizes the importance of eye-contact in online multimodal communication to facilitate the establishment of social presence. Five types of gaze that were observed in learner interactions and participants' perspectives on eye-contact are reported. The conclusions include technical suggestions for the use of a webcam as well as pedagogical implications of online video interaction.</t>
  </si>
  <si>
    <t>Video Technology, Nonverbal Communication, Videoconferencing, Case Method (Teaching Technique), English (Second Language), Second Language Learning, Preservice Teachers, Case Studies, Language Teachers, Second Language Instruction, Preservice Teacher Education, Teaching Methods, Interviews, Questionnaires</t>
  </si>
  <si>
    <t>EJ1004379</t>
  </si>
  <si>
    <t>Enhancement of Automatization through Vocabulary Learning Using CALL: Can Prompt Language Processing Lead to Better Comprehension in L2 Reading?</t>
  </si>
  <si>
    <t>Sato, Takeshi, Matsunuma, Mitsuyasu, Suzuki, Akio</t>
  </si>
  <si>
    <t>Our study aims to optimize a multimedia application for vocabulary learning for English as a Foreign Language (EFL). Our study is based on the concept that difficulty in reading a text in a second language is due to the need for more working memory for word decoding skills, although the working memory must also be used for text comprehension skills. This implies that the automatization of word decoding to free the working memory is indispensable. Therefore, developing a multimedia application for vocabulary learning with a time-control function, our study hypothesizes that vocabulary learning with this function brings about the automatization of word decoding or faster recall of the meanings, and, as a result of freeing more working memory, better comprehension of text. According to our research, multimedia application users not only retained more words and recalled their meanings more quickly but also obtained higher scores on reading comprehension tests that contained the words learned through the application. From this result, we conclude that multimedia vocabulary learning with a time-control function can automatize word decoding skills and therefore free more working memory, thereby leading to better comprehension of the text.</t>
  </si>
  <si>
    <t>Language Processing, Reading Comprehension, Decoding (Reading), Short Term Memory, Vocabulary Development, English (Second Language), Second Language Learning, Multimedia Instruction, Second Language Instruction, Difficulty Level, Recall (Psychology), Scores, Reading Tests, Computer Assisted Instruction, Teaching Methods</t>
  </si>
  <si>
    <t>EJ1004380</t>
  </si>
  <si>
    <t>A Meta-Analysis of Effectiveness Studies on Computer Technology-Supported Language Learning</t>
  </si>
  <si>
    <t>Grgurovic, Maja, Chapelle, Carol A., Shelley, Mack C.</t>
  </si>
  <si>
    <t>With the aim of summarizing years of research comparing pedagogies for second/foreign language teaching supported with computer technology and pedagogy not-supported by computer technology, a meta-analysis was conducted of empirical research investigating language outcomes. Thirty-seven studies yielding 52 effect sizes were included, following a search of literature from 1970 to 2006 and screening of studies based on stated criteria. The differences in research designs required subdivision of studies, but overall results favored the technology-supported pedagogy, with a small, but positive and statistically significant effect size. Second/foreign language instruction supported by computer technology was found to be at least as effective as instruction without technology, and in studies using rigorous research designs the CALL groups outperformed the non-CALL groups. The analyses of instructional conditions, characteristics of participants, and conditions of the research design did not provide reliable results because of the small number of effect sizes representing each group. The meta-analysis results provide an empirically-based response to the questions of whether or not technology-supported pedagogies enhance language learning, and the process of conducting the meta-analysis pointed to areas in research methodology that would benefit from attention in future research.</t>
  </si>
  <si>
    <t>Meta Analysis, Educational Research, Language Research, Computer Assisted Instruction, Second Language Instruction, Second Language Learning, Instructional Effectiveness, Effect Size</t>
  </si>
  <si>
    <t>EJ1004381</t>
  </si>
  <si>
    <t>Testing Learner Reliance on Caption Supports in Second Language Listening Comprehension Multimedia Environments</t>
  </si>
  <si>
    <t>Listening comprehension in a second language (L2) is a complex and particularly challenging task for learners. Because of this, L2 learners and instructors alike employ different learning supports as assistance. Captions in multimedia instruction readily provide support and thus have been an ever-increasing focus of many studies. However, captions must eventually be removed, as the goal of language learning is participation in the target language where captions are not typically available. Consequently, this creates a dilemma particularly for language instructors as to the usage of captioning supports, as early removal may cause frustration, while late removal may create learning interference. Accordingly, the goal of the current study was to propose and employ a testing instrument, the Caption Reliance Test (CRT), which evaluates individual learners' reliance on captioning in second language learning environments; giving a clear indication of the learners' reliance on captioning, mirroring their support needs. Thus, the CRT was constructed comprised of an auditory track, accompanied by congruent textual captions, as well as particular incongruent textual words, to provide a means for testing. It was subsequently employed in an empirical study involving English as a Foreign Language (EFL) high school students. The results exhibited individual variances in the degree of reliance and, more importantly, exposed a negative correlation between caption reliance and L2 achievement. In other words, learners' reliance on captions varies individually and lower-level achievers rely on captions for listening comprehension more than their high-level counterparts, indicating that learners at various comprehension levels require different degrees of caption support. Thus, through employment of the CRT, instructors are able to evaluate the degree to which learners rely on the caption supports and thus make informed decisions regarding learners' requirements and utilization of captions as a multimedia learning support.</t>
  </si>
  <si>
    <t>Listening Comprehension, Multimedia Instruction, Second Language Instruction, English (Second Language), High School Students, Tests</t>
  </si>
  <si>
    <t>EJ1004382</t>
  </si>
  <si>
    <t>Exploring the Relationship between Situated Activity and CALL Learning in Teacher Education</t>
  </si>
  <si>
    <t>Situated learning is often proposed as a model for CALL teacher education. However, we know little about how students perceive situated CALL coursework and activities, and the nature of the relationship between situated learning and CALL learning. This exploratory case study addresses these issues. Survey, questionnaire, and open-ended data were collected from 21 MA TESOL students enrolled in a CALL course in South Korea. The results showed that students perceived that the course offered many elements of situated learning environments, and that some course activities were more situated than others. Additionally, the relationship between situated learning and CALL was strong and positive. Implications for research into situated learning and CALL teacher education are discussed.</t>
  </si>
  <si>
    <t>Foreign Countries, Computer Assisted Instruction, Second Language Instruction, English (Second Language), Language Teachers, Teacher Education, Graduate Students, Student Attitudes, Learning Strategies, Case Studies</t>
  </si>
  <si>
    <t>EJ1004383</t>
  </si>
  <si>
    <t>Discussing the Factors Contributing to Students' Involvement in an EFL Collaborative Wiki Project</t>
  </si>
  <si>
    <t>Lee, Hsiao-chien, Wang, Pei-ling</t>
  </si>
  <si>
    <t>A growing number of researchers have acknowledged the potential for using wikis in online collaborative language learning. While researchers appreciate the wikis platform for engaging students in virtual team work and authentic language learning, many also have recognized the limitations of using wikis to promote student collaboration (Alyousef &amp;amp; Picard, 2011; Arnold, Ducate &amp;amp; Kost, 2009; Coniam &amp;amp; Kit, 2008; Judd, Kennedy &amp;amp; Cropper, 2010; Warschauer, 2010). The current study aims to examine what factors facilitated or hindered student collaboration when a wiki environment was used to engage 103 Taiwanese students from two universities in an online picture book production project. Divided into 17 groups of four to six members, the students spent approximately one academic year forming online communities, learning to conduct peer editing, and collaboratively completing a final learning product, an online picture book. A variety of data, including the electronically archived versions of the wiki pages, students' responses to retrospective surveys, and focused follow-up interviews were collected and analysed. The findings suggested that the nature of the learning tasks, students' constant communication and appreciation of different opinions, the difficulties they encountered when communicating asynchronously, and students' expectations toward English learning affected to what extent they were involved in the online collaboration.</t>
  </si>
  <si>
    <t>Cooperative Learning, English (Second Language), Picture Books, Web 2.0 Technologies, Editing, Researchers, Second Language Learning, Second Language Instruction, Foreign Countries, Student Developed Materials, College Students, Student Attitudes, Student Surveys, Interviews</t>
  </si>
  <si>
    <t>EJ1004384</t>
  </si>
  <si>
    <t>Decoding the "CoDe": A Framework for Conceptualizing and Designing Help Options in Computer-Based Second Language Listening</t>
  </si>
  <si>
    <t>Cardenas-Claros, Monica Stella, Gruba, Paul A.</t>
  </si>
  <si>
    <t>This paper proposes a theoretical framework for the conceptualization and design of help options in computer-based second language (L2) listening. Based on four empirical studies, it aims at clarifying both conceptualization and design (CoDe) components. The elements of conceptualization consist of a novel four-part classification of help options: operational, regulatory, compensatory and explanatory. The design section establishes ways that make help options easy to use, encourage learner control, frame guidance and stimulate learning. Each component is contextualized, discussed and presented with limitations and suggestions for further research.</t>
  </si>
  <si>
    <t>Computer Assisted Instruction, Second Language Learning, Listening, Computer System Design</t>
  </si>
  <si>
    <t>EJ1004385</t>
  </si>
  <si>
    <t>Authenticity in CALL: Three Domains of "Realness"</t>
  </si>
  <si>
    <t>This paper discusses the role of authenticity and authenticity claims in computer assisted language learning (CALL). It considers authenticity as the result of a social negotiation process rather than an innate feature of a text, object, person, or activity. From this basis, it argues that authenticity claims play an important role in both second language acquisition (SLA) and CALL, being utilized to support the legitimacy of an approach or discipline more generally, as well as in defending a specific didactic design, especially with regard to transfer and motivation. The paper distinguishes between three domains of authenticity claims essential to CALL contexts: authenticity through language (linguistic authenticity), authenticity through origin (cultural authenticity), and authenticity through daily life experiences (functional authenticity). It points out problematic aspects of engaging in authenticity claims and argues that a reflexive stance might be useful in questioning the role of authenticity claims in CALL theory and practice.</t>
  </si>
  <si>
    <t>Computer Assisted Instruction, Second Language Instruction, Second Language Learning, Motivation</t>
  </si>
  <si>
    <t>EJ1004386</t>
  </si>
  <si>
    <t>Play to Learn, Learn to Play: Language Learning through Gaming Culture</t>
  </si>
  <si>
    <t>Ryu, Dongwan</t>
  </si>
  <si>
    <t>Many researchers have investigated learning through playing games. However, after playing games, players often go online to establish and participate in the online community where they enrich their game experiences, discuss game-related issues, and create fan-fictions, screenshots, or scenarios. Although these emerging activities are an essential part of gaming culture, they have not attracted much attention from researchers and only a few empirical studies have been done on learning through beyond-game culture. Language learning in particular has not been extensively researched despite the proliferation of game players who speak English as a foreign language within this community. To address how non-native English speaking (NNE) game players participate in language learning through game play and beyond-game culture, three generations of activity theories and a multiple-case study design were employed in this study. The asynchronous computer-mediated discourses were repeatedly reviewed, and email interviews with participants were conducted over three stages. The discourse analysis of interaction data and interview scripts showed how participants were engaged in language learning through gaming culture. First, words or phrases used in game play could be learned while playing games. Second, sentences or discourses could be practiced through interaction with native or more fluent peers in the online community after playing games. Third, these two types of engagement in gaming culture were closely related to influencing language learning through repeated practices and collaborative interactions. In conclusion, language learning through gaming is appropriately understood when ecological perspectives are adopted to look at both sides of gaming culture.</t>
  </si>
  <si>
    <t>Discourse Analysis, Video Games, English (Second Language), Second Language Learning, Internet, Sentences, Researchers, Computer Mediated Communication, Case Studies, Intercultural Communication, Electronic Mail, Interviews</t>
  </si>
  <si>
    <t>3_mobile_learning_mall_the</t>
  </si>
  <si>
    <t>7_game_games_and_gaming</t>
  </si>
  <si>
    <t>15_multimodal_of_the_and</t>
  </si>
  <si>
    <t>15_flipped_classroom_flipping_classrooms</t>
  </si>
  <si>
    <t>KJ001</t>
  </si>
  <si>
    <t>KJ002</t>
  </si>
  <si>
    <t>KJ004</t>
  </si>
  <si>
    <t>KJ005</t>
  </si>
  <si>
    <t>KJ003</t>
  </si>
  <si>
    <t>KJ006</t>
  </si>
  <si>
    <t>KJ007</t>
  </si>
  <si>
    <t>KJ008</t>
  </si>
  <si>
    <t>KJ009</t>
  </si>
  <si>
    <t>KJ010</t>
  </si>
  <si>
    <t>KJ011</t>
  </si>
  <si>
    <t>KJ012</t>
  </si>
  <si>
    <t>KJ013</t>
  </si>
  <si>
    <t>KJ014</t>
  </si>
  <si>
    <t>KJ015</t>
  </si>
  <si>
    <t>KJ016</t>
  </si>
  <si>
    <t>KJ017</t>
  </si>
  <si>
    <t>KJ018</t>
  </si>
  <si>
    <t>KJ019</t>
  </si>
  <si>
    <t>KJ020</t>
  </si>
  <si>
    <t>Towards the promotion of intercultural competences: telecollaborative conversations between Kuwaiti and Colombian English as a foreign language university students</t>
  </si>
  <si>
    <t>Maha Alghasab &amp; Claudia Patricia Alvarez-Ayure</t>
  </si>
  <si>
    <t>Telecollaboration in the language classroom promotes both second-language development and Intercultural Communicative Competence (ICC). However, previous research identified its potential limitations, including instances of failure, misunderstanding, tension, and a reluctance to participate. The current study contributes to emerging literature concerning the role of prior pedagogical mentoring in supporting learner interaction during telecollaborative exchanges by examining the online interactions of English as a Foreign Language (EFL) learners. A total of 38 undergraduate students from Kuwait and Colombia participated in pedagogical mentoring before engaging in an eight-week series of online activities. The students’ online discussions are analysed herein using a content analysis framework triangulated with their responses to a post-questionnaire. The findings reveal the students engage in various socio-affective and cognitive interactional behaviours that correspond to Byram’s (Citation1997) ICC framework. The micro-level analysis of the students’ interaction and post-questionnaire demonstrates that most of these interactional behaviours correlate with descriptors pertaining to aspects of attitudes (curiosity and openness) and knowledge. Instances of the skills of discovery and interaction are also observed when the students engage with religious and socially related topics. The study concludes that prior pedagogical mentoring is beneficial for equipping learners with essential skills, including the collaborative skills that are an indispensable prerequisite for effective participation in telecollaborative exchanges.</t>
  </si>
  <si>
    <t>Using automated written corrective feedback in the writing classrooms: effects on L2 writing accuracy</t>
  </si>
  <si>
    <t>Jessie S. Barrot</t>
  </si>
  <si>
    <t>Despite the building up of research on the adoption of automated writing evaluation (AWE) systems, the differential effects of automated written corrective feedback (AWCF) on errors with different severity levels and gains across writing tasks remain unclear. Thus, this study fills in the vacuum by examining how AWCF through Grammarly affects college students’ overall writing accuracy and errors with different severity levels. Using a quasi-experimental design, the findings demonstrate the potentials of AWCF in improving students’ writing accuracy. The results were primarily attributed to the ability of AWCF to promote noticing, provide an adaptive metalinguistic explanation, and engage students in self-directed learning. Nonetheless, some challenges were reported, such as overcorrection, cognitive overload, and limited metalinguistic explanation. Implications for writing pedagogy and future studies are discussed.</t>
  </si>
  <si>
    <t>Telecollaboration, sociocultural theory, intercultural communicative competence (ICC), EFL learners, collaboration, pedagogical mentoring</t>
  </si>
  <si>
    <t>Automated writing evaluation, automated written corrective feedback, computer-assisted language learning, Grammarly, L2 writing</t>
  </si>
  <si>
    <t>Developing and evaluating an academic collocations and phrases search engine for academic writers</t>
  </si>
  <si>
    <t>Hao-Jan Howard Chen, Shu-Li Lai, Ken-Yi Lee &amp; Christine Ting-Yu Yang</t>
  </si>
  <si>
    <t>Knowledge of collocations is essential for English academic writing. However, there are few academic collocation referencing tools available and there is a pressing need to develop more. In this paper, we will introduce the ACOP (Academic Collocations and Phrases Search Engine), a newly developed corpus-based tool to search large academic corpora. Using the AntCorGen corpus crawling tool, 100,000 articles from 10 academic areas were downloaded from the PLOS One journal database. A multidisciplinary 500-million-word academic corpus was thus created. Our team further developed the ACOP to allow users to search for collocations and phrases in the academic corpus that we compiled. Additionally, this new tool will allow learners to search for not only bigrams but also for three- to five-word strings. Learners can further search using parts of speech. To validate whether the new tool can assist EFL learners in finding appropriate academic collocations, we compared this tool with BYU’s state-of-the-art COCA corpus search tool. The 35 students who participated in the study were randomly divided into two groups. One group used BYU’s COCA tool and the other used the ACOP tool. Both groups were asked to identify suitable collocates for 25 gap-fill questions. Paired t-tests and independent t-tests were used to analyze the data. The results indicated that both groups showed a significant improvement in the posttest when they had access to the collocation retrieval systems. However, statistically, the results showed no significant difference between the two tools, as they were equally useful in helping the students find appropriate collocates. According to the users’ surveys, compared with the COCA group, the participants in the ACOP group found the ACOP easier to use and the interface was clearer and simpler. The Mann-Whitney U tests of the two groups showed significant differences in the aspect of the interface. The preliminary results indicated that the ACOP can assist EFL learners in finding suitable academic collocations and phrases, and the users’ surveys showed positive results.</t>
  </si>
  <si>
    <t>Academic collocation, academic journal corpus, collocations and pharases search tool, English for academic purposes</t>
  </si>
  <si>
    <t>Multiple technologies, multiple sources: trends and analyses of the literature on technology-mediated feedback for L2 English writing published from 2015-2019</t>
  </si>
  <si>
    <t>Michael Loncar, Wayne Schams &amp; Jong-Shing Liang</t>
  </si>
  <si>
    <t>The following review incorporates a systematic selection, coding, and analysis methodology in order to compile a corpus of empirical research studies that investigate the use of technology-mediated feedback in L2 writing contexts published from 2015-2019. Trends are identified by coding and quantitatively analyzing key parameters of the corpus, and the corpus is qualitatively analyzed, contextualizing and exploring emergent themes within these trends in rich detail. Key quantitative findings reveal (A) the leading journals are Computer Assisted Language Learning, Computers &amp; Education, Journal of Second Language Writing, and Language Learning &amp; Technology; (B) the region with the most publications is Greater Asia, with the USA as the country with the most publications; (C) the majority of studies were conducted in EFL contexts; (D) tertiary contexts dominate, with the majority occurring at the undergraduate level in blended learning contexts; (E) the majority of studies examined feedback that contained both local and global feedback; (F) the majority of studies gave comprehensive feedback via a mix of direct and indirect feedback, were delivered within formative treatments, and used either asynchronous or mixtures of both asynchronous and synchronous modes; (G) as for types of technology used, multiple technologies were used most, followed by individual study tools, cloud-based word processors and shared documents, and network-based social computing; (H) most research orientations were descriptive or comparative and used non-experimental designs; and (I) the most popular sources of feedback were issued from teachers, AWEs, and peers. Eight studies investigated the use of feedback stemming from multiple sources. Finally, qualitative analyses explore emergent themes involving the intersection of source of feedback and technology type; in doing so, the authors describe, contextualize, and critique in rich detail how the use of artful combinations of technologies and sources are currently shaping the use of technology-mediated feedback in L2 writing instruction and research.</t>
  </si>
  <si>
    <t>L2 writing, technology-mediated feedback, computer-mediated feedback, peer review, teaching/learning strategies</t>
  </si>
  <si>
    <t>Investigating the effects of digital multimodal composing on Chinese EFL learners’ writing performance: a quasi-experimental study</t>
  </si>
  <si>
    <t>Yiqin Xu</t>
  </si>
  <si>
    <r>
      <rPr>
        <sz val="12"/>
        <color rgb="FF333333"/>
        <rFont val="Calibri"/>
        <family val="2"/>
        <scheme val="minor"/>
      </rPr>
      <t>Despite repeated calls for the integration of digital multimodal composing (DMC) into English as a foreign language (EFL) teaching, the effect of the pedagogical use of DMC has been rarely investigated in the EFL context. Even less is known about the effects of DMC on students’ L2 writing development. This study aims to address this issue by investigating whether and to what extent DMC would influence Chinese EFL learners’ L2 writing performance. To this end, DMC was implemented as a pedagogical intervention in an EFL course offered at a Chinese university. The experimental group (</t>
    </r>
    <r>
      <rPr>
        <i/>
        <sz val="12"/>
        <color rgb="FF333333"/>
        <rFont val="Calibri"/>
        <family val="2"/>
        <scheme val="minor"/>
      </rPr>
      <t>n</t>
    </r>
    <r>
      <rPr>
        <sz val="12"/>
        <color rgb="FF333333"/>
        <rFont val="Calibri"/>
        <family val="2"/>
        <scheme val="minor"/>
      </rPr>
      <t> = 66) was required to complete three multimodal projects and the control group (</t>
    </r>
    <r>
      <rPr>
        <i/>
        <sz val="12"/>
        <color rgb="FF333333"/>
        <rFont val="Calibri"/>
        <family val="2"/>
        <scheme val="minor"/>
      </rPr>
      <t>n</t>
    </r>
    <r>
      <rPr>
        <sz val="12"/>
        <color rgb="FF333333"/>
        <rFont val="Calibri"/>
        <family val="2"/>
        <scheme val="minor"/>
      </rPr>
      <t> = 30) was asked to write on the same topics but without completing any multimodal project. All the participants completed two writing tasks before and after the intervention (a pretest-posttest design). The results of the study showed that as compared with the control group, the experimental group displayed significant improvements in five aspects of L2 writing (i.e., text length, mean length per T-unit, task requirement, content, and comprehensibility). Implications for integrating DMC into L2 writing teaching were considered.</t>
    </r>
  </si>
  <si>
    <t>Digital multimodal composing, EFL, experimental study, language learning, writing performance</t>
  </si>
  <si>
    <t>Self-assessment first or peer-assessment first: effects of video-based formative practice on learners’ English public speaking anxiety and performance</t>
  </si>
  <si>
    <t>Chunping Zheng, Lili Wang &amp; Ching Sing Chai</t>
  </si>
  <si>
    <t>Although formative assessment has been recognized as an effective way for improving learning, scant attention has been paid to the specific design on the sequence of applying formative assessment practice in computer-assisted language learning (CALL). Even less emphasis has been devoted to the cognitive and affective outcomes of different orders of formative assessment strategies on building students’ public speaking competence. This mixed-method research employed multi-source data to explore and explain the effects of two different ways of sequencing video-based formative assessment on English language learners’ public speaking anxiety and their performance. Two intact classes in a 16-week English public speaking course were randomly assigned to two groups, 25 in the self-assessment-initiated (SAI) group and 26 in the peer-assessment-initiated (PAI) group. Following two different sequences of formative practice, both groups were required to complete three formal English public speeches. Both quantitative and qualitative findings indicated that learners in the SAI group showed significantly lower public speaking anxiety than those in the PAI group, whereas learners in the PAI group showed significantly better public speaking performance. Moreover, the findings showed that SAI formative practice helped the learners to pay more attention to their delivery and anxiety levels in public speaking, while PAI formative practice may have led the learners to improve their proper use of English language. This research indicated that the sequence of implementing different modalities of assessment matters. Supported by video technology and CALL tools, different sequences in obtaining varying sources of feedback can affect students’ public speaking anxiety and competence. This study provides refined understandings about the sequences of using video technology in formative practice for alleviating the learners’ public speaking anxiety and improving their performance. The findings suggest that self-assessment should be arranged first for learners with a higher-level of anxiety while peer-assessment should be conducted first for learners with a lower-level of English language proficiency.</t>
  </si>
  <si>
    <t>Foreign language anxiety, public speaking anxiety, formative assessmsnet, order of formative assessment, mixed-methods appraoch</t>
  </si>
  <si>
    <t>Effects of online flipped classroom on foreign language classroom anxiety and reading anxiety</t>
  </si>
  <si>
    <t>Duygu Gok, Hilal Bozoglan &amp; Bahadir Bozoglan</t>
  </si>
  <si>
    <t>In this study, we aimed to integrate the flipped classroom model into “Advanced Reading and Writing” course and to investigate the effect of the flipped classroom model on pre-service English language teachers’ foreign language classroom anxiety (FLCA) and foreign language reading anxieties (FLRA). This study involved two groups (34 in the flipped group and 32 in the non-flipped group) of first-year English language teachers in Turkey. Within this framework, Foreign Language Classroom Anxiety Scale and Foreign Language Reading Anxiety Scale were employed to determine pre-service English language teachers’ FLCA and FLRA levels before and after the treatment in the flipped and the non-flipped groups comparatively. There was a significant decrease in the FLCA and FLRA levels in the flipped group. However, there was no significant change in the non-flipped group.</t>
  </si>
  <si>
    <t>Pre-service English language teachers, flipped classroom, foreign language reading anxiety, foreign language classroom anxiety, reading strategies</t>
  </si>
  <si>
    <t>Implementing mobile-mediated dynamic assessment for teaching request forms to EFL learners</t>
  </si>
  <si>
    <t>Ehsan Rassaei</t>
  </si>
  <si>
    <t>The main purpose of the present study is to propose a framework for implementing group dynamic assessment (DA) using students’ smartphones for improving and assessing EFL learners’ ability to produce well-formed and appropriate requests. This study focuses on five learner reciprocity moves during DA interactions to get deeper insights into the learners’ development. During three treatment sessions, the participants of the DA style instruction were asked to make requests in response to a number of scenarios during mobile-mediated group interactions via WhatsApp. The DA group participants were prompted to revise and self-correct their incorrect requests by a sequence of incrementally-ordered hints from most implicit to most explicit based on the sociocultural framework. The analysis of learners’ reciprocity moves during the three DA sessions revealed that learners became progressively more responsive to mediation for formulating correct requests and achieved a more agentive role to interact with the mediator. Analyzing learners’ scores obtained from three testing occasions also revealed that mobile-mediated DA was significantly effective to promote the learners’ knowledge of request strategies.</t>
  </si>
  <si>
    <t>Dynamic assessment, requests, sociocultural  theory, mobile-mediated language learning</t>
  </si>
  <si>
    <t>Raising critical cultural awareness through telecollaboration: insights for pre-service teacher education</t>
  </si>
  <si>
    <t>Ömer Eren</t>
  </si>
  <si>
    <t>Increase in diversified teaching contexts has led researchers to investigate the potentials of telecollaboration in multicultural learning environments. While there are abundant telecollaboration studies, improving intercultural awareness through a theoretical model is usually under-investigated. Based on Byram’s (Citation1997) co-orientational and Bennett’s (Citation1993) developmental intercultural competence models, this study intends to raise critical intercultural competence among 50 pre-service English teachers through telecollaboration with five faculty members across European countries. Relying on data generated through (a)synchronous delivery modes in an eight-week intervention, participants’ intercultural development was measured by quantitative and qualitative methods. The findings suggest that telecollaboration had a significant impact on learners’ critical intercultural development. In particular, interaction with different cultural perspectives dismantled prejudices and stereotypes as evidenced by their 1) cognisance of diversity, 2) pragmatic cultural stance, 3) latent intercultural conflict and 4) oppressed gender inequality. This study reveals that telecollaboration is a viable venue for increasing pre-service teachers’ critical cultural awareness and reducing biases in multicultural learning contexts.</t>
  </si>
  <si>
    <t>Computer-assisted language learing, critical cultural awarness, intercultural competence, teacher training, telecollaboration</t>
  </si>
  <si>
    <t>A comparative study on the effects of a VR and PC visual novel game on vocabulary learning</t>
  </si>
  <si>
    <t>Kuo-Wei Kyle Lai &amp; Hao-Jan Howard Chen</t>
  </si>
  <si>
    <t>Research on vocabulary acquisition in digital game-based learning has been increasing over the years, with advancements in technology giving rise to numerous learning alternatives in second language acquisition. As virtual reality gaming offers new opportunities to explore its effectiveness in language learning, it is thus important to investigate the benefits of virtual reality gaming on English vocabulary learning, as well as the potential in incorporating virtual reality to teaching practices in the classroom. Therefore, this study aims to investigate the effects of virtual reality (VR) and personal computer (PC) gaming on language learners’ vocabulary learning, as well as their affective perception. Thirty Grade 12 high school students participated in this study and were randomly assigned to either the VR or PC group. The VR group played a Sci-fi VR visual novel game, Angels and Demigods, using the Oculus Go whereas the PC group played the same game in the PC version without the VR elements. The gaming session lasted for fifty minutes for both groups. A vocabulary translation and recognition pretest, posttest and delayed posttest were adopted to compare their performance, along with a questionnaire to probe into their perception towards their respective treatment. The results revealed that both the VR group and the PC group were able to gain vocabulary knowledge in both the translation and recognition tests. In comparison, the VR group demonstrated a significantly higher mean score than the PC group in the vocabulary translation delayed posttest. The questionnaire showed that learners in both groups enjoyed playing the visual novel game and were willing to adopt it as a tool for learning vocabulary.</t>
  </si>
  <si>
    <t>Digital game-based language learning (DGBLL), virtual reality (VR), vocabulary learning</t>
  </si>
  <si>
    <t>My Korean language teachers are YouTubers: learning Korean via self-instruction</t>
  </si>
  <si>
    <t>Hiromi Nishioka</t>
  </si>
  <si>
    <t>Developments in the affordances of the Internet provide language learners with easy access to learning resources as well as interactions with native speakers. This emerging learning landscape thus creates favourable conditions to learners who want to engage in self-directed language learning. This in-depth single case study reports on the self-instruction language learning practices over three months by a Filipino female learner of Korean. The Korean learner had the goal to work in a Korean factory and subsequently started to self-instruct Korean language learning to pass the high-stakes exam imposed on low-skilled migrant job seekers by the South Korean government. Drawing on the concepts of ‘agency’, ‘affordance’, and ‘context’, this study analysed the use of YouTube by a self-directed learner of Korean to design and create personal learning contexts. The study found that the participant exerted agency to construct highly personalised learning contexts across multiple learning stages. The participant located video clips and information relevant to her learning goals by strategically acting on the technological and social affordances embedded in the online applications. Using the multiple affordances provided by YouTube, she created highly personalised learning contexts to cater to her learning needs. The findings also suggest that the participant’s agency was mediated by personal, socio-cultural and technological factors. Thus, this study extends our understanding of the role of learner agency in creating self-instruction learning contexts in the digital age.</t>
  </si>
  <si>
    <t>ICTs, self-instruction, informal language learning, YouTube, Korean</t>
  </si>
  <si>
    <t>Effect of game-based, social media, and classroom-based instruction on the learning of phrasal verbs</t>
  </si>
  <si>
    <t>Ali Roohani &amp; Maryam Heidari Vincheh</t>
  </si>
  <si>
    <t>Mobile-assisted language learning (MALL), which provides access to learning without the constraints of place and time, is worthy of exploration for pedagogical purposes. Given the use of gaming applications and social media as potential instructional methods for MALL, this study investigated the effect of these two methods, along with traditional classroom-based instruction on the learning of English phrasal verbs. To teach phrasal verbs through three different methods (game-based, social media, and classroom-based), 150 learners of English, selected from a language institute in Isfahan, were assigned to game-based, social media, and classroom-based groups. The game-based group received instruction on phrasal verbs via a mobile gaming application called Phrasal Nerds: Phrasal Verbs. The social media group received instruction via a Telegram channel. Finally, the classroom-based group was taught through the traditional teacher-fronted method. A researcher-made test served as the pretest and posttest to measure the contribution of each instructional method to the learners’ phrasal verb achievements. The analysis of data through t-test and analysis of covariance (ANCOVA) indicated improvements in learning English phrasal verbs in the three groups. Although the effects of the three methods were found to be statistically significant, the game-based method was the most effective one for learning English phrasal verbs. The findings highlight the integration of gaming applications into the English teaching curriculum to enhance foreign language lexical learning.</t>
  </si>
  <si>
    <t>Game-based learning, MALL, phrasal verbs, social media</t>
  </si>
  <si>
    <t>Web-based intonation training helps improve ESL and EFL Chinese students' oral speech</t>
  </si>
  <si>
    <t>Yan Jiang &amp; Dorothy Chun</t>
  </si>
  <si>
    <t>This paper examines whether a web-based training on English discourse intonation leads to better spontaneous speech quality for Mandarin Chinese speakers who reside in the U.S. and in China. The four-week fully online training consisted of meta-instruction videos as well as listening and speaking activities, including instant visual pitch contour feedback and individualized evaluation. The students gave a one-minute spontaneous speech on a given topic at the beginning and the end of the study via videoconferencing. Four native English speakers judged the students' speech comprehensibility, fluidity, accent, confidence and attractiveness, in addition to their intonation performance. Two-way ANCOVA test results show that the experimental group made statistically significant improvement in their speech comprehensibility and speaking confidence. In contrast, the control group did not show improvement. The participants' residence in the U.S. or in China did not affect the training effects. There was not an interaction between the participants' residence and the training. The web-based training, visualization and CMC technology provided an effective scaffolding experience and benefited both EFL and ESL students equally. This study also explores Chinese students' challenges with specific intonation features based on both the raters' judgments and the learners' self-evaluations. The results suggest they have more difficulties with thought groups and prominence than with tone choices. While the trainees gave high ratings to all the activities, they preferred individualized evaluation from the researcher to self-created visual feedback using Praat. The findings have implications for Chinese L1-specific intonation instruction and developing web-based computer assisted pronunciation training systems.</t>
  </si>
  <si>
    <t>Computer assisted pronunciation training, discourse intonation, feedback, L2 environment, oral presentation, web-based training</t>
  </si>
  <si>
    <t>Hyperlink desirability in adolescent fiction: location and absorption</t>
  </si>
  <si>
    <t>Claudio Vanhees, Mathea Simons &amp; Vanessa Joosen</t>
  </si>
  <si>
    <t>In the digital age, children’s and adolescents’ willingness to engage in absorbed reading for pleasure is on the decline. Digital narratives with a linear storyline enriched with hyperlinks to supporting media materials, could potentially facilitate narrative absorption even better than print, thus stimulating fictional reading among adolescents. This paper examines hyperlink placement desirability in five full-length novels, and investigates the link with narrative absorption. It was found that, independently of genre, the desired hyperlinks were most concentrated in the first quartile of the story, and gradually diminished towards quartile four. Furthermore, closer scrutiny of one case study showed that as reported narrative absorption levels increased, hyperlink desirability decreased. The results suggest that hyperlinks to different types of supporting media materials could be particularly useful to assist reading if situated in the first quartile of digital narrative. As the story plot reaches its climax, hyperlinks may become less required for experienced readers, whereas lower ability readers might still benefit from their support to sustain the reading experience.</t>
  </si>
  <si>
    <t>Digital narratives, hyperlinks, evolving readers, location, narrative absorption, mobile-assisted reading development</t>
  </si>
  <si>
    <t>Gamification in mobile-assisted language learning: a systematic review of Duolingo literature from public release of 2012 to early 2020</t>
  </si>
  <si>
    <t>Mitchell Shortt, Shantanu Tilak, Irina Kuznetcova, Bethany Martens &amp; Babatunde Akinkuolie</t>
  </si>
  <si>
    <t>More than 300 million people use the gamified mobile-assisted language learning (MALL) application (app) Duolingo. The challenging tasks, reward incentives, systematic levels, and the ranking of users according to their achievements are just some of the elements that demonstrate strong gamification elements within this popular language learning application. This application’s pervasive reach, flexible functionality, and freemium business model has brought significant attention to gamification in MALL. The present systematic review aims to summarize different methods, frameworks, settings, and research samples used to assess Duolingo’s design and impact on various learning outcomes. We carried out a complete database search for articles focused on the issues of design, application, and pedagogies in the use of Duolingo. Three hundred and sixty-seven records were initially found, and 35 of those were selected for final inclusion based on language choice, theoretical frameworks, design, sampling, data collection, and analyses (see Appendix 1 for full list). The results indicated that the majority of research from 2012-2020 was design-focused, quantitative in nature, and used non-probability sampling methods. The focus on app design marks an emphasis on the creation of tools rather than the process and outcomes of language learning from using these tools. Additional results revealed preferences for performance-based research questions, for English as language of choice in research, and for the USA as the most prominent context for Duolingo research studies. Furthermore, our review highlights research gaps specific to Duolingo, yet generalizable to other MALL applications. The results are useful to researchers seeking to assess, evaluate, and understand MALL, gamification, and Duolingo as well as to practitioners interested in utilizing MALL in formal and informal learning environments.</t>
  </si>
  <si>
    <t>Systematic reiview, Duolingo, CALL, MALL, language learning, design</t>
  </si>
  <si>
    <t>What makes good LMOOCs for EFL learners? Learners’ personal characteristics and Information System Success Model</t>
  </si>
  <si>
    <t>Liwei Hsu</t>
  </si>
  <si>
    <t>This study presents essential findings that would be advantageous to the designers and practitioners of Language Massive Open Online Courses (LMOOCs). It reveals the key elements that contribute to successful LMOOCs, and how they are influenced by English as a foreign language (EFL) learners’ personal characteristics (gender, age, and opened to experience). Nineteen research hypotheses were proposed to be statistically tested. A questionnaire, based on Delone and McLean’s Information System Success Model (ISSM), included items designed to investigate EFL learners’ personal characteristics, which was then distributed to experienced EFL LMOOC learners. The data from 172 valid copies (n = 172) were collected and analyzed with the administration of PLS-SEM modeling. The results reported that 9 out of 19 hypotheses were supported. It was determined that EFL learners’ “openness to experience” personality trait can significantly affect their opinions of service, system, and information quality of LMOOCs. Moreover, system quality, as perceived by EFL learners, was considered the significant variable for use intention and satisfaction of LMOOCs. Use intention would lead to their increased use of LMOOCs and satisfaction, and both variables would further influence their perception of the benefits that LMOOCs may provide.</t>
  </si>
  <si>
    <t>Language massive open online courses (LMOOCs), openness to experience, age, gender, information system success model (ISSM)</t>
  </si>
  <si>
    <t>The heterogeneous and transfer effects of a texting-based intervention on enhancing university English learners’ vocabulary knowledge</t>
  </si>
  <si>
    <t>Jia Li, Linying Ji &amp; Qizhen Deng</t>
  </si>
  <si>
    <t>Despite the growing body of technology-assisted vocabulary intervention studies, few have addressed learning outcomes beyond target vocabulary and the interaction between the interventions and English language learners’ (ELLs) initially different levels of vocabulary knowledge. The study examined the differential effects of a texting-based intervention on ELLs’ learning of target (direct effect) and general vocabulary knowledge (transfer effect) as a function of learners’ initial vocabulary levels. Canadian undergraduate ELLs (N = 115) participated in a 9-week intervention study. The findings showed that texting-based instruction effectively supported university ELLs’ acquisition of academic vocabulary; varied direct and indirect learning outcomes were found given learners’ different initial vocabulary levels. These results provide insights into the design of future vocabulary interventions by considering the complex interactions between learners’ initial vocabulary knowledge and the technology scaffoldings used for interventions.</t>
  </si>
  <si>
    <t>Direct and transfer intervention effect, English language learners, heterogeneous intervention effect, texting-based vocabulary intervention, vocabulary knowledge levels</t>
  </si>
  <si>
    <t>Blended learning to foster EFL college students’ global literacy</t>
  </si>
  <si>
    <t>Yu-Fen Yang &amp; Nai-Cheng Kuo</t>
  </si>
  <si>
    <t>Few studies on higher education focus on how English as a Foreign Language (EFL) college students may enhance their global literacy through cross-cultural communication. This mixed methods research reports on a blended learning program with cross-cultural communication to foster EFL college students’ global literacy. A sample of 97 EFL college students volunteered to participate in a large-sized onsite English course with one-on-one online discussions between college students and teachers from different countries. Scores of the pre- and post-tests on English listening and reading proficiency were collected and analyzed by Statistical Package for the Social Sciences (SPSS), while the students’ reflective journals and open-ended questionnaires were collected and analyzed by content analysis. The results revealed that the blended learning activities prompted the EFL college students to develop global literacy as they were engaged in cross-cultural communication by establishing online social connections with English teachers who were from different cultural backgrounds. These students might construct new knowledge in aspects of intellectual skills/knowledge, social/cultural competencies, and ethical disposition. Based on these, the students further provided both critical (reasoning and analysis) and creative feedback (giving suggestions) on global issues (global literacy). The pre- and post-test results verified their self-reported statements from the reflective journals that their English listening and reading proficiency improved. This blended learning program opens a door for EFL college students to the world where they may build, use, and share new knowledge with global literacy, leading to learners’ autonomy and English skills improvement.</t>
  </si>
  <si>
    <t>Blended language learning, cross-cultural communication, EFL college students, global literacy, new knowledge construction</t>
  </si>
  <si>
    <t>The effectiveness of machine translation in foreign language education: a systematic review and meta-analysis</t>
  </si>
  <si>
    <t>Sangmin-Michelle Lee</t>
  </si>
  <si>
    <t>With a significant number of students using machine translation (MT) for academic purposes in recent years, language teachers can no longer ignore it in their classrooms. Although an increasing number of studies have reported its pedagogical benefits, studies have also revealed that language teachers are still sceptical about using MT for various reasons. Most of all, they have limited trust in MT quality and the effectiveness of using MT in foreign language (FL) learning. Hence, the current study examined these issues to provide an overview and a guide to language teachers regarding the use of MT in FL education. The study examined 87 MT studies related to FL education published between 2000 and 2019. It employed both systematic review (primary) and meta-analysis (secondary) as research methods for a robust data analysis. The results showed that the number of publications in this area has increased in recent years and that MT quality has been significantly enhanced. Most studies also reported the positive impacts of using MT in FL learning, particularly for writing. However, this study also found that students had mixed emotions about MT and that there are disparities in perceptions between instructors and students. Based on the results, the present study presents several pedagogical implications and suggestions for future research on MT.</t>
  </si>
  <si>
    <t>Effectiveness, L2 writing, machine translation, meta-analysis</t>
  </si>
  <si>
    <t>KJ021</t>
  </si>
  <si>
    <t>KJ022</t>
  </si>
  <si>
    <t>KJ023</t>
  </si>
  <si>
    <t>KJ024</t>
  </si>
  <si>
    <t>KJ025</t>
  </si>
  <si>
    <t>L2 motivational self system and willingness to communicate in the classroom and extramural digital contexts</t>
  </si>
  <si>
    <t>Ju Seong Lee &amp; Ying Lu</t>
  </si>
  <si>
    <t>This study explores the relationship between the L2 Motivational Self System—namely, the ideal L2 self and the ought-to L2 self—and L2 Willingness to Communicate (L2 WTC) in the classroom (a typical place for English communication among EFL learners) and in the extramural digital setting (an emerging English communication channel increasingly used by young EFL learners). To this end, 417 Chinese EFL middle school students (ages 12 to 14) participated in the study. After controlling for demographic factors hierarchical multiple regression results showed that the ideal L2 self significantly predicted L2 WTC both in the classroom and in an extramural digital setting. Interview data (n = 4) also elaborated that students attempted to lessen the discrepancy between their current L2 self (e.g., EFL learners) and ideal L2 self-images (e.g., discussing the professional National Basketball Association in an American radio program) by becoming more willing to communicate in both communication environments. In addition to new research directions, these results offer pedagogical implications that the ideal L2 self can facilitate L2 communication orientation in in-class and out-of-class digital environments, both of which are typically venues for L2 communication among today’s young EFL learners.</t>
  </si>
  <si>
    <t>Ideal L2 self, motivational self system, willingness to communicate in an extramural digital context, willingness to communicate in a second language, young EFL learners</t>
  </si>
  <si>
    <t>Effects of using the WhatsApp application on language learners motivation: a controlled investigation using structural equation modelling</t>
  </si>
  <si>
    <t>Abdullah Alamer &amp; Ahmed Al Khateeb</t>
  </si>
  <si>
    <t>The study of language learners’ motivation has long been considered a key, determining factor of success in second/foreign language acquisition. Based on self-determination theory (SDT), the more autonomously motivated learners are, the better they engage in an activity. To sustain autonomous motivation, the learners’ basic psychological needs (BPN) of autonomy, competence, and relatedness should be satisfied. Nevertheless, the role of these three components and their relation to autonomous motivation in the mobile-assisted language learning (MALL) context has not yet been addressed in the literature. Therefore, a social networking mobile application (WhatsApp) has been used to explore how teachers’ informal use of such an application relates to an increase in students’ motivation. A quasi-experimental design was adopted for two groups of Saudi university students enrolled in the English language department at two major universities (N = 447). The structural model revealed a significant improvement in the effects of Time 1 autonomy on Time 2 autonomous motivation as well as in the effects of Time 1 autonomous motivation on Time 2 autonomous motivation exclusively in the experimental group. The two-time repeated measure of ANOVA substantiated the increase in autonomous motivation exclusively among students in the experimental group. This study contributed to greater recognition of the advantages and challenges of applying WhatsApp as a tool of MALL in the educational system.</t>
  </si>
  <si>
    <t>m-learning, mobile assisted language learning (MALL) second language motivavtion, self-determination theory, structure equation modeling (SEM), WhatsApp</t>
  </si>
  <si>
    <t>Needs analysis-based design principles for constructing a context-aware English learning system</t>
  </si>
  <si>
    <t>Wan-Yu Chiu, Gi-Zen Liu, Neil E. Barrett, Meei-Ling Liaw, Gwo-Jen Hwang &amp; Chih-Chung Lin</t>
  </si>
  <si>
    <t>In response to the needs of an international workforce, English for Specific Purpose courses are being promoted in higher education, and instructors are turning to learning technology to help design the instruction. In this paper, a needs analysis was conducted to guide the design of the system, materials and activities for context-aware ubiquitous language learning (CAULL) and English for Fitness Purposes (EFP) in a fitness center as part of a Design-Based Research project. The data collection methods included on-site observations, semi-structured interviews, and a questionnaire. The participants included 82 undergraduate students, seven physical education (PE) instructors, and six non-PE faculty members who frequently used the fitness center. All data forms were then triangulated and analyzed. The results show that all three groups consistently agreed that they need receptive language skills as well as specific terminology for fitness. Furthermore, it was suggested that the oral communication skills for EFP learners should also be developed for sharing ideas, experience, and suggestions. They pointed out that vocabulary related to diverse topics such as warm-up and cool-down stretches, cardiovascular exercises, and weight training are needed. Furthermore, participants reported that the CAULL system should be hypermedia-based, and contain a portfolio and a user-friendly interface. The findings were used to develop a blue print for a CAULL system based on design principles. The findings are of interest to context-aware language learning researchers, instructional designers, and the field of English for Specific Purposes.</t>
  </si>
  <si>
    <t>Context-aware, design-based research, English for specific purposes, needs analysis, ubiquitous learning</t>
  </si>
  <si>
    <t>Using internet resources in the development of English pronunciation: the case of the past tense -ed ending</t>
  </si>
  <si>
    <t>Mariusz Kruk &amp; Mirosław Pawlak</t>
  </si>
  <si>
    <t>The paper presents the results of a quasi-experimental study which was conducted with a view to determining the effect of an intervention in the form of the application of teacher-designed Internet-based resources (i.e., websites, podcasts, movie clips) that students could use autonomously on the development of pronunciation of the English regular past tense -ed ending. The sample consisted of 45 Polish secondary school learners. Participants were divided into three groups, two treatment and one control. The intervention spanned two weeks. The lessons in treatment group 1 were conducted by means of online resources and those in treatment group 2 were carried out in a traditional way (i.e., without autonomous recourse to computer-assisted pronunciation teaching). The students in the control group did not receive any instruction related to the pronunciation feature in question over that time. The data were gathered by means of perception and production tests administered before (pretest) and after (immediate and delayed posttests) the treatment, and subjected to quantitative analysis. The results, supported by the participants’ evaluation of the two types of pedagogic intervention, indicate that although the effects of the experimental treatments proved to be comparable, the use of online resources produced more durable gains and was more favorably evaluated by learners. This provides a rationale for using computer technology as a tool for enhancing traditional teaching of English pronunciation in secondary school.</t>
  </si>
  <si>
    <t>Internet resources, past tense -ed ending, pronunciation instruction</t>
  </si>
  <si>
    <t>Effect of online peer review versus face-to-Face peer review on argumentative writing achievement of EFL learners</t>
  </si>
  <si>
    <t>Ghada M. Awada &amp; Nuwar Mawlawi Diab</t>
  </si>
  <si>
    <t>This study set out to examine which peer review, face-to-face given orally or online given in writing, is more effective in improving the overall argumentative writing achievement of English as a foreign language (EFL) university learners. The study utilized an experimental design and reported on one experiment including online peer review (OLPR) which was the experimental group (n = 74) and a face-to-face peer review (FTFPR) which served as the control group (n = 48). Both groups (n = 122) were trained in the use of their respective peer review, OLPR or FTFPR. Both groups wrote two argumentative synthesis essays, immediate and delayed, in two drafts. The second draft of each essay was written after receiving the respective peer review, OLPR or FTFPR. Two Multivariate Analysis of Covariance (MANCOVA) tests and a qualitative analysis of peer reviews were conducted to address the study question. Quantitative findings showed that participants in the OLPR group significantly outperformed their FTFPR counterparts in improving the argumentative synthesis writing of EFL university learners. The qualitative analysis of the peer review forms, and the revised essays revealed that the OLPR group gave more systematic feedback than that of FTFPR, OLPR focused on content, organization and language while commenting on the writing strengths and weaknesses. Thus, instructors are advised to use OLPR in argumentative writing classes. The study also showed the significance of shifting the control of feedback from the teacher to students.</t>
  </si>
  <si>
    <t>Argumentative synthesis writing achievement, computer assisted language learning (CALL), face-to-face peer review (FTFPR), online peer review (OLPR)</t>
  </si>
  <si>
    <t>KJ026</t>
  </si>
  <si>
    <t>KJ027</t>
  </si>
  <si>
    <t>KJ028</t>
  </si>
  <si>
    <t>KJ029</t>
  </si>
  <si>
    <t>KJ030</t>
  </si>
  <si>
    <t>KJ031</t>
  </si>
  <si>
    <t>KJ032</t>
  </si>
  <si>
    <t>KJ033</t>
  </si>
  <si>
    <t>KJ034</t>
  </si>
  <si>
    <t>KJ035</t>
  </si>
  <si>
    <t>KJ036</t>
  </si>
  <si>
    <t>KJ037</t>
  </si>
  <si>
    <t>KJ038</t>
  </si>
  <si>
    <t>KJ039</t>
  </si>
  <si>
    <t>KJ040</t>
  </si>
  <si>
    <t>Polish, Portuguese, and Turkish EFL teachers’ perceptions on the use of OER language processing technologies in MALL: A replication study</t>
  </si>
  <si>
    <t>This study replicates the research conducted by Pérez-Paredes, Ordoñana Guillamón and Aguado Jiménez (2018) on language teachers’ perceptions on the use of OER language processing technologies in mobile-assisted language learning. It expands the initial research study by adding Polish, Portuguese, and Turkish educational contexts, surveying 239 English as a foreign language teachers in these three countries. The main findings indicate that there are several differences among the three countries, including institutional support regarding the use of mobile devices and the training provided to the teachers. Based on the data collected in these countries, it was found that mobile devices are mainly used for teaching and learning on online platforms. Smartphones were one of the most used devices in English language teaching, while computer labs at schools seem to have lost their popularity. Regarding the technologies available, the results of the study reveal that the participants are most familiar with online dictionaries, spell checkers, and online collocation dictionaries, and the participants’ qualifications are linked to certain differences in familiarity and use of technologies in the classroom. Variables such as gender, age, and years of experience do not show any difference in the familiarity or frequency of use of those technologies. The main findings of the study point out the importance of institutional support and training regarding the use of mobile devices and open educational resources, which are no longer a choice but a necessity in education.</t>
  </si>
  <si>
    <t>technology, English language teachers, OER, MALL, replication</t>
  </si>
  <si>
    <t>Student satisfaction and perceived learning in an online second language learning environment: A replication of Gray and DiLoreto (2016)</t>
  </si>
  <si>
    <t>The current study is an approximate replication of Gray and DiLoreto’s (2016) study, which proposed a model predicting that course structure, learner interaction and instructor presence would influence students’ perceived learning and satisfaction in online learning, with student engagement acting as a mediator between two of the predictors and the outcome variables. Using mixed methods, the current study investigated whether Gray and DiLoreto’s model would be able to explain the relationships among the same variables in a computer-assisted language learning environment. A mediation analysis was conducted using survey responses from a sample of 215 college-level students, and qualitative analysis was conducted on the survey responses from a subsample of 50 students. Similar to Gray and DiLoreto’s study, positive correlational relationships emerged between the variables. However, the model proposed by Gray and DiLoreto did not fit our data well, leading us to suggest alternative path-analytic models with both student engagement and learner interaction as mediators. These models showed that the role of course organization and instructor presence were pivotal in explaining the variation in students’ perceived learning and satisfaction both directly and indirectly via student engagement and learner interaction. Moreover, qualitative analysis of students’ responses to open-ended questions suggested that from students’ perspectives, course structure was the most salient factor affecting their experiences within online language learning contexts, followed by learner interaction, and then by instructor presence.</t>
  </si>
  <si>
    <t>online learning, course structure, engagement, interaction, student satisfaction, perceived learning</t>
  </si>
  <si>
    <t>EFL learners dropping out of blended language learning classes: A replication of Stracke (2007)</t>
  </si>
  <si>
    <t>Studies with an explicit focus on dropouts in blended language learning (BLL) are rare and non-existent in the Asian context. This study replicates the early qualitative interview study by Stracke (2007), who explored why foreign language learners drop out of a BLL class. While the 2007 study was carried out in the German higher education context, we conducted this study at a university in Vietnam, where we conducted semi-structured interviews with five students who had left their blended English course after the first semester of study. Our findings indicate that the successful complementarity and integration of the blend components, the crucial role of teacher support and feedback within a learner-centred environment, interactive learning materials, a high level of interaction, and a good relationship between students and teachers are key for students’ perception of a successful blended class and retention. The lack of complementarity between the components of the blend remains a major reason for students’ dissatisfaction that resulted in them leaving the course in both the 2007 study and this study. Our study allows for a deep understanding of the reasons why Vietnamese EFL students leave a BLL course, thus providing some evidence for pedagogical adjustments for the delivery of current BLL classes in Vietnam and similar contexts. Understanding the reasons why students drop out can help improve the effectiveness of these programs and lead to higher retention rates, a reduction of costs (both financial but also emotional), an increase in student satisfaction, and a better student experience.</t>
  </si>
  <si>
    <t>blended language learning (BLL), dropouts, EFL, higher education, replication study, Vietnam</t>
  </si>
  <si>
    <t>Effects of playing the video game Her Story on multiple dimensions of creativity in EFL writing – An international replication study</t>
  </si>
  <si>
    <t>This international replication study demonstrates how playing a video game is related to multiple dimensions of creativity in foreign language writing. In this research project, university students were asked to interact with a commercial murder mystery video game, Her Story , and produce a piece of creative writing, which was a replication with a new data collection of the original study by Lee (2019). The reason for using this digital game was to provide an authentic learning opportunity for students and analyze whether digital game-based learning facilitates creativity in EFL writing. This replication, involving 25 university students from Poland and 25 university students from Spain, is a media transfer study based on the students transforming one media format (video game) into another (writing). The results demonstrate that the use of a video game with an ambiguous storyline prompts discovery (specific curiosity) and could be the determining factor for producing original, quality ideas in writing even when holding a negative view of one’s creativity. The findings also indicate that the choice of genre and a viewpoint in writing may influence the level of elaboration in the texts produced by students.</t>
  </si>
  <si>
    <t>replication, computer-assisted language learning, digital game-based language learning, creative writing, English as a foreign language</t>
  </si>
  <si>
    <t>Assessing the effectiveness of machine translation in the Chinese EFL writing context: A replication of Lee (2020)</t>
  </si>
  <si>
    <t>Joanna Kic-Drgas, Gölge Seferoğlu, Ferit Kılıçkaya, Ricardo Pereira</t>
  </si>
  <si>
    <t>Hye Won Shin,Sarah Sok</t>
  </si>
  <si>
    <t>Elke Stracke, Giang Hong Nguyen, Vinh Nguyen</t>
  </si>
  <si>
    <t>Cristina A. Huertas-Abril, Barbara Muszyńska</t>
  </si>
  <si>
    <t>Yanxia Yang, Xiangqing Wei, Ping Li, Xuesong Zhai</t>
  </si>
  <si>
    <t>With the dramatic improvement in quality, machine translation has emerged as a tool widely adopted by language learners. Its use, however, has been a divisive issue in language education. We conducted an approximate replication of Lee (2020) about the impact of machine translation on EFL writing. This study used a mixed-methods approach with automatic text analyzer Coh-Metrix and human ratings, supplemented with questionnaires, interviews, and screen recordings. The findings obtained support most of the original work, suggesting that machine translation can help language learners improve their EFL writing proficiency, specifically in strengthening lexical expressions. Students generally hold positive attitudes towards machine translation, despite some skeptical views regarding the values of machine translation. Most students express a strong wish to learn how to effectively use machine translation. Machine translation literacy instruction is therefore suggested for incorporation into the curriculum for language students.</t>
  </si>
  <si>
    <t>machine translation, EFL writing, Coh-Metrix, human ratings, replication</t>
  </si>
  <si>
    <t>Beyond replication: An exact replication study of Łodzikowski (2021)</t>
  </si>
  <si>
    <t>Dennis Foung, Lucas Kohnke</t>
  </si>
  <si>
    <t>Replication studies have become an emerging line of research in recent decades, including in computer-assisted language learning (CALL). Exact replication, which closely follows a study’s protocol, is rare as it is hard to recreate results without establishing a highly controlled environment. However, using data available online, we were able to conduct an exact replication of Łodzikowski’s (2021) study, which reported on the use of an allophonic transcription tool by 55 Polish learners of English. Allophonic features are used by native speakers to produce acoustic variants of the same phoneme. The original study offered learners an allophonic transcription tool, examined how they used it and considered its association with phonological awareness. This study extended the original research by addressing the limitations of its regression and transcription analyses. Our findings allowed us to offer several suggestions on (1) how an allophonic transcription tool can be better designed to help learners, (2) how CALL researchers can acquire more data for more useful research and (3) why more replication studies are needed in CALL.</t>
  </si>
  <si>
    <t>allophone, computer-assisted language learning, exact replication, pronunciation, English as a second language; quantitative analysis</t>
  </si>
  <si>
    <t>The Feasibility of Using Bande à Part to Aid French Language Learners</t>
  </si>
  <si>
    <t>Ross Sundberg, Walcir Cardoso</t>
  </si>
  <si>
    <t>mobile-assisted learning, L2 French, music application, computer-assisted language learning, technology acceptance model</t>
  </si>
  <si>
    <t>This pilot study examines users’ perceptions of Bande à Part, a music application designed for learners of French. The technology acceptance model (TAM) was adopted to investigate users’ perceptions of the app’s usability and potential for second language (L2) learning. The model’s two constructs, perceived usefulness and perceived ease of use, and one added factor, perceived enjoyment, formed the main predictors of users’ intentions to continue using the app. Mean scores for the predictors were: perceived usefulness = 4.27/6, perceived ease of use = 3.88/6, and perceived enjoyment = 3.95/6, which are confirmed by the survey results that show that 10 of 13 participants intend to continue using the app. Qualitative results suggest that the app enhances users’ ability to notice targeted forms in the musical input (e.g., liaison, gender) and, corroborating the quantitative data, suggest that users find the features in the app useful. Several comments also indicate that the ease of use could be improved (e.g., improved mobile device access). This study helps to establish the TAM in Computer-Assisted Language Learning (CALL) literature and forms the basis for future work evaluating how songs aid L2 acquisition.</t>
  </si>
  <si>
    <t>Language Teachers’ Perceptions and Use of Extended Reality</t>
  </si>
  <si>
    <t>Regina Kaplan-Rakowski, Kevin Papin, Peggy Hartwick</t>
  </si>
  <si>
    <t>extended reality (XR), virtual reality (VR), augmented reality (AR), mixed reality (MR), teachers’ perceptions, technology integration</t>
  </si>
  <si>
    <t>Extended reality (XR) is rapidly gaining attention and popularity; however, scholars confuse what XR technologies are and how they can be applied in language education. This qualitative, exploratory study unveils language teachers’ perceptions of XR, which is an umbrella term for virtual reality (VR), augmented reality (AR), and mixed reality (MR). Understanding teachers’ perceptions regarding XR is a necessary step toward successful integration, adaptation, and diffusion of these technologies. Based on 110 survey respondents and 10 focus group interviewees, we report on how language teachers apply XR and what potential benefits and barriers they face. This study contributes to the mutual understanding of XR in the computer-assisted language learning community, and it provides examples of practical applications of XR to facilitate language learning and teaching.</t>
  </si>
  <si>
    <t>Honeiah Karimi, David Joshua Sañosa, Kevin Hernandez Rios, Phoebe Tran, Dorothy M Chun, Richert Wang, Diana J Arya</t>
  </si>
  <si>
    <t>Building a City in the Sky: Multiliteracies in Immersive Virtual Reality</t>
  </si>
  <si>
    <t>The conceptualization of multiliteracies initiated by the New London Group (NLG, 1996) emphasized the situated nature of language use as a socially complex network of multimodal engagement. Inspired by this view of language and literacy, computer-assisted language learning and second language acquisition scholars have advocated for a broader scope of second language learning to include the development of multiliteracies (Reinhardt &amp; Thorne, 2019; Warner &amp; Dupuy, 2018). In this conceptual article, we explore the potential affordances of immersive virtual reality (IVR) for the development of multiliteracies. As we attempt to construct a working theory of IVR as a catalyst for understanding and creating multiple forms of language in use, we draw on existing literature as well as on data from our multi-year study of multilingual adolescents engaging in multimodal activities using the Meta Quest headset. The interactions between adolescents and researchers were designed to maximize key IVR affordances (embodied cognition, presence, agency, and contextualization), and examples from the IVR sessions suggest how the adolescents are developing multiliteracies. We conclude with ideas for future research that focus on empowering L2 learners to express themselves as they develop the necessary knowledge and skills to engage in multimodal literacies.</t>
  </si>
  <si>
    <t>affordances of IVR, embodiment, immersive virtual reality (IVR), multiliteracies, social VR</t>
  </si>
  <si>
    <t>Teaching CLIL Courses Entirely in Virtual Reality: Educator Experiences</t>
  </si>
  <si>
    <t>Euan Bonner, Ryan Lege, Erin Frazier</t>
  </si>
  <si>
    <t>Virtual reality (VR) has been found to be effective for increasing student motivation and engagement (Parong &amp; Mayer, 2018), experiential learning (Hu-Au &amp; Lee, 2018), and even improving spatial memory (Pollard et al., 2020). However, few studies have moved beyond the novelty of single-lesson VR experiences, nor have they used VR as the primary method of lesson delivery in language learning curricula (Kavanagh et al., 2017). Longitudinal data will help to elucidate a VR-specific pedagogy, providing evidence to support best practices, but they will not necessarily ensure that VR is actually adopted in classroom contexts. For that to take place, teacher buy-in is necessary, but there is also a lack of literature investigating the teacher side of planning and delivering VR lessons. The authors designed a longitudinal case study at a language focused university, in order to investigate the experiences of university lecturers who conducted eight-week Content and Language Integrated Learning (CLIL) courses in VR using Immerse (www.immerse.online), a multi-user VR language learning platform. The study analyzes teachers’ perspectives on planning and implementing a VR curriculum. Post-lesson surveys and semi-structured interviews were conducted with the instructors. The analysis findings for both the instructors’ experiences will be discussed, along with their implications for integrating VR into extended course curricula.</t>
  </si>
  <si>
    <t>Professional Development, virtual reality (VR), Content and Language Integrated Learning (CLIL), educator experiences</t>
  </si>
  <si>
    <t>A Comparative Eye-Tracking Study Between a Virtual Reality System and a Desktop Environment for Learning the Prepositions of Place in English</t>
  </si>
  <si>
    <t>Jorge Bacca-Acosta, Julian Tejada, Georgios Lampropoulos, Cecilia Avila</t>
  </si>
  <si>
    <t>Virtual reality (VR) is gaining momentum in language education thanks to technological advances and technology at a cost that is affordable for deploying a learning experience. However, there is a need for more research to identify the topics that are most suitable to be taught using VR in English as a foreign language (EFL) courses. In order to close part of this gap, this article reports on the results of a comparative eye-tracking study conducted with 80 university students on the effectiveness of a VR system and a desktop application for learning English prepositions of place. The results show that students using the VR system significantly outperformed those using a 2D application for learning English prepositions of place. However, students spent more time and made more mistakes in the VR system. The easiest English preposition was “on” and the most difficult one was “below” for the desktop application, and “behind” for the VR system. Some implications and recommendations for teachers are provided based on the results.</t>
  </si>
  <si>
    <t>Virtual Reality, Eye tracking, Prepositions of Place, English as a Foreign Language, effectiveness, time on-task</t>
  </si>
  <si>
    <t>Exploring the Promise of Augmented Reality for Dual Language Vocabulary Learning Among Bilingual Children: A Case Study</t>
  </si>
  <si>
    <t>Sara A Smith, María Soledad Carlo, Sanghoon Park, Howard Kaplan</t>
  </si>
  <si>
    <t>There is increasing evidence supporting the efficacy of augmented reality (AR) education applications, yet comparatively few reports exploring AR for early childhood. Augmented reality is uniquely suited to language instruction and the early elementary context, thus has potential to support the growing number of English language learners (ELLs) in the United States. The current study describes the early stages in the development of a dual language AR application for teaching vocabulary to ELLs. We present iterative design data and a proof-of-prototype user study including child and parent acceptance data. Findings indicate that there is potential for AR to provide English vocabulary instruction with L1 supports for children.</t>
  </si>
  <si>
    <t>augmented reality, vocabulary, English language learners, children, dual language instruction</t>
  </si>
  <si>
    <t>KJ041</t>
  </si>
  <si>
    <t>KJ042</t>
  </si>
  <si>
    <t>KJ043</t>
  </si>
  <si>
    <t>KJ044</t>
  </si>
  <si>
    <t>When “Blended” Becomes “Online”: A Data-Driven Study on the Change of Self-Directed Engagement During COVID-19</t>
  </si>
  <si>
    <t>Dennis Foung, Julia Chen, Linda Lin</t>
  </si>
  <si>
    <t>With the outbreak of COVID-19 in 2020, many universities shifted to online teaching. However, some online instruction had already been implemented well before the pandemic. This study investigates (1) how engagement in blended CALL activities differed during the pandemic, and (2) in what ways the assessment outcomes were associated with student engagement during the pandemic. The study was conducted in an English for academic purposes (EAP) course at a Hong Kong university that had already implemented blended learning for several years. Adopting an analytics-based approach, 469,286 data logs in a learning management system were analyzed to measure students’ engagement and their respective self-directed behavior. The retrieved student data covered the time both before and during the pandemic. Our findings reveal that students were primarily engaged for assessment purposes; however, those in the pandemic cohort demonstrated better self-directed behavior, such as early and regular engagement. Although the results indicated a relatively strong association between student engagement and course outcomes, the students during the pandemic seem to have managed their learning more effectively.</t>
  </si>
  <si>
    <t>English for Academic Purposes, Learning Analytics, Self-regulated learning, Blended learning, Multimodal Online Activities</t>
  </si>
  <si>
    <t>Connecting Through Flipgrid: Examining Social Presence of English Language Learners in an Online Course During the Pandemic</t>
  </si>
  <si>
    <t>Ellen Yeh, Grace Y. Choi, Yonty Friesem</t>
  </si>
  <si>
    <t>This study focuses on the social presence framework (Rourke et al., 2001), in order to examine the ways that university-level international students develop social interaction and support in a virtual asynchronous learning community in an online class during the COVID-19 pandemic. English language learners (ELLs) participated in weekly online exchanges on a video discussion platform called Flipgrid in the form of oral dialogue journals for reflection on their academic learning and experiences during these disruptive times. These ELLs’ video journals and peer responses (N = 198) were collected for content analysis, in order to investigate how the use of video-based asynchronous computer-mediated communication (ACMC) can establish positive social and emotional support and a sense of community. The findings of the study indicate that ACMC was successful in establishing interconnectedness in terms of high levels of selfdisclosure, positive facial expressions, and other indicators of social and emotional support, demonstrating social presence. Implications of the findings are discussed in terms of how social presence is expressed and fostered in videobased ACMC communities during emergency remote teaching.</t>
  </si>
  <si>
    <t>computer-mediated communication, video discussion platform, social presence, virtual learning community</t>
  </si>
  <si>
    <t>Pivoting, Partnering, and Sensemaking: How Teachers Navigate the Transition to Remote Teaching Together</t>
  </si>
  <si>
    <t>Jillian M. Conry, Ann M. Wernick, Paige Ware</t>
  </si>
  <si>
    <t>Across the globe, the emergence of COVID-19 led to widespread, sudden suspension of in-person instruction, displacing more than 1.5 billion learners (Capilla et al., 2020). Addressing the gap in research on emergency remote teaching (ERT), this empirical study draws on insights from semi-structured interviews with 10 in-service and five pre-service teachers, who navigated the transition both as K–12 teachers and graduate students, participating in weekly mentoring for English language learners, online curricular modules, face-to-face discussions (until the transition to ERT), mixed-reality simulation teaching with coaching, and written reflections. Using a sensemaking theoretical framework, our study examines the following questions: (1) What were the main challenges and opportunities of ERT as experienced by this cohort of language teachers? (2) How did the dual role of being a K–12 teacher and graduate student provide a unique lens for navigating these challenges and opportunities? (3) What tools or supports helped these language teachers through the transition to ERT? Thematic analysis revealed three themes (emotion, shared meaning, and technology) and illuminated connection as an overarching theme. Findings suggest that the experience of navigating the transition from both positions led to greater empathy, increased facility using technology, and a growing support network of fellow teacher-learners.</t>
  </si>
  <si>
    <t>teacher education, emergency remote teaching, technology, crisis sensemaking</t>
  </si>
  <si>
    <t>“Siempre Adistanciados”: Ideology, Equity, and Access in Peruvian Emergency Distance Education for Spanish as a Second Language</t>
  </si>
  <si>
    <t>Michele Back, Virginia Zavala, Raiza Franco</t>
  </si>
  <si>
    <t>Although the COVID-19 pandemic has profoundly affected K–12 education worldwide, Peru has faced particularly unique challenges. A combination of quarantine requirements and unequal access to remote learning technology led to the creation of a series of multimodal programs by Peru’s Ministry of Education under the umbrella title Aprendo en Casa [I Learn at Home]. Modules for preschool, primary, and secondary grades are broadcast via national television and radio networks, as well as posted on YouTube in an attempt to reach as many learners in the country as possible. In this article, we focus on Aprendo en Casa’s radio broadcasts for Spanish as a second language (SL2). Our data comprise transcribed SL2 radio broadcasts, educational materials, and interviews with primary school teachers. Findings indicate that a lack of access to technology in rural areas, even for radio broadcasts, is inscribed in historical inequities and ideologies regarding the rural population, exacerbating the so-called “digital divide” and complicating the traditionally dichotomous perspective on this divide. We highlight student and parent difficulties with access and technological know-how, as well as some of the creative ways that teachers provided access to the curriculum for students and family members, often at risk to their own health and finances. We conclude with suggestions for improving research and practice in emergency distance language education for marginalized populations.</t>
  </si>
  <si>
    <t>Peru, COVID-19, emergency distance education, digital divide, rural education, Spanish, indigenous education</t>
  </si>
  <si>
    <t>Yasin Karatay, Volker Hegelheimer</t>
  </si>
  <si>
    <t>CALL Teacher Training—Considerations for Low-Resource Environments: Overview of CALL Teacher Training</t>
  </si>
  <si>
    <t>The pandemic in 2020 has profoundly impacted millions of people all around the world. We have experienced intense disruption in our daily lives. We have lost loved ones, jobs, motivation, and precious time that could have been used more productively. The pandemic did not distinguish between borders, race, or gender. It affected everyone but not equally, unveiling socioeconomic differences within and across countries in access to robust health care, tolerable working environments, and other basic needs. Inevitably, the pandemic has also disrupted the normal course of the way we teach and learn, especially in English for Foreign Languages (EFL) contexts. Administrators and teachers needed to suddenly reconfigure their in-person classes for online teaching while students had to adjust to this new way of language learning. As Godwin-Jones (2020) envisaged, this widespread switch to distance learning seems likely to be the new normal rather than a one-time occurrence. Considering Hubbard and Levy’s (2006) concern that “both language teachers in training and practicing teachers will find themselves at a disadvantage if they are not adequately proficient in computer-assisted language learning,” it is now even more crucial for language teachers to develop skills, knowledge, and understanding of technology use in language teaching. As Oskoz and Smith (2020) pointed out, this new era in language teaching and learning provides a unique opportunity to investigate the affordances of technology and harmonize these affordances with learner, teacher, and curricular objectives. Thus, taking a fresh look at teacher training for computer-assisted language learning (CALL) in order to see how these affordances can be better implemented, especially in low-resource contexts, seems like a perfect place to start. In this article, we first discuss some critical issues in CALL teacher education. Then we introduce an online CALL teacher education (CTE) course by explaining how these issues have been implemented in designing the course. We conclude by providing practical guidelines on how to design online professional development courses in the language teaching field.</t>
  </si>
  <si>
    <t>CALL Teacher Training, Teacher education</t>
  </si>
  <si>
    <t>Exploring L2 Teacher Identities in an Intercultural Telecollaborative Mixed-Reality Teaching Environment</t>
  </si>
  <si>
    <t>Meei-Ling Liaw, Sumei Wu</t>
  </si>
  <si>
    <t>This study investigates the identities produced by three L2 teachers of different backgrounds and experiences in an intercultural telecollaborative project that integrated the use of mixed-reality technology. Content-analysis (Hoffman et al., 2011) and multimodal (inter)action analysis (Norris, 2011) were employed to identify the identity elements produced during their multimodal interactions. Using Darvin and Norton’s (2015) model of investment (MOI) as an interpretative lens, this study uncovers the different identities held by the participants, and the ways in which they aspired to become good teachers. Findings also show that mixed-reality simulated teaching provided a safe environment for exercising professional agency, thereby facilitating identity development and promoting the sense of getting there. Interactive reflection provided a site of struggle where the value of capital and imagined identities shifted. Dialoguing among the participants allowed them to reassess the value of pre-acquired capital and move to (re)imagining new teacher identities and restructuring ideological structures. Mixed-reality teaching and intercultural professional learning sensitizes the less experienced teachers to the socially and culturally complex roles required for L2 teachers. The mixed-reality simulation technology still has its limitations, mainly where classroom interaction is concerned, because the number of avatar students is small and they cannot move around physically.</t>
  </si>
  <si>
    <t>telecollaboration, mixed-reality simulated teaching, teacher identity, multimodal inter(action) analysis</t>
  </si>
  <si>
    <t>Philip Hubbard</t>
  </si>
  <si>
    <t>Revisiting the TESOL Technology Standards for Teachers: Integration and Adaptation</t>
  </si>
  <si>
    <t>This article revisits the TESOL Technology Standards for Teachers (TTST) and discusses the potential for their continued relevance 13 years after they were first promulgated (TESOL, 2008). To provide a historical backdrop, I first cover the development of the standards from the inside perspective of one of the six members of the team that created them. I next review some key literature relating to the influence of the TESOL standards on teacher education and professional development. I then discuss a multi-year project, in which the TTST were first introduced into an existing CALL course and then integrated throughout the eight units of the course. I describe how the TTST as presented in the two TESOL publications—TESOL (2008) and Healey et al. (2011)—can provide a somewhat problematic set of expectations for the pre-service teacher candidates in that course. Input from participants led to a restructuring of the course and a reformulation of the Healey et al.’s (2011) “can do” statements to better serve those who have not yet begun their teaching career. I conclude with speculation about the value of the TTST in the present and near future, particularly in light of the recent expansion of online teaching brought about by the COVID-19 pandemic.</t>
  </si>
  <si>
    <t>teacher education, professional development, technology standards, integration, adaptation</t>
  </si>
  <si>
    <t>KJ045</t>
  </si>
  <si>
    <t>KJ046</t>
  </si>
  <si>
    <t>KJ047</t>
  </si>
  <si>
    <t>KJ048</t>
  </si>
  <si>
    <t>KJ049</t>
  </si>
  <si>
    <t>KJ050</t>
  </si>
  <si>
    <t>KJ051</t>
  </si>
  <si>
    <t>KJ052</t>
  </si>
  <si>
    <t>Bilingues, francophiles et citoyens du web ! / Bilinguals, Francophiles and Web Citizens!: CALICO 2019 Keynote</t>
  </si>
  <si>
    <t>Marie-Josée Hamel</t>
  </si>
  <si>
    <t>In Canada, learning our official languages (OL) as a means of achieving functional bilingualism remains a major societal concern. Being bilingual is seen as an asset and an important part of Canadian identity. For the majority of Canadians, the challenge of bilingualism concerns mainly French as a second language (FSL). Its learning, which often begins at an early age and takes place in an immersive context, aims at an advanced literacy in this OL by the end of school. In this digital age, where communication is complex, diverse and mixed, such literacy is media-driven and multimodal and its development goes hand in hand with that of digital literacy. As part of my “research-development-training” activities, I became interested in digital affordances, and in particular those of the participative web, to consolidate these multiple literacies among advanced FSL learners. My approach focuses on the construction of identity in FSL and the digital “self” in the L2, as well as on the social behavior of learners as Francophile web citizens. This approach fits within a socio-interactional perspective that promotes the use of online real-world tasks to develop communication, linguistic and intercultural skills in the L2. The media and multimodal nature of such tasks reinforces the link with the arts and creativity, allowing for a deeper cognitive and emotional engagement with the content produced. I will reflect on my current work on this theme and discuss the implications for research-development-action in FLS and L2.</t>
  </si>
  <si>
    <t>bilingualism, collaborative tasks, L2 writing processes, littératie de l’interaction sociale</t>
  </si>
  <si>
    <t>CALL in the K-12 Context: Language Learning Outcomes and Opportunities</t>
  </si>
  <si>
    <t>Paige Ware, Emily Hellmich</t>
  </si>
  <si>
    <t>This review of CALL research in K-12 contexts is structured around two distinct bodies of research, each of which generates different types of questions emerging from the diverse demands of elementary and secondary education. The first area focuses on learning outcomes and builds on the use of conventional measures of learner achievement and instructional efficacy to help guide systematic decisions about innovations in curriculum and assessment. At stake from an outcome orientation is how technology might amplify the pace, reach, and efficacy of using technology to move students toward established curricular goals. The second area views new technologies as the site of learning opportunities, and researchers in this vein ask how to rethink which goals are targeted, which assessments are retooled, and which new areas of learning are forged with digital tools. The affordances of new technologies are viewed as products of a steady stream of innovation that offers novel learning environments, expanded semiotic resources, and new modes of communication. We begin with an orientation to K-12 language education contexts as a backdrop to our central focus on synthesizing current CALL research, and we conclude by discussing the challenges and possibilities of integrating technology into K-12 language education.</t>
  </si>
  <si>
    <t>secondary, elementary, classroom, CALL</t>
  </si>
  <si>
    <t>Making a Case for Learner Training in Technology Enhanced Language Learning Environments</t>
  </si>
  <si>
    <t>In recent years, the range and complexity of both language learning technology and the environments in which learners utilize it have become more central factors in language education. Given the already stunning—and growing—number of technological options for language learning, teachers working with both established and emerging applications for learning tasks and activities face the problem of how their students can use them most effectively. While acknowledging that appropriately designed technology and tasks are important, this paper examines five strands of evidence to support the contention that learner training offers a complementary direction for addressing this problem. These strands include research on the gap between language learner needs and their technological proficiencies, development and implementation of a learner training framework, insights from language teachers in the role of language learners using technology, a review of research studies acknowledging the potential value of learner training in their discussion sections, and examples of research and practice that involve learner training, including  recent technology standards. Collectively, these strands converge on the conclusion that learner training for efficient and effective technology use should become a more central theme in research, development, practice, and teacher education.</t>
  </si>
  <si>
    <t>learner training, autonomy, technical training, pedagogical training</t>
  </si>
  <si>
    <t>Ready, steady, speak-online: Student training in the use of an online synchronous conferencing tool.</t>
  </si>
  <si>
    <t>Sarah L. Heiser, Ursula Stickler, Concha Furnborough</t>
  </si>
  <si>
    <t>With the increase of online language teaching the training needs of teachers have long been established and researched. However, the training needs of students have not yet been fully acknowledged. This paper focuses on learner training as preparation for language classes where online synchronous conferencing is used. It presents an action research cycle consisting of planning and conducting training sessions, analysing evaluative feedback, reflecting on changing needs, re-designing the provision and re-iterating the sessions. The research focuses on three iterations of the learner training conducted over a 21-month period, drawing on almost 500 completed student feedback responses. The findings show that students considered the training sessions helpful in establishing how online language classes operate and gaining confidence to participate actively. Specifically they benefited from using their L1 to practise techniques for projecting their social presence in an online communicative situation, compensating for the lack of features such as body language, non-verbal communication, and spatial impressions. As for their teachers, the research demonstrated a need to reflect on the terminology used to explain CMC tools. The article concludes with good-practice recommendations for the provision of learner training in online language classrooms.</t>
  </si>
  <si>
    <t>online language learning, video conferencing, online synchronous conferencing, learner training</t>
  </si>
  <si>
    <t>Exploring the Unique Case of a Professional Development Program on Web 2.0 Technologies for Teachers of German</t>
  </si>
  <si>
    <t>Carolina Bustamante, Aleidine J Moeller</t>
  </si>
  <si>
    <t>Literature indicates that the use of technology is beneficial to students’ learning (Berger, 2010; Brabec, Fisher &amp; Pitler, 2004; Krentler &amp; Willis-Flurry, 2005; Learning Point Associates, 2006; Miners, 2009). However, evidence on the integration of technology into teaching and learning suggests technology has not been implemented in effective ways (Becker, 1999; Hart et al., 2002; Keengwe, Onchwari, &amp; Wachira, 2008; Mishra &amp; Koehler, 2006). To address this problem, the purpose of this qualitative case study will be to describe a unique professional development program on Web 2.0 technologies for teachers of German using the TPACK framework (Mishra &amp; Koehler, 2006). To gather data, participants were asked open-ended questions about the process of learning about these tools and integration in the classroom. Documents and audio-visual materials were also analyzed. These data led to the following themes: A hands-on experience; technology, pedagogy, and content together; discussing pedagogy; technology integration; and disconfirming evidence. These themes will be useful in the design of effective professional development programs on the use of technology, benefiting foreign language teachers, teacher educators, and school administrators.</t>
  </si>
  <si>
    <t>Web 2.0, online professional development, teachers of German</t>
  </si>
  <si>
    <t>Replication Studies in CALL Research</t>
  </si>
  <si>
    <t>Dorothy M. Chun</t>
  </si>
  <si>
    <t>Replication Studies in CALL Research, Replication Studies, CALL Research, Research, CALL, Replication, Studies</t>
  </si>
  <si>
    <t>This paper discusses replication studies in the context of computer-assisted language learning.  I  begin  with  what  is  feasible  for  CALL  replication  studies,  proposing  that conceptual  replication  is  more  realistic  than  exact  replication.  Then,  based  on  the premise  that  theories  and  principles  of  SLA  should  underlie  CALL  research,  a  brief summary of CALL’s contributions to SLA is given. I attempt to set an agenda for CALL replication  studies,  but  rather  than  suggesting  a  list  of  specific  studies  that  could  or should be replicated, I propose an expansive approach and provide guidelines for how to  select  studies  or  types  of  studies  that  could  be  replicated  conceptually.  This approach  allows  researchers  to  select  from  the  most  pressing  issues  in  SLA/CALL studies and conduct conceptual replication, based on their theoretical perspective and on a principled implementation of the ever-evolving new technologies available. I close with  some  examples  of  concepts  or  notions  that  need  to  be  tested  or  verified  across different  contexts,  including  my  own  pet  areas  of  interest,  and  how  one  might  go about replication studies in these areas.</t>
  </si>
  <si>
    <t>Revisiting the Effects of Pronunciation and Stroke Order Animation in Digital Flashcards on Memorization of Chinese New Words: Towards an Adapted Dual Coding Theory</t>
  </si>
  <si>
    <t>Yu Zhu, Andy S.L. Fung, Hongyan Wang</t>
  </si>
  <si>
    <t>Digital flashcards is one of the most popular self-study computer assisted vocabulary learning tools for beginners of Chinese as a foreign language. However, studies on the effects of this widespread learning tool were scarce. Introducing a new concept—“referential stimuli” into the Dual Coding Theory (DCT hence forth) framework, the study acknowledged the existence of imagery text and textual image in addition to the conventional binary categorization of stimuli as either verbal or nonverbal and further hypothesized their functions. An adapted DCT was then put forward and the new and unexplained earlier findings were better understood from the perspective of the modified DCT. MANCOVA used in this study permitted a simultaneous and more thorough examination of effects of the pronunciation and stroke order animation in digital flashcards on memorization of the forms, pinyin, and definitions of the Chinese new words than the 2-way ANCOVA used in the previous study (Zhu &amp; Hong, 2005). Findings of this study also had practical implications for development and applications of computer assisted language learning software. It concluded with a call for further investigations to examine the adapted DCT framework.</t>
  </si>
  <si>
    <t>computer assisted vocabulary learning, flashcards, Chinese language, Dual Coding Theory</t>
  </si>
  <si>
    <t>KJ053</t>
  </si>
  <si>
    <t>KJ054</t>
  </si>
  <si>
    <t>KJ055</t>
  </si>
  <si>
    <t>KJ056</t>
  </si>
  <si>
    <t>KJ057</t>
  </si>
  <si>
    <t>KJ058</t>
  </si>
  <si>
    <t>KJ059</t>
  </si>
  <si>
    <t>KJ060</t>
  </si>
  <si>
    <t>KJ061</t>
  </si>
  <si>
    <t>KJ062</t>
  </si>
  <si>
    <t>KJ063</t>
  </si>
  <si>
    <t>KJ064</t>
  </si>
  <si>
    <t>KJ065</t>
  </si>
  <si>
    <t>KJ066</t>
  </si>
  <si>
    <t>KJ067</t>
  </si>
  <si>
    <t>KJ068</t>
  </si>
  <si>
    <t>KJ069</t>
  </si>
  <si>
    <t>KJ070</t>
  </si>
  <si>
    <t>Application of Immersive Virtual Reality to Pragmatics Data Collection Methods</t>
  </si>
  <si>
    <t>Naoko Taguchi</t>
  </si>
  <si>
    <t>This exploratory study investigated the usability of immersive virtual reality (VR) as a way of creating a role-play task to examine pragmatic competence, specifically the ability to produce the speech act of request. The study created a closed role-play task in two versions. One was a standard computer-based version in which participants read a written scenario displayed on the screen and produced the target speech act for the computer. The other one was a VR version in which participants put on a VR headset and produced the target speech act for the interlocutor in the virtual space. Five native and five non-native speakers of English completed both versions and participated in a follow-up interview. The purpose of the interview was to examine similarities and differences in participants' perceptions of the two role-play tasks in four areas: (1) thought processes (what they were thinking during the task), (2) recall (what they remembered about the task), (3) difficulty (what made the task difficult), and (4) enjoyment (whether the task was fun). Results revealed that the participants attended to various audio-visual cues in the VR scene and used them to guide their actions. The VR version also evoked greater emotional reactions from the participants.</t>
  </si>
  <si>
    <t>virtual reality, pragmatics, closed role-play</t>
  </si>
  <si>
    <t>Anna Hell, Shannon Sauro</t>
  </si>
  <si>
    <t>Swedish as a Second Language Teachers’ Perceptions and Experiences with CALL for the Newly Arrived</t>
  </si>
  <si>
    <t>CALL, education, newly arrived students, second language acquisition, Swedish as a second language</t>
  </si>
  <si>
    <t>The use of digital technology in the subject of Swedish as a second language (SSL) has increased in recent years. Schools in Sweden have received many newly arrived students due to the migration situation prevailing in contemporary European society. This article shares the findings of a study carried out on six SSL teachers’ perceptions and experiences of using digital technology for SSL with newly arrived students. Participants’ responses to interview questions were analyzed using thematic analysis. The findings indicated the following: participants negotiated the digital tools as an entry ticket for the newly arrived students to become engaged with the teaching, to support literacy development, and to aid communication. The findings also underscore the challenges that respondents struggled with in teaching using digital technology. Results suggest that although digital technology is a regular part of Swedish education, there is no clear research-based framework for computer-assisted language learning (CALL) in SSL education or teacher education that teachers can rely on, meaning that it is up to teachers themselves to uncover relevant uses of digital technology to support SSL teaching.</t>
  </si>
  <si>
    <t>German Arellano-Soto, Susan Parks</t>
  </si>
  <si>
    <t>A Video-Conferencing English–Spanish eTandem Exchange: Negotiated Interaction and Acquisition</t>
  </si>
  <si>
    <t>eTandem, video-conferencing, negotiation of meaning, incidental focus on form, SLA</t>
  </si>
  <si>
    <t>This study analyzed eTandem video-conferencing exchanges between five pairs of university students of English as a foreign language (EFL) and Spanish as a foreign language (SFL). The exchanges, which involved discussion of seven tasks, took place on a weekly basis. Drawing on an interactionist perspective (Ellis et al., 2001a; Loewen, 2005), the study explored the impact of incidental noticing on subsequent language learning. Data were collected from two sources: transcripts of all the video-conferencing sessions and immediate and delayed post-tests. Drawing on Loewen’s (2005) framework of analysis, the transcripts revealed that students generated a total of 915 focus-on-form episodes (FFEs). As measured by the post-tests, participants recalled over half of the targeted FFE linguistic items. In contrast to previous studies (Loewen, 2005; Shekary &amp; Tahririan, 2006), where successful uptake was a predictor for L2 learning, the present study revealed that the only significant predictor was deferred timing. More generally, the present study supports the claim that eTandem video-conferencing is a useful activity for promoting L2 acquisition.</t>
  </si>
  <si>
    <t>Heather Willis Allen, Sarah Gamalinda</t>
  </si>
  <si>
    <t>Making Podcasts in the Collegiate French Writing Course</t>
  </si>
  <si>
    <t>presentational communication, making, design, digital narratives</t>
  </si>
  <si>
    <t>This study argues for grounding the teaching of presentational communication in a foreign language (FL) in Making- and Design-related concepts. We use the example of creating personal narrative podcasts in an advanced collegiate FL course to demonstrate how these concepts facilitate student learning outcomes in relation to genre awareness, digital literacy, and student engagement in presentational writing and speaking. A description is provided of the process of gaining understanding and carrying out thematic, generic, linguistic, and technical components of podcasting—a task that student self-reflections revealed as challenging yet ultimately rewarding.</t>
  </si>
  <si>
    <t>Jaya Kannan, Sara J. Brenneis, Sanam Nader-Esfahani</t>
  </si>
  <si>
    <t>“There’s always an option” Collaborative Writing of Multilingual Interactive Fanfiction in a Foreign Language Class</t>
  </si>
  <si>
    <t>fanfiction, interactive fiction, multilingualism, collaborative writing, Maker culture, multiliteracies</t>
  </si>
  <si>
    <t>In the digital wilds, thriving storytelling practices (often in transcultural and multilingual contexts) share with Maker culture a belief in learning through doing, bricolage, collaboration, and playfulness. Key examples are fanfiction, a form of creative writing that transforms popular media in some way, and interactive fiction, a form of nonlinear narrative that verges on the world of gaming. This paper documents a pedagogical intervention carried out within the FanTALES project, which leverages creative writing and meaning-making practices from the digital wilds, in order to develop teaching and learning activities that engage secondary school learners in the writing of multilingual interactive fanfiction. Adolescent learners of English as a foreign language (N=21) wrote multilingual interactive fanfiction based on the digital game series Assassin’s Creed. Qualitative content analysis of focus groups with these learners suggests that they experienced intrinsic motivation and developed skills in language and storytelling as well as transversal competences. They also dealt with a lowered sense of autonomy due to the open-endedness of the tasks, and struggled with a lack of sufficient knowledge about storytelling practices and the source text, as well as with project management. Potential improvements for the pedagogical implementation include more scaffolding of the tasks, and better integration with curriculum and assessment.</t>
  </si>
  <si>
    <t>Frederik Cornillie, Judith Buendgens-Kosten, Shannon Sauro, Joeri Van der Veken</t>
  </si>
  <si>
    <t>Galleries of Language: Maker-Centered Learning and the Language and Culture Classroom</t>
  </si>
  <si>
    <t>CALL, LC2, Maker-Centered Learning, digital exhibits, learner autonomy, global learning communities</t>
  </si>
  <si>
    <t>The use of digital exhibitions in two advanced language and culture courses within a liberal arts curriculum provides an innovative pedagogical approach to promoting language learning and critical analysis. This article proposes a pedagogy to incorporate Maker-Centered Learning (MCL), the framework that emerged from a Harvard Graduate School of Education research project, Agency by Design (AbD) in 2012, into language courses. Through the lens of the three indicators (“looking closely,” “exploring complexity,” and “finding opportunity”) and related descriptors put forward by the AbD project, the analysis of the two language courses— one French and the other Spanish—as case studies reveals how, despite differences in course objectives and design, they achieved similar results by (1) facilitating learner autonomy, (2) developing learner communities, and (3) fostering learning on a continuum by going beyond the classroom. We demonstrate that creative projects made possible through digital tools can generate opportunities for engaging with language, literature, and culture in ways that transform students into collaborators and creators of knowledge. This approach consequently displaces the MCL framework from its more traditional association with Science, Technology, Engineering and Maths (STEM) fields, and bolsters the claims of scholars who view the arts and humanities as equally fertile ground for its application. The pedagogical methodology detailed here could be replicated in any language classroom.</t>
  </si>
  <si>
    <t>Maria Dolores Castrillo, Beatriz Sedano</t>
  </si>
  <si>
    <t>Joining Forces Toward Social Inclusion: Language MOOC Design for Refugees and Migrants through the Lens of Maker Culture</t>
  </si>
  <si>
    <t>MOOCs, LMOOCs, Maker culture, social inclusion, designbased research, refugees and migrants</t>
  </si>
  <si>
    <t>The expansion of MOOCs (massive open online courses) is very much associated with instructors interested in the craft of teaching, innovating, and experimenting with different methods to improve and expand students’ learning experience. The Erasmus+ project MOONLITE has worked to create cross-institutional scenarios and new educational pathways for migrants and refugees, devising, among other things, two Spanish language MOOCs (LMOOCs). They are the product of the joint efforts of university academics, non-governmental organizations (NGOs), and refugee support groups (RSGs), together with volunteers, refugees, and migrants, who formed a community in order to design courses that effectively addressed the needs of refugees and migrants arriving in Spain. Using a design thinking process, all parties involved attempted to collaboratively identify strategies and solutions to a given problem that might not be obvious upon first inspection; in this case, the specific linguistic needs of migrants and refugees arriving in a new country. Results show that this continuum of academics— NGOs/RSGs—volunteers—refugees/migrants was highly effective for the learners, with an overall completion rate in both MOOCs of 96%. The participants’ perception is that these MOOCs helped them in their goal of integrating into life in Spain in key situations, such as communicating in a job interview or understanding the process of looking for accommodation and completing bureaucratic procedures.</t>
  </si>
  <si>
    <t>Elizabeth Enkin, Olha Tytarenko, Eric Kirschling</t>
  </si>
  <si>
    <t>Integrating and Assessing the Use of a “Makerspace” in a Russian Cultural Studies Course: Utilizing Immersive Virtual Reality and 3D Printing for Project-Based Learning</t>
  </si>
  <si>
    <t>immersive virtual reality, Makerspace, project-based learning, computer-assisted language learning</t>
  </si>
  <si>
    <t>This article discusses the development of an immersive virtual reality (VR)- infused Makerspace for experiential learning. Students in an advanced-level Russian course used a Makerspace to complete a three-part project aimed at language and cultural learning through art and presentational speaking. Participants completed a survey about their experience at the end of the project, thus providing some data by which to assess its success. Students used Oculus Rift headsets to view 360-degree target-culture images and engaged in a handson sculpting activity that resulted in printing 3D models. Learners also used iPads for a painting activity, which was then compared with the VR sculpting task. The survey results showed that the Makerspace, and using VR in particular, was a success. Positive outcomes included facilitating task motivation, fostering speaking and artistic creativity, enabling deeper learning and focus on the task, assisting with cultural development, and enjoying learning by doing/making. Suggestions for future Makerspace projects in language labs are discussed.</t>
  </si>
  <si>
    <t>Stephan Caspar</t>
  </si>
  <si>
    <t>Insider Spaces: Hands-on with XR in the Global Languages &amp; Cultures Room</t>
  </si>
  <si>
    <t>Makerspace, Maker, virtual reality, pedagogy, XR, aug-mented reality, constructivism, language, culture, learn-ing,  higher  education,  technology  enhanced  learning,  blended learning, immersive technologies, technology.</t>
  </si>
  <si>
    <t>Adult learners benefit from a playful approach to learning (Whitton, 2018). Similarly, students experiencing immersive learning using virtual reality head-sets can benefit from a playful and exploratory approach to language and cul-ture learning (Arnold, 1979), which includes the opportunity to experiment and create content using accessible, code-free, and easy-to-adopt media and Makertechniques. This article proposes that this kind of content creation projects for students can result in an increased understanding and appreciation of the affor-dances of immersive technologies, especially when applied to cultural learning and second language acquisition.In these projects, students produce outcomes by learning to work together, use tools, develop skills, and reflect on their place within the work, as artist-makers, as language learners, and as creators of culture. Learners are encouraged to reflect on their process of Making, and in doing so broaden that reflection to encompass ideas around culture and language, the essence of their creative process coming from conceptual inquiry as much as from the practical Making. We propose ways to adopt immersive technologies and use a dedicated Maker and creator space to facilitate effective innovative language and culture peda-gogy—one that might better support learning through creative exploration.</t>
  </si>
  <si>
    <t>Christina Garcia, Dan Nickolai, Lillian Jones</t>
  </si>
  <si>
    <t>Traditional Versus ASR-Based Pronunciation Instruction: An Empirical Study</t>
  </si>
  <si>
    <t>ASR, CAPT, TTS, pronunciation</t>
  </si>
  <si>
    <t>This paper presents a 15-week classroom study measuring the student outcomes of instructor-led pronunciation lessons versus entirely ASR-based pronunciation training. Seventy-six second-semester Spanish language learners were divided into two groups, one experimental (n=44) and one control (n=32). Over the course of six modules, both groups completed a pre- and post-study recording, as well as explicit pronunciation training sessions. These sessions included pre- and post-recordings, with either traditional or ASR pronunciation practice in between, which aimed attention at targeted phonemes. All student recordings were evaluated by native and near-natives for comprehensibility, nativeness, fluency, and perceived confidence. The results show that the effect of explicit and ASR instruction varies depending on the module and characteristic evaluated. ASR seems to outperform traditional instruction when targeting specific phonemes, especially in the short-term, while the explicit instruction group saw longer-term gains in regards to comprehensibility. Holistically, the data suggest that ASR-based instruction shows promise to improve certain aspects of pronunciation, but that using both techniques in tandem would be the most strategic approach to handling the development of this fundamental aspect of learner speech. The data presented here highlight the role and effectiveness of computer-assisted pronunciation training for lower-level Spanish courses.</t>
  </si>
  <si>
    <t>Isabeau Fievez, Maribel Montero Perez, Frederik Cornillie, Piet Desmet</t>
  </si>
  <si>
    <t>Vocabulary Learning Through Viewing Captioned or Subtitled Videos and the Role of Learner- and Word-Related Factors</t>
  </si>
  <si>
    <t>Incidental vocabulary learning, videos, captions, frequency of occurrence, imagery</t>
  </si>
  <si>
    <t>Takeshi Sato, Fumiko Murase, Tyler Burden</t>
  </si>
  <si>
    <t>An Empirical Study on Vocabulary Recall and Learner Autonomy through Mobile?Assisted Language Learning in Blended Learning Settings</t>
  </si>
  <si>
    <t>mobile-assisted language learning, vocabulary recall, academic writing, learner autonomy, motivation, blended learning</t>
  </si>
  <si>
    <t>This study aims to examine the efficacy of Mobile-Assisted Language Learning (MALL) of English as a foreign or second language (L2) through two perspectives: learning gain and learner autonomy. Previous studies have shown that L2 learning combined with media could activate the learning processes, resulting in an easier recall of the target vocabulary required in L2. In addition, mobileassisted L2 learning could also enhance autonomous learning inasmuch as successful MALL would have to rely mainly on the autonomous learner even in learning contexts where the goal and task are already fixed. Based on this standpoint, the study hypothesizes that the engagement in L2 learning with mobile devices along with a classroom-based writing course could make L2 learners not only achieve the target L2 lexis effectively, leading to better L2 writing performance, but also help them to be more autonomous even in a setting when the task and goal are fixed. To test this hypothesis, both empirical and questionnaire studies were conducted for Japanese undergraduates (n=94). Based on the results of three weeks of L2 academic writing practice between groups learning with and without mobile devices, the findings of our t-test analyses of learners’ vocabulary recall and a questionnaire survey about learner autonomy suggested that MALL significantly contributed not only to L2 vocabulary recall in comprehensive and productive tests, but also to enhancing positive attitudes towards autonomous learning.</t>
  </si>
  <si>
    <t>Hee Jin Bang, Kirsten Olander, Erin Lenihan</t>
  </si>
  <si>
    <t>Testing a Research-Based Digital Learning Tool Chinese EFL Children’s Linguistic Development</t>
  </si>
  <si>
    <t>foreign language learning; English language learning; digital language learning activities; young Chinese learners.</t>
  </si>
  <si>
    <t>This study examines the English language learning outcomes of young Chinese L1 children when using a digital self-guided learning tool, ABCmouse "English Language Learning Academy" (ABCmouse ELL), created by Age of Learning, Inc. and designed based on principles of second language research. In a pretest, posttest study design, experiment group participants used the digital learning tool to engage in English language learning activities for 15-20 minutes daily for six months while a control group used a comparable digital tool to do online math activities for an equivalent amount of time. Results showed that experiment group learners demonstrated significantly greater English language gains than control group peers. Data from parent surveys support these results, shedding light on children's overall engagement in the activities, and providing information about their motivation and confidence levels in English. Findings show that the research-based digital language learning activities in ABCmouse ELL were effective at promoting learning in this population, supporting the idea that teachers and parents can use tools like this to help younger learners develop English language skills in English as a Foreign Language contexts like China.</t>
  </si>
  <si>
    <t>Michael Barcomb, Walcir Cardoso</t>
  </si>
  <si>
    <t>Rock or Lock? Gamifying an online course management system for pronunciation instruction: Focus on English /r/ and /l/</t>
  </si>
  <si>
    <t>L2 pronunciation instruction, gamification, metaphonological awareness</t>
  </si>
  <si>
    <t>This one-group quasi-experimental study aimed to determine the effectiveness of using a gamified course management system with points, badges (and consequently competition) to facilitate the development of English phonology in a foreign language context in Japan. To implement this idea, we focused on the acquisition of English segments /r/ and /l/ in production (as in /r/ock and /l/ock respectively). During the study, participants were asked to engage in gamified pronunciation activities over a period of two weeks, using a popular learning site (Moodle). The data collection instruments included pre- and posttests to examine the production development of /r/ and /l/ (using controlled aural elicitation tasks), a written follow-up questionnaire, and user logs to investigate users' perceptions of the pedagogy utilized. The results indicate that participants benefited from the proposed gamified system for L2 pronunciation instruction, as they improved their production of the target English /r/ and /l/ segments. In addition, responses from the interviews and user logs revealed that participants perceived using the site as enjoyable, anxiety-reducing, and pedagogically useful.</t>
  </si>
  <si>
    <t>Jared Marcum, Yanghee Kim</t>
  </si>
  <si>
    <t>Paul John, Nina Woll</t>
  </si>
  <si>
    <t>Oral Language Proficiency in Distance English-Language Learning</t>
  </si>
  <si>
    <t>Using Grammar Checkers in an ESL Context: An Investigation of Automatic Corrective Feedback</t>
  </si>
  <si>
    <t>distance English-language learning; oral proficiency; online English-language learning</t>
  </si>
  <si>
    <t>Online learning environments are changing the landscape of education, with evidence supporting their efficacy. However, research that focuses entirely on online distance English-language programs is sparse, especially in regards to oral proficiency. The purpose of this study is to investigate the efficacy of an online distance-learning program in helping students develop oral English-language proficiency as they prepare to attend a university in the United States. The curriculum for the distance-learning program was built upon Moore’s transactional distance theory, with an emphasis on interpersonal dialogue as a key tool in promoting oral proficiency. Students participated in synchronous and asynchronous interaction with fellow students, tutors, and their instruc-tors. The American Council on the Teaching of Foreign Languages (ACTFL) computer-assisted Oral Proficiency Interview (OPIc) provided the pretest and posttest measures for this study. To supplement this data, course surveys pro-vided information concerning student opinions of course activities. OPIc results showed that students made significant gains in their oral proficiency from pretest to posttest. In surveys, students rated interaction with other tutors and teach-ers as instrumental in assisting them with their language learning, but rated interaction with their peers as less helpful.</t>
  </si>
  <si>
    <t>grammar checkers; written corrective feedback; focus on form; English second language learning</t>
  </si>
  <si>
    <t>Our study examines written corrective feedback generated by two online gram-mar checkers (GCs), Grammarly and Virtual Writing Tutor, and by the gram-mar checking function of Microsoft Word. We tested the technology on a wide range of grammatical error types from two sources: a set of authentic ESL com-positions and a series of simple sentences we generated ourselves. The GCs were evaluated in terms of (1) coverage (number of errors flagged), (2) appropriacy of proposed replacement forms, and (3) rates of “false alarms” (forms mistakenly flagged as incorrect). Although Grammarly and Virtual Writing Tutor outper-formed Microsoft Word, neither of the online GCs had high rates of overall cov-erage (&lt;50%). Consequently, they cannot be relied on to supply comprehensive feedback on student compositions. The finding of higher identification rates for errors from simple rather than authentic sentences reinforces this conclusion. Nonetheless, since few inaccurate replacement forms and false alarms were observed, only rarely is the feedback actively misleading. In addition, the GCs were better at handling some error types than others. Ultimately, we suggest that teachers use GCs with specially designed classroom activities that target selected error types before learners apply the technology to their own writing.</t>
  </si>
  <si>
    <t>Xiaofei Tang, Naoko Taguchi</t>
  </si>
  <si>
    <t>Designing and Using a Scenario-Based Digital Game to Teach Chinese Formulaic Expressions</t>
  </si>
  <si>
    <t>second language, pragmatics, technology, game, formulaic expressions, Chinese</t>
  </si>
  <si>
    <t>KJ071</t>
  </si>
  <si>
    <t>KJ072</t>
  </si>
  <si>
    <t>KJ073</t>
  </si>
  <si>
    <t>KJ074</t>
  </si>
  <si>
    <t>KJ075</t>
  </si>
  <si>
    <t>KJ076</t>
  </si>
  <si>
    <t>KJ077</t>
  </si>
  <si>
    <t>KJ078</t>
  </si>
  <si>
    <t>KJ079</t>
  </si>
  <si>
    <t>KJ080</t>
  </si>
  <si>
    <t>Makoto Abe, Carsten Roever</t>
  </si>
  <si>
    <t>Task Closings in L2 Text-Chat Interactions: A Study of L2 Interactional Competence</t>
  </si>
  <si>
    <t>interactional competence, conversation analysis, closings, text-based computer-mediated communication, text chat</t>
  </si>
  <si>
    <t>Employing a CA-inspired methodological approach, this study investigates L2 learners' interactional competence for dyadic interaction via text chat. Fiftythree dyads of Japanese learners of English at three proficiency levels (high, mid, and low) participated in this study, where they worked on three discussion tasks in L2 English. The data were 97 participant-generated task closings, which were analyzed in terms of linguistic repertoire and sequence organizations of terminal exchanges between participants in a dyad, and summonsanswer sequences between participants and the researcher. The data showed that the participants recurrently implemented a sequence of soliciting and providing an agreement on the idea for task accomplishment to signal a forthcoming closing of task talk. The findings indicated that more proficient learners produced more extended sequences in conducting closing rituals. Some highproficiency learners explicitly mentioned, or interacted with, the researcher, a third party, to initiate task closing or reformulate crossed messages in closing the talk. These findings provide insights into online L2 interactional competence in text-based CMC media.</t>
  </si>
  <si>
    <t>María Dolores García-Pastor</t>
  </si>
  <si>
    <t>Researching Identity and L2 Pragmatics in Digital Stories: A Relational Account</t>
  </si>
  <si>
    <t>identity, L2 pragmatics, Relational Dialectics Theory, relational work, digital stories</t>
  </si>
  <si>
    <t>This study explores college EFL learners' construction of identity through the analysis of their pragmatic choices in digital stories, in which they narrated their relationship with another person they had helped in the past. More specifically, such choices were examined following Relational Dialectics Theory in learners' enactments of "connection" with and "autonomy" from this person. A specific view of identity in language education, the notion of "relational work" in (im)politeness research, and a social semiotic framework were also employed in data analysis. Learners' pragmatic choices ranged from the selection of the topic of their narratives according to types of social bonds, to the use of specific semiotic resources to build identities in conflict episodes of their stories (i.e., positive identities for themselves and positive and negative identities for their relational partners). The construction of these identities paralleled relational parties' convergent and divergent moves towards connection and autonomy, revealing their relational work. Learners used different semiotic resources in resolution episodes, which enabled them to craft positive identities for themselves as experts, teachers, and learners as well as position their relational partner as a competent agent and shape the connection-autonomy dialectic as "superiority-equality".</t>
  </si>
  <si>
    <t>Ellen Yeh, Nicholas Swinehart</t>
  </si>
  <si>
    <t>Testing the Waters: Developing Interlanguage Pragmatics through Exploration, Experimentation, and Participation in Online Communities</t>
  </si>
  <si>
    <t>communities of practice, cyberpragmatics, interlanguage pragmatics, online affinity spaces, Reddit</t>
  </si>
  <si>
    <t>This study presents an innovative approach to developing interlanguage pragmatics (ILP) by training students to engage in online participatory cultures and analyzing their participation through the lens of communities of practice. Participants were university-level English language learners studying in the United States who were trained on the basic layout and practices of a social news and discussion site (Reddit), then assigned weekly postings within forums based on their individual interests. Social media engagement metrics (upvotes and responses) were used to measure and observe the quantity and quality of online interaction, and post-task questionnaires and follow-up interviews investigated learner perceptions about the language and cyberpragmatics in the online communities they encountered. Quantitative results show that participants struggled to achieve high levels of interaction with other users, but qualitative results indicate a wide range of potential benefits for ILP exploration and development. The findings and implications of this study contribute towards best practices in developing strategies for ILP in online spaces and cyberpragmatic awareness among language learners, enabling them to reach higher levels of participation in online communities.</t>
  </si>
  <si>
    <t>Catherine Rockey, Jessica Tiegs, Julieta Fernández</t>
  </si>
  <si>
    <t>Mobile Application Use in Technology- Enhanced DCTs</t>
  </si>
  <si>
    <t>discourse completion task, TE-DCTs, attention-getting devices, gestures</t>
  </si>
  <si>
    <t>In response to calls for improving the quality of DCTs as data-gathering instruments, this study investigates the effectiveness of technology-enhanced discourse completion tasks (TE-DCTs) as a method for eliciting nonverbal speaker data. We used a mobile application to administer four TE-DCTs to native speakers (L1) and intermediate and advanced second-language (L2) speakers of Spanish. Each TE-DCT contained two scenarios with the goal of capturing nonverbal devices used in the speech act of attention-getting (i.e., devices used to draw the interlocutor's attention). The written description of each DCT scenario was supplemented with a short video clip to provide participants with nonverbal factors such as distance to interlocutor, bodily stance, and orientation of interlocutors. To capture nonverbal cues as part of the participant responses, the participant video recorded their oral responses to each scenario. The mobile application used was successful in capturing a variety of attention-getting elements, including nonverbal devices, in the majority of both L1 and L2 participant responses for all DCT scenarios. Drawing on this data, we argue for the use of mobile applications as an ecologically valid way to measure one type of pragmatic ability. In addition, we advocate their integration into L2 pedagogical practice.</t>
  </si>
  <si>
    <t>Sardar M. Anwaruddin</t>
  </si>
  <si>
    <t>Teaching Language, Promoting Social Justice: A Dialogic Approach to Using Social Media</t>
  </si>
  <si>
    <t>Social Media, Social Justice, Democracy, Critical CALL, Dialogue, Serendipity</t>
  </si>
  <si>
    <t>The article is concerned with teaching language by utilizing social media from a social justice perspective. It makes an argument for taking a dialogic approach to pedagogy based on serendipity and contingent scaffolding. The article is inspired by a small but growing body of literature known as Critical Computer-Assisted Language Learning. First, I provide a brief introduction to Computer-Assisted Language Learning, and its recent turn toward a critical approach. Then, I discuss social media, and what “social” means when it precedes the word “media.” Next, I describe how social media are being used in language education, and why the dominant methods of use may not prepare language learners as justice-oriented democratic citizens. A key barrier I identify in this regard is media users’ increasing ability to filter what they want to see and hear. To re-think the pedagogical uses of social media, I draw from Mikhail Bakhtin’s works and propose a dialogic approach, which may be helpful for language teachers and teacher educators.</t>
  </si>
  <si>
    <t>Carolyn Blume</t>
  </si>
  <si>
    <t>Playing By Their Rules: Why Issues of Capital (Should) Influence Digital Game-Based Language Learning in Schools</t>
  </si>
  <si>
    <t>digital game-based language learning, linguistic capital, digital inequality, digital divide, habitus</t>
  </si>
  <si>
    <t>While digital gameplaying is increasingly recognized for its potential for language learning, its use among English as a foreign language (EFL) teachers in both leisure and pedagogical contexts is comparatively meagre. Assumptions regarding the appropriate nature of schooling on the one hand and appropriate leisure pursuits on the other mediate beliefs about digital gaming to generate skepticism of gameplaying among many educators. Their devaluation of digital game-based language learning (DGBLL) has implications for language learning, not just in terms of skills and attitudes, but in regard to the development of linguistic capital. The purpose of this article is to use the concept of habitus to examine the reasons why educators marginalize DGBLL and the implications of such pedagogic decisions on the development of linguistic capital. Given the emergent empirical base, this contribution adopts a theoretical approach to contextualize observed trends. The article concludes by discussing the importance of teacher-mediated DGBLL for reasons of access and equity before recommending ways of integrating DGBLL to achieve these goals.</t>
  </si>
  <si>
    <t>Emily A. Hellmich</t>
  </si>
  <si>
    <t>A Critical Look at the Bigger Picture: Macro-Level Discourses of Language and Technology in the United States</t>
  </si>
  <si>
    <t>language education, ecological CALL, critical discourse analysis, neoliberalism</t>
  </si>
  <si>
    <t>Despite its numerous benefits and potentialities for language learning and teaching, digital technology can also play a role in creating and maintaining inequality (Kern, 2014; Selwyn, 2013). While critical CALL often focuses on micro-level issues and contexts, macro-level perspectives, including discourses, are also essential to consider (Helm, 2015): From ecological and language-as-discourse perspectives, macro-level discourses have the potential to impact and shape CALL practices and contexts (Blin, 2016; Blommaert, 2005). Using critical discourse analysis methods (Blommaert, 2005; Fairclough, 2001), this article takes the 2017 American Academy of Arts and Sciences (AAAS) report, "America's Languages: Investing in Language Education for the 21st Century," as a window into macro-level discourses of language and technology in American society today. Findings reveal a series of interrelated frames and scales that, taken together, suggest a neoliberal discourse that positioned language, technology, and ultimately CALL as tools to enhance national competitiveness on a global marketplace. The article concludes with implications of these findings for the CALL field.</t>
  </si>
  <si>
    <t>Rayoung Song</t>
  </si>
  <si>
    <t>“This May Create a Zero-lingual State” Critical Examination of Language Ideologies in an English Learning Blog</t>
  </si>
  <si>
    <t>CALL, language ideologies, blog, English learning</t>
  </si>
  <si>
    <t>Given the importance of the blogosphere for autonomous language learning, many studies on computer-assisted language learning (CALL) have vigorously investigated the use of blogs in language learning. Noticeably lacking in these endeavors are investigations of language learners’ social engagement with others in online spaces to define and negotiate their own meanings of language and language learning. To fill this gap, this study investigated the language ideologies disseminated in a Korean blog that has become a collaborative online English-learning community. Focusing on this blog owner’s ideas and her followers’ responses, I explored the language ideologies disseminated and negotiated in conversations on language learning and using. This is part of a larger virtual ethnographic study conducted over the past three years. I analyzed online posts and comments using Gee’s situated meanings (2014). Findings suggest that the Korean bloggers subscribe to monolingual ideologies because they are acutely aware of the ideological contexts in Korea surrounding English and are critical about their own language learning and using practices. The current study asserts that the blogosphere can create opportunities for language learners to contest existing knowledge and voice their opinions on issues that matter to them as language learners and members of a society.</t>
  </si>
  <si>
    <t>A well-designed game can offer enormous opportunities for pragmatics learning by providing an immersive environment where learners can practice L2 in a variety of social contexts. To examine the applicability of gaming to L2 pragmatics learning, this study used the platform Unity to develop a scenariobased digital game (Questaurant) to teach Chinese formulaic expressions. In the game, the player took the role of a robot who works in a restaurant in China and runs quests by interacting with built-in characters. The game incorporated four key gaming attributes: context (representation), goals, feedback, and interactivity. This paper reports the usability of these gaming attributes based on interview data collected from 12 learners of Chinese who completed the game. Results showed that the combination of context and interactivity in Questaurant delivered an engaging learning experience, while explicit feedback directly contributed to learning. Participants raised some concerns regarding the motivational appeal of goals and implicit feedback in the game. This paper further discusses implications for developing and utilizing digital games for pragmatics learning.</t>
  </si>
  <si>
    <t>This study investigates incidental vocabulary learning through captioned or subtitled videos and examines whether and how different learner- (prior vocabulary knowledge) and word-related factors (i.e., frequency of occurrence, cognateness, and imagery) influence learning gains from watching videos. Low-intermediate Dutch-speaking learners of French (N=86) took part in a four week intervention program. They were assigned to a subtitles group, a captions group, or a control group (who only took the tests). Vocabulary learning was measured by means of form and meaning recognition, as well as meaning recall tests. Results revealed that participants learned approximately 15% of the vocabulary they could have learned. Both treatment groups outperformed the control group in the meaning recognition test, but only the captions group outperformed the control group in the meaning recall test. Learning gains were mediated by cognateness with significantly higher odds to recall and recognize a cognate on the posttest than a noncognate. Frequency of occurrence and prior vocabulary knowledge had a positive effect on L2 learners’ ability to recall and recognize the meaning of the target words. A positive relationship was also found between target words that were visually represented in the video and learners’ meaning recall scores for those words.</t>
  </si>
  <si>
    <t>KJ081</t>
  </si>
  <si>
    <t>KJ082</t>
  </si>
  <si>
    <t>KJ083</t>
  </si>
  <si>
    <t>KJ084</t>
  </si>
  <si>
    <t>Dianne Burke Moneypenny, Rosalie S. Aldrich</t>
  </si>
  <si>
    <t>Angel Steadman, Rachel Kraut</t>
  </si>
  <si>
    <t>Tomoe Nishio, Masanobu Nakatsugawa</t>
  </si>
  <si>
    <t>Developing Oral Proficiency in Spanish across Class Modalities</t>
  </si>
  <si>
    <t>Preparing the Online Language Program Administrator: A Needs Analysis of Intensive English Programs in the United States</t>
  </si>
  <si>
    <t>Value Orientations and Off-Topic Interactions: Contradictions in American–Japanese Intercultural Telecollaboration</t>
  </si>
  <si>
    <t>oral proficiency, Spanish, online learning, benchmarks</t>
  </si>
  <si>
    <t>There is a growing demand for online course options, including classes offered and required in foreign languages. However, offering courses in multiple formats presents the challenges of developing high quality online courses and assessing the overall program effectiveness as students may elect to take the sequenced language acquisition courses in different formats. Thus, students complete the courses through various combinations of modes (i.e., all online, all face-to-face, some online/some F2F, transferring from another university or after successfully completing a placement exam). The purpose of this study was to examine a second language program offering both seated and online Spanish language acquisition classes at a small regional campus in the Midwest. Oral proficiency was tested using the Pearson Versant Test for Spanish and students' (n=108) scores were then compared to the ACTFL established benchmarks after one and two years of language study. In this study 42% met or exceeded the first year overall oral proficiency benchmark of Intermediate-Low and 27.5% met or exceeded the second year overall benchmark of Intermediate-Mid. These results suggest online Spanish course options can be an effective mode for students to meet oral proficiency benchmarks when programs require asynchronous and synchronous oral production, and provide speaking practice opportunities. However, additional research in this area is needed to better understand why some students are not meeting the benchmark.</t>
  </si>
  <si>
    <t>administrator self-efficacy; online language teaching; online language program administration; IEP administration</t>
  </si>
  <si>
    <t>Cultural Historical Activity Theory (CHAT); contradictions; telecollaboration; intercultural communication</t>
  </si>
  <si>
    <t>Drawing from activity theory and its notion of contradictions of various levels, the present study analyzes tensions that emerged during a six-week telecollaborative project between American learners of Japanese (AMU students) and Japanese learners of English (JPU students) regarding expectations and manners of interaction. Transpacific groups of students participated in online discussions of pre-assigned topics and a series of supplemental, reflective tasks such as in-class discussions, weekly journals, and individual interviews. Using a three-stage grounded theory data coding strategy, major contradictions were identified and analyzed. This case study presents negotiation of an emergent contradiction concerning learner expectations and manners of interaction between two transpacific groups. The object of the two JPU participants was oriented more toward exchange value and they faced a contradiction when the transpacific conversation went off-topic, while their AMU partners enjoyed it. Findings also show how the negotiation of a contradiction in an activity system undergoes expansive transformation involving a neighboring activity system.</t>
  </si>
  <si>
    <t>As fully-online classes continue to grow in popularity, administrators of language programs in higher education settings are increasingly responsible for implementing and overseeing online language teaching classes and curricula. However, few language program administrators have extensive experience in online education, and little training exists at the administrative level for this field. In this mixed-methods study, survey and interview data with Intensive English Program (IEP) administrators in the United States show that less formal training and experience in online education are correlated with lower perceived self-efficacy among IEP administrators faced with managing online programs, and that IEP administrators overwhelmingly believe additional training would be beneficial. This study examines the needs described by participants and provides recommendations for future training options based on the needs identified.</t>
  </si>
  <si>
    <t>Julie M. Sykes</t>
  </si>
  <si>
    <t>Interlanguage Pragmatics, Curricular Innovation, and Digital Technologies</t>
  </si>
  <si>
    <t>interlanguage pragmatics, digital games, telecollaboration, pragmatic instruction</t>
  </si>
  <si>
    <t>Human interaction is fundamentally about shared understanding, created when interlocutors engage with one another around their own intended meaning and the intended meaning of others. Pragmatics is at the core of this interaction. The fields of computer-assisted language learning (CALL) and the teaching and learning of interlanguage pragmatics (ILP) have grown up together. These fields have sometimes been at odds, but, more often than not, they have drawn on synergies from one another to advance. Emerging digital tools have made notable innovations in the field of ILP development possible, and, simultaneously, the needs of ILP researchers and practitioners have led to technological innovation. This article explores these advancements through a synthesis of key research in the field of technology-mediated teaching and learning of ILP in five core areas – curricular materials, classroom interventions, telecollaboration, research methodologies, and expanding pragmatic practices.</t>
  </si>
  <si>
    <t>Jonathan Trace, James Dean Brown, Julio Rodriguez</t>
  </si>
  <si>
    <t>How Do Stakeholder Groups’ Views Vary on Technology in Language Learning?</t>
  </si>
  <si>
    <t>Rose van der Zwaard, Anne Bannink</t>
  </si>
  <si>
    <t>Reversal of Participation Roles in NS-NNS Synchronous Telecollaboration</t>
  </si>
  <si>
    <t>David Ockert</t>
  </si>
  <si>
    <t>Using a Tablet Computer for EFL Positive Self-Review: Increases in Self-Determination Theory-Based Learning Motives</t>
  </si>
  <si>
    <t>technology use, stakeholder views, survey, reliability, Language Flagship programs</t>
  </si>
  <si>
    <t>This study examines how technology is perceived by different stakeholder groups in The Language Flagship programs. We administered questionnaires to three stakeholder groups: 14 directors, 34 instructors, and 100 learners at a variety of institutions with three goals: (a) to investigate what technologies the directors, instructors, and learners find useful for language instruction; (b) to explore how and to what degree the perceptions of the directors, instructors, and learners agree about technologies they think use; and (c) to study how learners’ views vary with regard to the value of various technologies for language learning inside and outside the classroom.</t>
  </si>
  <si>
    <t>Synchronous computer-mediated communication, second language acquisition, task-based language learning, telecollaboration</t>
  </si>
  <si>
    <t>In this article we investigate data from digital interactions between native speaker (NS) and non-native speaker (NNS) dyads of English during synchronous computermediated communication. As opposed to most studies into the NS–NNS interface, we reversed the expert-learner participant roles: during the task performance, the NS was the (cultural) learner and the NNS the expert. Our aim was to observe the influence of these reversed participant categories on participant behavior and task performance, i.e., to see if NNS behavior as described in earlier studies also applies to the NSs in a similar apprentice position during a cross-cultural exchange, and vice versa. We found that, in both video calls and written chats, the NSs and NNSs behave in a similar manner when cast in both apprentice and learner roles. We conclude that, in task design and telecollaboration practice, the situated identities of the participants should be taken into account.</t>
  </si>
  <si>
    <t>CALL, EFL, motivation, PSR, self-determination theory, tablet computer</t>
  </si>
  <si>
    <t>This article provides the results of a small exploratory pilot study that tested for the influence of a positive self-review intervention of the successful production of English via a tablet computer on Japanese junior high school students’ EFL motives. The Language Learning Orientations Scale-Intrinsic Motivation, Extrinsic Motivation, and Amotivation Subscales survey was administered via a self-report measure before and after the intervention to an experimental and control group (N = 18). The students who were recorded successfully speaking in English (n = 9), including those who had PSR, report a higher level for Introjected Regulation (p &lt; .05), Identified Regulation (Ideal L2 Self items; p &lt; .10), and a higher level for the Intrinsic Motivation for Knowledge, Stimulation, and Accomplishment (p &lt; .01) compared with the control group. These results indicate that positive self-review of the successful production of EFL via a tablet computer may bolster student self-determined EFL motives.</t>
  </si>
  <si>
    <t>Irina Elgort</t>
  </si>
  <si>
    <t>Technology-Mediated Second Language Vocabulary Development: A Review of Trends in Research Methodology</t>
  </si>
  <si>
    <t>KJ086</t>
  </si>
  <si>
    <t>KJ085</t>
  </si>
  <si>
    <t>Yuka Akiyama, D. Joseph Cunningham</t>
  </si>
  <si>
    <t>Synthesizing the Practice of SCMC-based Telecollaboration: A Scoping Review</t>
  </si>
  <si>
    <t>Jayme Lynn Wilken</t>
  </si>
  <si>
    <t>Perceptions of L1 Glossed Feedback in Automated Writing Evaluation: A Case Study</t>
  </si>
  <si>
    <t>Jack Burston, Kelly Arispe</t>
  </si>
  <si>
    <t>Looking for a Needle in a Haystack: CALL and Advanced Language Proficiency</t>
  </si>
  <si>
    <t>technology-mediated vocabulary development, methodology, aspects of vocabulary knowledge, measures of vocabulary knowledge</t>
  </si>
  <si>
    <t>Technology-mediated vocabulary development (TMVD) in a second language (L2) covers a wide range of instructional and learning treatments, contexts and technologies, and is situated in a broader field of second language vocabulary learning. Vocabulary knowledge is a complex, multidimensional construct that has been interpreted and categorized in second language research in many different ways. This review identifies methodological practices in research into L2 TMVD and provides a synthesis of learning and instructional approaches, aspects of vocabulary knowledge being investigated and measures of vocabulary development used in this research. A sample of 82 primary studies from 2010 to 2017 was selected and coded for target methodological features. The results of the review show that TMVD research has achieved a certain degree of methodological maturity, while a number of issues have also been identified. These issues include: the practice of comparing technology-mediated instruction with ‘traditional’ instruction without technology; insufficient reporting of participants’ L2 proficiency; and a dearth of treatments targeting fluency development. The review also showed a preference for evaluating the knowledge of individual vocabulary items rather than the development of the L2 lexicon, and insufficient use of online and implicit measures of vocabulary knowledge. Recommendations for future TMVD research are provided.</t>
  </si>
  <si>
    <t>telecollaboration, research synthesis, scoping review, synchronous computer-mediated communication</t>
  </si>
  <si>
    <t>Telecollaboration is a type of online learning arrangement between geographically distant participants for the development of language and intercultural competence. After two decades of research, it is an apt time to engage in a systematic review of previous studies in the form of a scoping review in order to illuminate the pedagogical practices commonly used in telecollaboration. The study synthesized 55 distinct telecollaboration projects that took place in university foreign-language classes and utilized synchronous computer-mediated communication (SCMC) tools to answer (1) What are the typical arrangements of SCMC-based telecollaboration (e.g., participants, project set-ups, and interaction set-ups)? and (2) How have SCMC-based telecollaboration projects changed over the last two decades? We identified six commonly adopted arrangements of SCMC-based telecollaboration. We also found that, while certain pedagogical practices in telecollaboration have matured, the field is undergoing reconceptualization and expansion with the advancement of technology and diversification of participants. We conclude the article with suggestions regarding reporting practices in telecollaboration research, thereby enabling more rigorous synthesis in the future.</t>
  </si>
  <si>
    <t>automated writing evaluation, autonomy, l1 glossed feedback, perceptions</t>
  </si>
  <si>
    <t>Learner perceptions toward and utilization of L1 glossed feedback in an automated writing evaluation (AWE) program were investigated in an Intensive English Program (IEP) class. This small case study focused on two Chinese students who responded to weekly surveys, semi-structured interviews, and screen capture videos of their revisions over a four-week period. In weeks 1 and 3, the students received English-only feedback (L2), and in weeks 2 and 4, the students also received feedback in their native language (L1). The data were recorded, transcribed, and coded. Because the L1 has been shown to be helpful in students' learning, it was hoped that the L1 glossed feedback in AWE would prove helpful as well. The participants felt a need for the glosses but also expressed reservations about relying on the L1. While the participants' revision behaviors sometimes differed, both showed a positive attitude toward the L1 glossed feedback, toward increased noticing of errors, and toward their autonomy while using AWE.</t>
  </si>
  <si>
    <t>advanced, meta-analysis, proficiency, ACTFL, instructional technology</t>
  </si>
  <si>
    <t>The goal of this meta-analysis is to evaluate how instructional technology has impacted advanced second language (AL2) development. Although numerous meta-analyses have been conducted within the CALL literature over the past two decades, they primarily focus upon learning outcomes and related effect sizes. None focus on advanced learning per se. Where AL2 is even mentioned, which is only rarely, little or no attention is paid to critical research parameters within the studies that are analyzed. Most notably, in summarizing learning outcomes, the linguistic competence of learners claimed to be at advanced level is simply taken at face value. So, too, no consideration is given to the difficulty level of tasks undertaken by students or their appropriateness to students’ claimed proficiency. It is the intent of this general overview of the contribution of CALL to AL2 to address these issues through a comprehensive analysis of the publications in four prominent CALL journals (CALICO, CALL, Language Learning &amp; Technology, and ReCALL) over some 30 years. In so doing, the Performance Descriptors (PD) and NCSSFL- Can-Do Statements (CDS) of the American Council on the Teaching of Foreign Languages’ (ACTFL) are adopted as external criteria for establishing student competence level, task difficulty and appropriateness. This study concludes that not only are CALL AL2 studies extremely limited in number and focus, but also that they suffer from serious design flaws that call into question a great portion of the claims made regarding the contribution of instructional technology to the furthering of advanced-level foreign language competence.</t>
  </si>
  <si>
    <t>KJ087</t>
  </si>
  <si>
    <t>KJ088</t>
  </si>
  <si>
    <t>KJ089</t>
  </si>
  <si>
    <t>KJ090</t>
  </si>
  <si>
    <t>KJ091</t>
  </si>
  <si>
    <t>KJ092</t>
  </si>
  <si>
    <t>KJ093</t>
  </si>
  <si>
    <t>KJ094</t>
  </si>
  <si>
    <t>KJ095</t>
  </si>
  <si>
    <t>KJ096</t>
  </si>
  <si>
    <t>KJ097</t>
  </si>
  <si>
    <t>KJ098</t>
  </si>
  <si>
    <t>KJ099</t>
  </si>
  <si>
    <t>KJ100</t>
  </si>
  <si>
    <t>Lourdes Ortega</t>
  </si>
  <si>
    <t>New CALL-SLA Research Interfaces for the 21st Century: Towards Equitable Multilingualism</t>
  </si>
  <si>
    <t>Katie B. Angus</t>
  </si>
  <si>
    <t>Learning “About” and Learning “Through” Technology: An Analysis of Syllabi from Foreign Language Teaching Methods Courses</t>
  </si>
  <si>
    <t>Anne Cummings Hlas, Kelly Conroy, Susan A Hildebrandt</t>
  </si>
  <si>
    <t>Student Teachers and CALL: Personal and pedagogical uses and beliefs</t>
  </si>
  <si>
    <t>Zhi Li, Hui-Hsien Feng, Aysel Saricaoglu</t>
  </si>
  <si>
    <t>The Short-Term and Long-Term Effects of AWE Feedback on ESL Students’ Development of Grammatical Accuracy</t>
  </si>
  <si>
    <t>CALL, SLA, multilingualism, social justice</t>
  </si>
  <si>
    <t>The majority of the world is multilingual, but inequitably multilingual, and much of the world is also technologized, but inequitably so. Thus, researchers in the fields of computer-assisted language learning (CALL) and second language acquisition (SLA) would profit from considering multilingualism and social justice when envisioning new CALL-SLA interfaces for the future. I first explain the connection I see among multilingualism, digital literacy, and social justice, and I characterize contemporary SLA as transformed by a social turn that is now complete, a bilingual turn slowly underway, and a social justice turn emerging on the horizon. I then review empirical evidence that suggests digital communication encourages multilingual practices, helps users appreciate the open nature of language resources, and perhaps even supports positive multilingual ideologies. Next I offer some illustrations of possible new research questions and CALL-SLA studies that would focus on embracing and exploiting the openness of language resources in language learning, and on doing multilingual learning. Finally, I examine what we know about the digital divide that is relevant to CALL-SLA researchers. I close with a checklist for researchers interested in contributing to these new research interfaces in support of equitable multilingualism in online and offline language learning and teaching.</t>
  </si>
  <si>
    <t>fl teaching methods course, teaching assistants, graduate stu-dents, professional development, syllabi</t>
  </si>
  <si>
    <t>The 2007 Modern Language Association (MLA) report recommended that foreign language (FL) graduate students be provided with "substantive training in language teaching and in the use of new technologies". In the present study, I examined teaching methodology ("methods") course syllabi in order to gauge the extent of professional development in technology after the publication of the MLA report. Using data from methods course syllabi (N = 31), I explored how FL Teaching Assistants (TAs) learned about technology and learned through technology and found that there were considerable missed opportunities for both. Data suggest that technology in the methods course is not keeping pace with advances in technology and that the methods course needs to be rethought.</t>
  </si>
  <si>
    <t>technological pedagogical content knowledge, student teachers, technology, tea</t>
  </si>
  <si>
    <t>The student teaching semester affords teacher candidates the chance to apply what they have learned during their teacher preparation coursework. Therefore, it can be a prime opportunity for student teachers to use technology for their own language learning and to implement computer assisted language learning (CALL) in their instruction. This study explores United States K-12 foreign language (FL) student teachers' use of and beliefs about CALL technologies. Four research questions guide this study: (a) How are FL student teachers using CALL for personal language learning (if at all)? (b) What do FL student teachers report they believe about their own personal language learning using CALL? (c) How are FL student teachers using CALL pedagogically (if at all)? (d) What do FL student teachers report they believe about their teacher preparation in CALL? Data from 71 respondents suggest FL student teachers do not feel well prepared to use CALL technologies pedagogically and that they have a limited repertoire of technology resources. Approximately 87.5% of these student teachers self-report their knowledge of CALL technologies as novice or intermediate. This article examines the virtues and shortcomings of FL student teachers' preparation and use of CALL, offering suggestions for FL teacher education.</t>
  </si>
  <si>
    <t>automated writing evaluation, corrective feedback, short-term effects, long-term effects, grammatical accuracy</t>
  </si>
  <si>
    <t>This classroom-based study employs a mixed-methods approach to exploring both short-term and long-term effects of Criterion feedback on ESL students' development of grammatical accuracy. The results of multilevel growth modeling indicate that Criterion feedback helps students in both intermediate-high and advanced-low levels reduce errors in eight out of nine categories from first drafts to final drafts within the same papers (short-term effects). However, there is only one error reduction of statistical significance in the category of Run-on Sentence from the first drafts of the first paper to the first drafts in the subsequent papers for both levels of students (long-term effects). The findings from interviews with the participants reveal students' perceptions of Criterion feedback and help us understand the feedback effect. Implications for a more effective use of AWE tools in ESL classrooms are discussed.</t>
  </si>
  <si>
    <t>Shannon Sauro</t>
  </si>
  <si>
    <t>Online Fan Practices and CALL</t>
  </si>
  <si>
    <t>Shannon R. Becker, Jessica L. Sturm</t>
  </si>
  <si>
    <t>Effects of Audiovisual Media on L2 Listening Comprehension: A Preliminary Study in French</t>
  </si>
  <si>
    <t>fans; fandom; fan fiction; translation; digital literacy; identity work; popular culture; 21st century skills</t>
  </si>
  <si>
    <t>This article provides a narrative overview of research on online fan practices for lan-guage and literacy learning, use, and identity  work. I begin with an introduction to online fan communities and common fan practices found in these online affinity spaces, the best known of which is fan fiction, fictional writing that reinterprets and remixes the events, characters, and settings found in popular media. I then look to other online fan practices that have been explored in language and literacy learning research such as fan-subbing and scanlation, amateur subtitling and translation of popular media carried out by individual or teams of fans. Finally, this article con-cludes by looking to research that has begun to explore the integration of fan practices found in the digital wilds into the language classroom as a way to illuminate how our growing understanding of online fan practices can motivate the design of computer-mediated tasks or the integration of social media into formal language teaching.</t>
  </si>
  <si>
    <t>listening; technology; instructed SLA; audiovisual; French</t>
  </si>
  <si>
    <t>The purpose of the present study was to determine whether integrating online audio-visual  materials  into  the  listening  instruction  of  L2  French  learners  would  have  a  measurable impact on their listening comprehension development. Students from two intact sections of second-semester French were tested on their listening comprehension before and after a four-week learning phase during which the treatment group received listening instruction via audiovisual materials while the control group completed a dif-ferent listening task that did not involve audiovisual materials. Results from the pretest indicated  that  the  two  groups  began  the  study  at  a  nearly  identical  level  of  listening  ability. The experimental group subsequently increased its listening proficiency in the immediate and delayed posttests, achieving considerably higher scores when compared to the control group. While the difference in scores on the posttests was not significant, effect sizes suggested a positive outcome for the experimental group. This study repre-sents a preliminary indication that activities using online audiovisual materials may have a positive impact on the acquisition of listening comprehension skills.</t>
  </si>
  <si>
    <t>Pamela M. Wesely, Elizabeth Plummer</t>
  </si>
  <si>
    <t>Situated Learning for Foreign Language Teachers in One-to-One Computing Initiatives</t>
  </si>
  <si>
    <t>secondary education; teacher education; 1:1 initiatives; situated learning; mixed methods</t>
  </si>
  <si>
    <t>This  study  focuses  on  how  Spanish  teachers  in  four  different  rural  US  high  schools  use computer-assisted language learning (CALL) in their classrooms, and the nature of the relationship between their use of CALL and their experience of learning about CALL.  A  situated  learning  framework  was  used  to  evaluate  the  teachers’  learning  opportunities in light of their CALL implementation. Teacher interviews, classroom observations,  and  class  documents  and  websites  suggested  that  the  teachers  rarely  altered their pedagogy or their curriculum to integrate technology. Crucial elements of  a  situated  learning  environment  were  missing,  and  they  corresponded  to  areas  where teachers’ usage was not consistent with CALL principles. The study concludes with implications for practitioners, researchers, and theorists.</t>
  </si>
  <si>
    <t>Tetyana Sydorenko, Ching-Ni Hsieh, Seongmee Ahn, Nike Arnold</t>
  </si>
  <si>
    <t>Foreign Language Learners’ Beliefs about CALL: The Case of a U.S. Midwestern University</t>
  </si>
  <si>
    <t>Olga Sanchez-Castro, Antonella Strambi</t>
  </si>
  <si>
    <t>Researching Learner Self-Efficacy and Online Participation through Speech Functions: An exploratory study</t>
  </si>
  <si>
    <t>Fernando Rosell-Aguilar</t>
  </si>
  <si>
    <t>State of the App: A Taxonomy and Framework for Evaluating Language Learning Mobile Applications</t>
  </si>
  <si>
    <t>foreign language learner beliefs about CALL; large-scale survey; principal component analysis</t>
  </si>
  <si>
    <t>A significant body of research has examined language learners’ attitudes toward particular technologies used in foreign language classrooms. However, literature is scarce on foreign language learners’ beliefs toward computer-assisted language learning (CALL) in general. To narrow this gap, we investigated the constructs that compose a system of language learners’ beliefs toward CALL at a large U.S. university and examined whether the amount of technology used and the target language (TL) play a role in shaping learners’ beliefs. The findings of this large-scale survey of 2,061 students studying nineteen different TLs indicate four factors comprising learners’ belief systems toward CALL in this context: efficacy of technology for language learning and its connection to motivation, satisfaction with technology used in the learners’ classes, specific benefits of technology, and the importance of computer skills and technical support. Learners’ CALL beliefs were more positive when they had had more exposure to technology in their classes, but this varied based on the TL. Higher use of technology outside of class resulted in more positive beliefs across the board, independent of the TL. The pedagogical implications are that greater exposure to effective and varied models of CALL might result in more positive beliefs toward it.</t>
  </si>
  <si>
    <t>computer-mediated communication; self-efficacy; speech func-tions; communication strategies; second language learning</t>
  </si>
  <si>
    <t>This study explores the potential contribution of Eggins and Slade's (2004) Speech Functions as tools for describing learners' participation patterns in Synchronous Computer-Mediated Communication (SCMC). Our analysis focuses on the relationship between learners' self-efficacy (i.e. personal judgments of second language performance capabilities) and discourse roles displayed in the online medium. A small corpus of data was selected as a sample from a larger study, comprising one face-to-face interaction (FtF2) and one synchronous text-based chat interaction (SCMC2) between two participants: Celine, a high-self-efficacy (HSE) learner, and Concetta, a low-self-efficacy (LSE) learner. The chat-log and conversation transcript were analyzed by employing: (a) quantitative measures of participation; namely words and turns produced by the participants, (b) Dörnyei and Kormos's (1998) taxonomy of Communication Strategies, and (c) Eggins and Slade's (2004) classification of speech functions. Our results suggest that speech functions are indeed effective at describing the social roles enacted by learners during interaction across the two media, in terms of discourse dependence or independence, as well as dominance. Therefore, by complementing other methods, such as quantitative measures of participation and qualitative analyses of communication strategies, speech functions can contribute to providing a comprehensive picture of the relationship between SCMC, learners' self-efficacy, and participation patterns.</t>
  </si>
  <si>
    <t>apps; language learning; taxonomy; evaluation; framework</t>
  </si>
  <si>
    <t>The widespread growth in availability and use of smartphones and tablets has facili-tated an unprecedented avalanche of new software applications with language learn-ing and teaching capabilities. However, little has been published in terms of effective design and evaluation of language learning apps. This article reviews current research about the potential of apps for language learning and presents a taxonomy of avail-able apps and their use for language learning. The article also presents a framework consisting of four categories for evaluating language learning apps (technology, peda-gogy, user experience, and language learning) and a set of criteria within the catego-ries. Finally, the article proposes areas for further research.</t>
  </si>
  <si>
    <t>KJ101</t>
  </si>
  <si>
    <t>KJ102</t>
  </si>
  <si>
    <t>KJ103</t>
  </si>
  <si>
    <t>KJ104</t>
  </si>
  <si>
    <t>KJ105</t>
  </si>
  <si>
    <t>KJ106</t>
  </si>
  <si>
    <t>KJ107</t>
  </si>
  <si>
    <t>KJ108</t>
  </si>
  <si>
    <t>KJ109</t>
  </si>
  <si>
    <t>KJ110</t>
  </si>
  <si>
    <t>KJ111</t>
  </si>
  <si>
    <t>Signe Hannibal Jensen</t>
  </si>
  <si>
    <t>Gaming as an English Language Learning Resource among Young Children in Denmark</t>
  </si>
  <si>
    <t>extramural English; gaming; young learners; YELLs; L2 vocabu-lary learning; SLA; usage-based approach</t>
  </si>
  <si>
    <t>This article presents a study of Danish young English language learners' (YELLs') contact with and use of Extramural English (EE) (N = 107, aged 8 [n = 49] and 10 [n = 58]). They have received little formal English instruction: two lessons per week for one year. Data on EE-habits were collected with a one-week language diary (self-report with parental guidance). Participants reported minutes spent each day on seven EE-activities: gaming, listening to music, reading, talking, watching television, writing, and other. Vocabulary proficiency scores were obtained using the Peabody Picture Vocabulary Test (PPVT™-4). The results show that most time was spent on gaming, music, and watching television. Boys gamed significantly more (p &lt; .001) than girls (235 minutes/week vs. 47 minutes/week). Additionally, the results show that gaming with both oral and written English input and gaming with only written English input are significantly related to vocabulary scores, in particular for boys. By investigating the EE-habits of YELLs and relations with second language (L2) English vocabulary learning, this study adds valuable new insights and knowledge about a topic that is becoming increasingly important for children in a globalized world.</t>
  </si>
  <si>
    <t>Michael P. H. Rodgers, Stuart Webb</t>
  </si>
  <si>
    <t>The Effects of Captions on EFL Learners’ Comprehension of English-Language Television Programs</t>
  </si>
  <si>
    <t>Kyle Scholz</t>
  </si>
  <si>
    <t>Encouraging Free Play: Extramural Digital Game-Based Language Learning as a Complex Adaptive System</t>
  </si>
  <si>
    <t>Donald Vosburg</t>
  </si>
  <si>
    <t>The Effects of Group Dynamics on Language Learning and Use in an MMOG</t>
  </si>
  <si>
    <t>Meryl Kusyk</t>
  </si>
  <si>
    <t>The Development of Complexity, Accuracy and Fluency in L2 Written Production through Informal Participation in Online Activities</t>
  </si>
  <si>
    <t>Se Jeong Yang, Youngjoo Yi</t>
  </si>
  <si>
    <t>Negotiating Multiple Identities Through eTandem Learning Experiences</t>
  </si>
  <si>
    <t>comprehension, captions, television, language learning</t>
  </si>
  <si>
    <t>The Multimedia Principle (Fletcher &amp; Tobias, 2005) states that people learn better and comprehend more when words and pictures are presented together. The poten-tial for English language learners to increase their comprehension of video through the use of captions, which graphically display the same language as the spoken dia-logue,  has  been  documented  in  previous  research.  However,  studies  have  generally  used short videos (Markham &amp; Peter, 2003; Montero Perez, Peters, &amp; Desmet, 2014) or videos designed for language learning (Chung, 1999) rather than episodes of L2 television  programs  that  students  are  most  likely  to  watch  on  their  own  outside  of  the classroom. The present study aimed to fill this gap by investigating the compre-hension  of  372  Japanese  university  students  who  watched  ten  42-minute  episodes  of  an  American  television  program  with  and  without  captions.  While  viewing  the  episodes,  the  participants  completed  comprehension  tests.  Analysis  indicated  that  although the participants who viewed the episodes with captions had comprehension scores that were slightly higher across all episodes, their scores were only significantly different for three of the ten episodes. The results revealed that captions are likely to aid  comprehension  when  episodes  are  most  difficult.  Explanations  for  the  findings  and pedagogical applications are offered.</t>
  </si>
  <si>
    <t>digital game-based language learning; complex adaptive systems; affinity space</t>
  </si>
  <si>
    <t>Massively multiplayer online role-playing games like World of Warcraft are ideally suited to encourage and facilitate second language development (SLD) in the extra-mural  setting,  but  to  what  extent  do  the  language  learners’  actual  trajectories  of  gameplay contribute to SLD? With the current propensity to focus research in digital game-based  language  learning  on  vernacular  games,  or  commercially  available  games that are designed with entertainment in mind, it is vital to focus on the extra-mural setting in which these games are designed to be played, while still being subject to rigorous and empirical analysis. This article examines the extramural gameplay and  language-learning  trajectories  of  four  university  German-language  learners  as  they  play  World  of  Warcraft  with  native  German  speakers.  Positioning  learn-ers’  experiences  within  a  complex  adaptive  systems  framework  (Larsen-Freeman  &amp; Cameron, 2008; de Bot &amp; Larsen-Freeman, 2011), the change that each learner undergoes while playing the game over the course of four months is explored in detail. Understanding the game environment as an affinity space (Gee, 2005) helps to sub-stantiate how a game, independent of instructor guidance or classroom intervention, can still promote SLD amongst language learners of varying experiences and profi-ciencies. The results of this study suggest that numerous factors influence the success of a language learner’s extramural gameplay experience, but that these factors must be analyzed in conjunction with the emergent internal and external resources of the complex adaptive system as language learners play and interact with other players in a context removed from the traditional classroom.</t>
  </si>
  <si>
    <t>community; extramural; gaming; SLA; MMOG</t>
  </si>
  <si>
    <t>The use of video games as a learning tool, in particular massively multiplayer online games  (MMOGs),  continues  to  grow,  as  does  the  research  in  this  field  of  study;  research to date has revealed benefits to the language learner as well as hindrances and research gaps (Godwin-Jones, 2014). This study examines participant perspec-tives  on  group  dynamics,  and  how  comradery  and  a  foreign  language  guide  affect  participants’  in-game  production  of  L2  German  while  playing  World  of  Warcraft  (WoW) as an extramural activity. This study focuses on an eight-week long MMOG gaming  project,  in  which  two  groups  of  participants  played  WoW  with  a  native  German  speaker  in  order  to  investigate  the  effects  inter-group  dynamics  have  on  a  participant’s  real-time  target  language  production  and  willingness  to  commu-nicate.  Participants  reported  during  interviews  and  written  journal  entries  that  a  lack  of  shared  interests  and  motivation  (learning  and  gaming)  negatively  affected  the  groups’  target  language  participation.  The  findings  additionally  suggest  that  a  trained  foreign  language  instructor  paired  with  a  motivated  learner  may  result  in  increased participation; however, these increases may be temporary if a group’s rela-tionship does not extend beyond the shared goal of foreign language improvement.</t>
  </si>
  <si>
    <t>online informal learning of English (OILE); second language development; L2 written production; case studies; Dynamic Systems Theory; usage-based language learning; CAF</t>
  </si>
  <si>
    <t>Research into the online informal learning of English (OILE) examines how non-native  speakers  of  English  may  develop  L2  skills  through  participation  in  leisure  activities on the Internet in the target language. Such activities include, e.g., watch-ing television series, films, or videos, interacting on Facebook, reading articles, or listening  to  music.  Recent  OILE  studies  have  focused  on  students  at  French  uni-versities  and  have  sought  to  both  inventory  language  users’  online  participation  habits and track their L2 development (Kusyk &amp; Sockett, 2012; Sockett, 2011, 2014; Sockett &amp; Kusyk, 2015; Toffoli &amp; Sockett, 2015). This article provides updated OILE participation data on French students and, for the first time, German university students.  In  order  to  increase  awareness  about  current  OILE  practices,  results  of a questionnaire (N = 953) of OILE habits are presented. In addition, develop-ment  in  complexity,  accuracy,  and  fluency  of  three  individual  study  participants  was tracked over a period of five months. Results show a great deal of inter- and intraindividual variation, highlighting the need to consider L2 development as a complex and nonlinear process, especially when analyzed within an online, infor-mal context.</t>
  </si>
  <si>
    <t>identity; eTandem; partnership; extracurricular context</t>
  </si>
  <si>
    <t>Much of eTandem research has investigated either linguistic or cross-cultural aspects of second language (L2) learning, but relatively little is known about issues of iden-tity  construction  in  an  eTandem  context.  Situating  the  study  within  theories  and  research  of  language  learner  identity,  we  examined  ways  in  which  two  adult  L2  learners (a Korean adult learning L2 English and a Korean-American adult learning L2 Korean) negotiated multiple identities and practiced their L2 through eTandem learning  in  an  extracurricular  setting.  Our  findings  reveal  that  the  participants  developed a partnership based on reciprocity and membership within the eTandem community, which contributed to their identity construction and L2 learning. These findings shed light on the affordances of eTandem as a meaningful and productive L2 learning environment and suggest a further examination of the relationship between L2 learners’ identity construction and eTandem learning.</t>
  </si>
  <si>
    <t>Robert O'Dowd</t>
  </si>
  <si>
    <t>Emerging Trends and New Directions in Telecollaborative Learning</t>
  </si>
  <si>
    <t>telecollaboration; virtual exchange; online learning</t>
  </si>
  <si>
    <t>This article provides an overview of the most significant emerging trends and tenden-cies in telecollaborative practice. In order to achieve this, I review the recent literature in the area and I identify recurring themes from the Telecollaboration in Higher Education conference which took place in Trinity College Dublin, Ireland from 21 to 23 April 2016. The main trends identified include the diversification of telecollabora-tive partnerships and networks, the rise of critical and cross-disciplinary approaches to telecollaboration, the combination and integration of telecollaboration with other modes of education, and, finally, the emergence of videoconferencing as an impor-tant tool for online intercultural interaction.</t>
  </si>
  <si>
    <t>Lis Pereira, Erlyn Manguilimotan, Yuji Matsumoto</t>
  </si>
  <si>
    <t>Evgeny Chukharev-Hudilainen, Tatiana A. Klepikova</t>
  </si>
  <si>
    <t>The effectiveness of computer-based spaced repetition in foreign language vocabulary instruction: a double-blind study</t>
  </si>
  <si>
    <t>Leveraging a Large Learner Corpus for Automatic Suggestion of Collocations for Learners of Japanese as a Second Language</t>
  </si>
  <si>
    <t>Stephan J. Franciosi, Junichi Yagi, Yuuki Tomoshige, Suying Ye</t>
  </si>
  <si>
    <t>The Effect of a Simple Simulation Game on Long-Term Vocabulary Retention</t>
  </si>
  <si>
    <t>Collocation; Automatic Error Correction; Language Learner; Japanese</t>
  </si>
  <si>
    <t>One  of  the  challenges  of  learning  Japanese  as  a  Second  Language  (JSL)  is  finding  the appropriate word for a particular usage. To address this challenge, we developed a  collocational  aid  designed  to  suggest  more  appropriate  collocations  in  Japanese.  In  particular,  we  address  the  problem  of  generating  and  ranking  noun  and  verb  candidates  for  correcting  potential  collocation  errors  in  the  learners’  text.  Given  a  noun–verb construction as input, our system generates possible noun or verb correc-tion candidates based on noun and verb corrections extracted from a large Japanese learner  corpus.  We  use  this  corpus  to  investigate  the  learner’s  tendency  to  commit  collocation  errors,  and  to  produce  a  smaller  and  more  realistic  set  of  candidates.  After  combining  nouns  or  verbs  with  the  generated  candidates  to  form  noun–verb  pairs,  the  system  uses  the  Weighted  Dice  coefficient  as  the  association  measure  to  filter out inappropriate noun–verb pairs and rank the proper collocations. We report the detailed evaluation and results on learner data. In addition, we show that our system statistically outperforms existing approaches to collocation error correction. Finally, we report a preliminary user study with JSL learners.</t>
  </si>
  <si>
    <t>Ho-Ryong Park, Deoksoon Kim</t>
  </si>
  <si>
    <t>English Language Learners’ Strategies for Reading Computer-Based Texts at Home and in School</t>
  </si>
  <si>
    <t>activity generation; double-blind design; vocabulary acquisition</t>
  </si>
  <si>
    <t>The  purpose  of  the  present  paper  is  twofold;  first,  we  present  an  empirical  study  evaluating  the  effectiveness  of  a  novel  CALL  tool  for  foreign  language  vocabulary  instruction based on spaced repetition of target vocabulary items. The study dem-onstrates  that  by  spending  an  average  of  three  minutes  each  day  on  automatically  generated vocabulary activities, EFL students increased their long-term vocabulary retention rate three fold. Second, we demonstrate that the double-blind experiment design, which has become standard research practice in such extremely high-stakes fields as pharmacology and healthcare, has the potential of being successfully imple-mented in CALL research.</t>
  </si>
  <si>
    <t>simulation game; vocabulary learning; vocabulary retention</t>
  </si>
  <si>
    <t>Recent studies have shown that simulation games may be useful tools for supporting foreign language education. However, much of this research has focused on games using  3D graphic  technology, which  entail  technical  requirements  that  may  render  them  too  complex  for  use  in  many  educational  contexts.  Accordingly,  we  wanted  to  determine  if  less  complex  simulation  games  could  also  support  the  acquisition  of  a  foreign  language.  We  conducted  a  quasi-experiment  using  whole  classes  com-prising  EFL  learners  at  a  Japanese  university.  A  treatment  group  used  an  online  vocabulary learning application (Quizlet) in conjunction with a simple simulation game (3rd World Farmer), and a control group used the vocabulary learning appli-cation alone. Although using the simulation game showed no short-term benefit, the treatment group outperformed the control group on a delayed post-test administered 11  weeks  after  treatment.  We  conclude  that  the  effect  of  simulation  games  can  be  used in foreign language learning to improve long-term retention of target language vocabulary.</t>
  </si>
  <si>
    <t>ELLs’ reading of computer-based texts; ELLs’ reading strategies; electronic literacies; hybrid reading and learning; dialogism</t>
  </si>
  <si>
    <t>This  study  investigated  four  elementary-level  English  language  learners’  (ELLs’)  use of strategies for reading computer-based texts at home and in school. The ELLs in this study were in the fourth and fifth grades in a public elementary school. We identify the ELLs’ strategies for reading computer-based texts in home and school environments.  We  present  a  taxonomy  of  five  reading-strategy  categories,  which  includes 15 total strategies that they pursued at home and in school. We describe the  central  role  of  dialogue  in  helping  ELLs  learn  to  read  computer-based  texts:  The learners engaged in real and virtual dialogues with adults, peers, authors, and themselves, in ways that enhanced their development of effective reading strategies. We discuss pedagogical implications of our findings, describing how parents and teachers might work separately and together to facilitate ELLs’ reading in today’s learning contexts that include electronic literacies.</t>
  </si>
  <si>
    <t>KJ112</t>
  </si>
  <si>
    <t>KJ113</t>
  </si>
  <si>
    <t>KJ114</t>
  </si>
  <si>
    <t>KJ115</t>
  </si>
  <si>
    <t>KJ116</t>
  </si>
  <si>
    <t>KJ117</t>
  </si>
  <si>
    <t>KJ118</t>
  </si>
  <si>
    <t>KJ119</t>
  </si>
  <si>
    <t>KJ120</t>
  </si>
  <si>
    <t>KJ121</t>
  </si>
  <si>
    <t>Ana Oskoz, Idoia Elola</t>
  </si>
  <si>
    <t>Digital Stories in L2 Education: Overview</t>
  </si>
  <si>
    <t>Emily E. Scida, Jill N. Jones</t>
  </si>
  <si>
    <t>New Tools, New Designs: A Study of a Redesigned Hybrid Spanish Program</t>
  </si>
  <si>
    <t>Barbara Elizabeth Hanna, Yang Gao</t>
  </si>
  <si>
    <t>Exploring Optimal Pronunciation Teaching: Integrating Instructional Software into Intermediate-level EFL Classes in China</t>
  </si>
  <si>
    <t>Olga Kozar</t>
  </si>
  <si>
    <t>Text Chat During Video/Audio Conferencing Lessons: Scaffolding or Getting in the Way?</t>
  </si>
  <si>
    <t>Joe Terantino</t>
  </si>
  <si>
    <t>Examining the Effects of Independent MALL on Vocabulary Recall and Listening Comprehension: An Exploratory Case Study of Preschool Children</t>
  </si>
  <si>
    <t>Digital stories; linguistic and rhetorical gains; literacies; genre; multimodality</t>
  </si>
  <si>
    <t>This article provides an overview of how digital stories (DSs)—storylines that inte-grate  text,  images,  and  sound—have  been  used  in  second-language  (L2)  contexts.  The article first reviews the methodical and planned, albeit non-linear, steps required for  successful  implementation  of  DSs  in  the  L2  classroom  and  then  assesses  the  observed  linguistic  and  rhetorical  gains  learners  may  experience  in  their  language  skills  (speaking,  listening,  and  writing),  including  their  use  of  correct  grammar,  vocabulary, and writing conventions. This article also points out the shift from a tra-ditional literacy concept to a new concept of multi-literacies, exploring the notions of new genres and the application of social-semiotic perspectives to understanding the development of DSs. The final section illustrates limitations of current DS research and concludes with a discussion of the future roles of DSs in CALL.</t>
  </si>
  <si>
    <t>blended learning; flipped classes; foreign language anxiety; hybrid courses</t>
  </si>
  <si>
    <t>This study reports on the rehybridization of three beginning-level Spanish courses and the effect of the new redesigned courses on student learning and on self-reported levels of anxiety. The data collected included pretests and posttests of listening com-prehension, linguistic knowledge, and foreign language anxiety, as well as qualita-tive  data  on  student  perceptions  of  the  new  courses.  Results  showed  that  students  significantly improved in both listening comprehension and linguistic knowledge and that self-reported levels of anxiety decreased over the semester. In addition, comparison  data  was  collected  in  the  form  of  final  exam  grades  from  the  former  hybrid SPAN1010 and SPAN1020 courses and from the corresponding redesigned hybrid  courses.  Results  showed  that  students  in  the  new  redesigned  SPAN1010  hybrid  course  performed  significantly  better  than  students  enrolled  in  the  former  SPAN1010  hybrid  course.  However,  for  the  SPAN1020  course,  there  were  no  sig-nificant differences in students’ final exam grades between the two hybrid formats. Student  perceptions  of  the  redesigned  hybrid  courses  were  mixed,  with  positive  comments about the effect of the online work on student progress, but frustration at encountering initial technical problems and at the number of hours required to complete online work.</t>
  </si>
  <si>
    <t>attitudes towards pronunciation; human-aided instruction; instructional software; pronunciation; young learners</t>
  </si>
  <si>
    <t>This study investigates the effectiveness of teaching pronunciation with instructional software to a cohort of Chinese learners of English aged 13 to 16 at lower-intermediate level. It also explores the relationship between learners’ attitudes towards pronuncia-tion and their pronunciation learning. Participants were 60 students at a language school  in  China:  20  were  instructed  by  a  teacher,  20  used  instructional  software  (New  Oriental  Pronunciation)  alone,  and  the  remaining  20  received  combined  instruction  from  teacher  and  software.  Participants’  pronunciation  was  evaluated  in  pretests  and  posttests.  Presurveys  and  postsurveys  assessed  attitudes  towards  pronunciation.  Additionally,  a  questionnaire  collected  students’  reflections  on  the  software,  and  observations  were  made  during  instruction.  The  greatest  increase  in  performance  was  achieved  by  students  receiving  combined  instruction,  who  also  exhibited the greatest (positive) changes towards pronunciation. The authors suggest that  this  combination  of  human-  and  computer-assisted  instruction  particularly  suits young learners. Recommendations are made for software design, teacher train-ing, and research into computer-assisted pronunciation learning.</t>
  </si>
  <si>
    <t>effect of teacher typing; language lessons via Skype; LEVAC, multimodal lessons; private online tutoring; text chat; video/audio conferencing</t>
  </si>
  <si>
    <t>Private  online  language  tutoring  is  growing  in  popularity.  An  important  pre-requisite  for  development  of  effective  pedagogies  in  this  context  is  a  good  under-standing of how different modalities can be combined. This study provides a detailed account  of  how  several  experienced  private  online  teachers  use  text  chat  in  their  Skype-based  English  lessons,  and  the  pedagogical  role  and  interactional  effect  of  these interactions. The study investigates the relationship between characteristics of a text message and students’ observable reaction to this message. The study employs a sequential Qualitative-Quantitative design and finds that text chat serves pedagogi-cal and organizational roles in the analyzed context and that several characteristics of  a  text  message  were  correlated  with  students’  reaction  to  messages.  Specifically,  students  were  more  likely  to  incorporate  a  text  message  if:  (a)  it  introduced  new  vocabulary, and (b) if it was produced bimodally (speaking and typing). The study also  finds  that  teacher  typing  may  have  a  negative  effect  on  students’  fluency  and  teachers’  attention  to  student  language  production.  The  study  calls  for  further  research to investigate how written and spoken channels can be effectively combined in one-to-one English lessons via video/audio conferencing lessons.</t>
  </si>
  <si>
    <t>language learning apps; listening comprehension; mobile-assisted language learning; vocabulary recall</t>
  </si>
  <si>
    <t>In recent years scholars have explored the use of mobile devices as potential sources for  language  learning  and  teaching.  Mobile  phones  and  tablets,  especially,  have  been  researched  with  a  focus  on  effectively  building  vocabulary  primarily  among  university-level students. Comparable research in other age groups has not been as widespread. This study examines the nature of preschool-aged children’s use of iPads for  independent  language  learning.  In  addition,  the  study  identifies  the  character-istics  of  the  participants’  (n  =  7)  preferred  apps  and  aims  to  determine  if  the  par-ticipants  were  able  to  make  gains  in  vocabulary  recall  and  listening  comprehension  after a six-month period of independent language learning. The results of this study indicate that the children and their parents established rituals and clear guidelines for playing on the iPad as a means to provide language-learning opportunities. Addi-tionally, they were able to demonstrate moderate gains in vocabulary recall and lis-tening comprehension.</t>
  </si>
  <si>
    <t>Hong Ma, Tammy Slater</t>
  </si>
  <si>
    <t>Connecting Criterion scores and Classroom Grading Contexts: A Systemic Functional Linguistic Model for Teaching and Assessing Causal Language</t>
  </si>
  <si>
    <t>Martí Quixal, Detmar Meurers</t>
  </si>
  <si>
    <t>How can Writing Tasks be Characterized in a way serving Pedagogical Goals and Automatic Analysis Needs?</t>
  </si>
  <si>
    <t>Hui-Hsien Feng, Aysel Saricaoglu, Evgeny Chukharev-Hudilainen</t>
  </si>
  <si>
    <t>Automated Error Detection for Developing Grammar Proficiency of ESL Learners</t>
  </si>
  <si>
    <t>Sha Liu, Antony John Kunnan</t>
  </si>
  <si>
    <t>Investigating the Application of Automated Writing Evaluation to Chinese Undergraduate English Majors: A Case Study of WriteToLearn</t>
  </si>
  <si>
    <t>Elena Cotos, Nick Pendar</t>
  </si>
  <si>
    <t>Discourse Classification into Rhetorical Functions for AWE Feedback</t>
  </si>
  <si>
    <t>Jill Burstein, Norbert Elliot, Hillary Molloy</t>
  </si>
  <si>
    <t>Informing Automated Writing Evaluation Using the Lens of Genre: Two Studies</t>
  </si>
  <si>
    <t>AWE scores; causal discourse; systemic functional linguistics; the developmental path of cause</t>
  </si>
  <si>
    <t>This study utilized a theory proposed by Mohan, Slater, Luo, and Jaipal (2002) regarding  the  Developmental  Path  of  Cause  to  investigate  AWE  score  use  in  class-room  contexts.  This  ‘path’  has  the  potential  to  support  validity  arguments  because  it  suggests  how  causal  linguistic  features  can  be  organized  in  hierarchical  order.  Utilization of this path enabled this study to investigate AWE scores by comparing them  to  ratings  based  on  teachers’  intuitions  as  well  as  to  scores  based  on  assign-ment rubrics. Qualitative focus group data suggested that the path can help teachers articulate their intuitions. Quantitative results showed that the grades provided by raters trained to use the path tended to support AWE scores from Criterion, a web-based  AWE  system,  more  strongly  than  did  rubric-generated  grades.  The  findings  from this study suggest that Criterion scores not only closely correlated with teachers’ intuitions  and  with  raters  trained  to  use  the  path,  but  that  the  use  of  the  path  for  teaching  may  support  the  implementation  of  AWE  systems  in  classroom  contexts,  and  would  help  students  focus  on  the  core  of  a  cause-effect  essay:  appropriateness  and sophistication of causal language.</t>
  </si>
  <si>
    <t>ICALL task design; task-based CALL; automatic assessment</t>
  </si>
  <si>
    <t>The paper tackles a central question in the field of Intelligent Computer-Assisted Lan-guage  Learning  (ICALL):  How  can  language  learning  tasks  be  conceptualized  and  made explicit in a way that supports the pedagogical goals of current Foreign Lan-guage Teaching and Learning and at the same time provides an explicit characteriza-tion of the Natural Language Processing (NLP) requirements for providing feedback to learners completing those tasks? We argue that the successful implementation of language learning tasks that can be automatically assessed demands a design process in which both pedagogical and computational requirements feed each other.Extending well-established work in Task-Based Instruction (TBI) and Language Testing,  we  propose  a  framework  that  helps  us  (a)  elucidate  the  formal  features  of  foreign  language  learning  activities,  (b)  characterize  the  relation  between  the  expected and the actually elicited learner language, and (c) assess how the variability in the learner responses impacts interpretation and computational techniques for the automatic analysis of learner language.To validate our approach we apply the framework to two writing tasks for learners of English as a foreign language. Our analysis highlights the relevance of spelling out the pedagogical and linguistic goals of language learning tasks in order to successfully char-acterize  the  language  expected  and  actually  elicited  in  learner  responses,  to  evaluate  the realization of the task, and to support the design of effective NLP strategies. Given the combination of design- and data-driven perspectives, the framework supports an iterative approach to the creation of language learning tasks and ICALL materials.</t>
  </si>
  <si>
    <t>automated writing evaluation; design-based research; error cor-rection; evaluation of AWE systems; formative feedback; grammati-cal errors</t>
  </si>
  <si>
    <t>Thanks to natural language processing technologies, computer programs are actively being used not only for holistic scoring, but also for formative evaluation of writing. CyWrite is one such program that is under development. The program is built upon Second Language Acquisition theories and aims to assist ESL learners in higher edu-cation by providing them with effective formative feedback to facilitate autonomous learning and improvement of their writing skills. In this study, we focus on CyWrite’s capacity to detect grammatical errors in student writing. We specifically report on (1) computational and pedagogical approaches to the development of the tool in terms of students’ grammatical accuracy, and (2) the performance of our grammatical ana-lyzer. We evaluated the performance of CyWrite on a corpus of essays written by ESL undergraduate students with regards to four types of grammatical errors: quantifi-ers, subject-verb agreement, articles, and run-on sentences. We compared CyWrite’s performance at detecting these errors to the performance of a well-known commer-cially available AWE tool, Criterion. Our findings demonstrated better performance metrics of our tool as compared to Criterion, and a deeper analysis of false positives and false negatives shed light on how CyWrite’s performance can be improved.</t>
  </si>
  <si>
    <t>Accuracy of error feedback; automated writing evalua-tion; Chinese undergraduate English majors; scoring ability; WriteToLearn</t>
  </si>
  <si>
    <t>This study investigated the application of WriteToLearn on Chinese undergraduate English majors’ essays in terms of its scoring ability and the accuracy of its error feed-back.  Participants  were  163  second-year  English  majors  from  a  university  located  in  Sichuan  province  who  wrote  326  essays  from  two  writing  prompts.  Each  paper  was marked by four human raters as well as WriteToLearn. Many-facet Rasch mea-surement (MFRM) was conducted to calibrate WriteToLearn’s rating performance in  scoring  the  whole  set  of  essays  against  those  of  four  trained  human  raters.  In  addition,  the  accuracy  of  WriteToLearn’s  feedback  on  60  randomly  selected  essays  was  compared  with  the  feedback  provided  by  human  raters.  The  two  main  find-ings related to scoring were that: (1) WriteToLearn was more consistent but highly stringent when compared to the four trained human raters in scoring essays; and (2) WriteToLearn failed to score seven essays. In terms of error feedback, WriteToLearnhad an overall precision and recall of 49% and 18.7% respectively. These figures did not meet the minimum threshold of 90% precision (set by Burstein, Chodorow, and Leacock, 2003) for it to be considered a reliable error detecting tool. Furthermore, it had difficulty in identifying errors made by Chinese undergraduate English majors in the use of articles, prepositions, word choice and expression.</t>
  </si>
  <si>
    <t>Automated writing evaluation; genre; machine learning; moves; text categorization</t>
  </si>
  <si>
    <t>This paper reports on the development of an analysis engine for the Research Writing Tutor  (RWT),  an  AWE  program  designed  to  provide  genre  and  discipline-specific  feedback  on  the  functional  units  of  research  article  discourse.  Unlike  traditional  NLP-based  applications  that  categorize  complete  documents,  the  analyzer  catego-rizes every sentence in Introduction section texts as both a communicative move and a  rhetorical  step.  We  describe  the  construction  of  a  cascade  of  two  support  vector  machine  classifiers  trained  on  a  multi-disciplinary  corpus  of  annotated  texts.  This  work not only demonstrates the usefulness of NLP for automated genre analysis, but also paves the road for future AWE endeavors and forms of automated feedback that could facilitate effective expression of functional meaning in writing.</t>
  </si>
  <si>
    <t>automated writing evaluation; natural language processing; writing research</t>
  </si>
  <si>
    <t>Genre serves as a useful lens to investigate the range of evidence derived from auto-mated  writing  evaluation  (AWE).  To  support  construct-relevant  systems  used  for  writing instruction and assessment, two investigations were conducted that focused on  postsecondary  writing  requirements  and  faculty  perceptions  of  student  writing  proficiency. Survey research is described from a national study and a second site study at American University, a 4-year private university in Washington, DC, to illustrate writing requirements and perceptions of writing proficiency in school and workplace settings. A mixed-methods analysis of faculty focus groups in the site study afforded more  detailed  discussions  that  were  used  to  understand  student  writing  support  needs. Through the lens of genre, study results illustrated how the role of AWE might be expanded and aligned with instruction in four-year postsecondary institutions.</t>
  </si>
  <si>
    <t>KJ122</t>
  </si>
  <si>
    <t>KJ123</t>
  </si>
  <si>
    <t>KJ124</t>
  </si>
  <si>
    <t>KJ125</t>
  </si>
  <si>
    <t>KJ126</t>
  </si>
  <si>
    <t>Keiko Kitade</t>
  </si>
  <si>
    <t>Second Language Teacher Development through CALL Practice: The Emergence of Teachers’ Agency</t>
  </si>
  <si>
    <t>Derya Kulavuz-Onal</t>
  </si>
  <si>
    <t>Using Netnography to Explore the Culture of Online Language Teaching Communities</t>
  </si>
  <si>
    <t>Lara Wallace</t>
  </si>
  <si>
    <t>Reflexive photography, attitudes, behavior, and CALL: ITAs improving spoken English intelligibility</t>
  </si>
  <si>
    <t>H. Müge Satar</t>
  </si>
  <si>
    <t>Sustaining multimodal language learner interactions online</t>
  </si>
  <si>
    <t>Julie Bytheway</t>
  </si>
  <si>
    <t>A taxonomy of vocabulary learning strategies used in massively multiplayer online role-playing games</t>
  </si>
  <si>
    <t>Aurore Mroz</t>
  </si>
  <si>
    <t>The development of second language critical thinking in a virtual language learning environment: A process-oriented mixed-method study</t>
  </si>
  <si>
    <t>Mike Levy</t>
  </si>
  <si>
    <t>The role of qualitative approaches to research in CALL contexts: Closing in on the learner’s experience</t>
  </si>
  <si>
    <t>Marta González-Lloret</t>
  </si>
  <si>
    <t>Conversation analysis in Computer-assisted Language Learning</t>
  </si>
  <si>
    <t>activity theory; agency; CALL (Computer-Assisted Language Learn-ing); trajectory equifinality approach; teacher development</t>
  </si>
  <si>
    <t>A  growing  number  of  studies  examining  second  language  (L2)  teacher  education  from the perspective of sociocultural theory, in particular the activity theory frame-work (Engeström, 1999), show that transformations in teachers’ cognition and prac-tice can be fostered through negotiation of sociocultural and cognitive dissonance in their teaching environments.This  case  study  examines  16  years  of  cognitive  development  of  two  Japanese  language teachers practicing computer-assisted language learning (CALL) and the challenges they experienced as a result of the evolution of information and com-munications technology (ICT). The focus is on the challenges faced by L2 teachers and their responses, and how these challenges relate to the development of teachers’ agency as CALL practitioners. Narrative inquiry data for both participants were collected  following  the  Trajectory  Equifinality  Approach  (e.g.,  Valsiner  &amp;  Sato,  2006), in which each teacher’s life trajectory is visualized to identify critical points based on social affordances and constraints. The critical points were further ana-lyzed and interpreted within and between activity systems.The  data  suggests  that  the  teachers  became  aware  of  the  social  nature  of  the  technology through the challenges they encountered when coordinating their own and  students’  mismatched  values  attached  to  ICT.  Such  a  change  in  perceptions  not only impacted their pedagogical usage of the technology but in turn also con-stituted their agency.</t>
  </si>
  <si>
    <t>community of practice; netnography; online ethnography; partici-pant observation; teacher community for CALL</t>
  </si>
  <si>
    <t>Netnography  (Kozinets,  2010)  is  an  ethnographic  approach  to  study  communi-ties that exist primarily online. Engaging in online participant observation, the netnographer connects to the online community through a computer screen, and the  field  is  located  inside  the  screen.  Although  it  has  been  used  in  marketing  research extensively, netnography is a relatively new methodology in educational research. In this paper, I give an overview of netnography and its applicability in studying  online  language  teaching  communities.  Drawing  upon  a  netnography  of a globally-distributed online community of practice of English language teach-ers, Webheads in Action, I provide detailed accounts of my experiences during data collection and particular methodological considerations in netnography in order to shed light on the often untold aspects of an ethnographic design in online research  that  involves  participant  observation.  I  conclude  with  a  discussion  of  possible  benefits  of  a  participant  observer  approach  in  netnography  in  under-standing the culture of online language teaching communities, and invite CALL researchers to consider netnography and online participant observation in their future studies.</t>
  </si>
  <si>
    <t>CALL; foreign teaching assistants; graduate teaching assistants; international teaching assistants (ITAs); phenomenology; photo elicitation; reflexive photography</t>
  </si>
  <si>
    <t>Research in the field of Computer-Assisted Language Learning (CALL) has frequently taken a top-down approach when investigating learners' attitudes and behavior, both in the course as well as for their personal use. Suggestions are given for use of technology, and future research (Beatty, 2010; Levy &amp; Stockwell, 2006). One perspective that has not been examined in CALL is Reflexive Photography, a method that lends itself to rigorous and focused analysis and can illuminate the participants' experiences and perceptions in a way that the above methods cannot. In reflexive photography, participants are asked to photograph their experience of the phenomenon in question. These photographs serve as the basis for the discussion with the researcher that follows, and help to define the scope of the particular phenomenon. Together, the participants and the researcher co-produce the information regarding the phenomenon (Jenkings, Woodward &amp; Winter, 2008). Reflexive photography has been used to explore issues of identity and experience in other fields, although in CALL, it has been underutilized. The present study identified current uses of technology among International Teaching Assistants (ITAs) taking a course to improve their spoken English intelligibility. Midway through the term, learners photographed what they deemed to be helpful and what they felt obstructed the improvement of their oral English production. They then shared seven to ten photographs in a focus group of peers. At the end of the term, the researcher interviewed the learners regarding these experiences. The photos and the interviews were coded and the researcher examined the emergent findings, using observations and electronic communication from throughout the term to triangulate and support the data. The findings revealed valuable insights through the eyes of the learners regarding what technology the learners found to be helpful and/or obstructive, both in the course as well as for their personal use, and suggestions for improvements in use of technology are given. Finally, future research directions in CALL using reflexive photography are discussed.</t>
  </si>
  <si>
    <t>desktop videoconferencing; multimodal interaction; social pres-ence; sustaining interaction</t>
  </si>
  <si>
    <t>Social  presence  is  considered  an  important  quality  in  computer-mediated  commu-nication as it promotes willingness in learners to take risks through participation in interpersonal exchanges (Kehrwald, 2008) and makes communication more natural (Lowenthal, 2010). While social presence has mostly been investigated through ques-tionnaire  data  and  quantitative  content  analysis  of  online  interactions  based  on  a  set of predefined indicators, in a smaller number of studies the concept has also been investigated through qualitative analysis of interviews (Kehrwald, 2008, 2010). Yet studies  that  bring  together  multiple  sources  of  data  collection  and  examine  multi-modal language learning contexts are almost non-existent. In this paper, the theory of  social  presence  is  employed  to  explicate  language  learners’  online  multimodal  communication using a case study approach. Multiple sources of data were collected, including  interviews,  open-ended  and  closed  post-task  questionnaires,  stimulated  reflection and recordings of video interactions.The main findings of the study included an innovative social presence framework developed for the analysis of online multimodal language learner interactions (Satar, 2010), which can be used in further qualitative and exploratory research. It also has potential  applicability  for  educators  to  develop  strategies  for  language  learners  to  guide them in creating and transmitting their social presence. The focus of this article is a cross-case analysis for one of the components of social presence, sustaining inter-action,  bringing  together  social  presence  theory,  interactional  sociolinguistics  and  multimodal interaction analysis. Finally, strategies are proposed for language learn-ers on how to sustain their online multimodal interactions.</t>
  </si>
  <si>
    <t>Ecological perspective; L2 critical thinking; L2 negotiation of meaning; Mixed methods research; Sociocultural theory; Virtual learning environments</t>
  </si>
  <si>
    <t>This article presents a process-oriented mixed-method study, focusing on the emer-gence  of  second  language  (L2)  critical  thinking  (CT)  skills  in  the  collaborative  dis-course produced by a focal group of five college-level students of French working in a  virtual  language  learning  environment  (the  VLLE  Cinet  Second  Life).  Levels  of  CT  ability  were  elicited  through  episodes  of  L2  negotiation  and  co-construction  of  meaning.  The  study  also  examines  the  perception  by  students  of  the  impact  of  the  VLLE on the emergence of their L2 CT skills.Motivated  by  the  need  advocated  in  recent  CALL  research  for  a  shift  in  para-digm and in method to alleviate the limitations inherent to quantitative studies, the study was situated at the juncture of sociocultural theory and ecological perspective, and this article focuses on the theoretical rationale behind the selection of a mixed-method methodology.</t>
  </si>
  <si>
    <t>CALL; mixed methods; qualitative research; research design</t>
  </si>
  <si>
    <t>The  article  considers  the  role  of  qualitative  research  methods  in  CALL  through  describing a series of examples. These examples are used to highlight the importance and value of qualitative data in relation to a specific research objective in CALL. The use of qualitative methods in conjunction with other approaches as in mixed method research  designs  are  a  particular  focus.  It  is  argued  that  qualitative  methods  are  especially effective when used in this way.The  discussion  also  aims  to  elaborate  upon  the  role  of  qualitative  approaches  within CALL specifically, as a domain for research study with particular attributes that require a qualitative orientation. Here the use of electronic dictionaries is con-sidered. Dictionary use is suited to such a discussion because it occurs frequently in everyday life, suggesting a qualitative approach, as well as in research studies that are strictly controlled, as in a quantitative approach. The contrast is instructive and helps demonstrate the respective strengths and limitations of each method.Also central to the discussion is the language learner. A number of the studies described emphasize the importance of listening to the students’ voice in the quali-tative component (e.g., Conole, 2008; Jones, 2003). It is in the unpacking of what students  actually  do  moment-by-moment  in  CALL  tasks  and  activities  that  best  illustrate the strengths of qualitative methods in enhancing our understanding of mediated learning and thereby driving productive research agendas.</t>
  </si>
  <si>
    <t>autonomous learning; digital games; MMORPGS; vocabulary learning strategies; World of Warcraft</t>
  </si>
  <si>
    <t>Initiated in response to informal reports of vocabulary gains from gamers at uni-versities in New Zealand and the Netherlands, this qualitative study explored how English language learners autonomously learn vocabulary while playing massively multiplayer  online  role-playing  games  (MMORPGs).  Using  research  processes  inherent  in  Grounded  Theory,  data  was  collected  from  a  criterion  sample  of  six  experienced  English-as-a-second-language  players  of  World  of  Warcraft.  Data  included semi-structured interviews, observations, elicited email texts and extant texts. Data was transcribed, coded, and refined through a cyclic process of constant comparative  analysis  until  patterns  emerged.  The  results  revealed  15  vocabulary  learning  strategies,  including  noticing  frequency  of  words,  recognizing  knowl-edge  gaps,  selecting  words  for  attention,  equating  images  and  actions  to  words,  giving and receiving explanations and feedback, observing players, using words to learn  words,  reading  in-game  information,  and  using  Google.  This  taxonomy  of  15  vocabulary  learning  strategies  provides  a  framework  for  further  research  into  vocabulary  learning  strategy  taxonomies  and  autonomous  learning  in  informal  digital contexts.</t>
  </si>
  <si>
    <t>Conversation Analysis</t>
  </si>
  <si>
    <t>The  use  of  Conversation  Analysis  (CA)  in  the  study  of  technology-mediated  inter-actions  is  a  recent  methodological  addition  to  qualitative  research  in  the  field  of  Computer-assisted  Language  Learning  (CALL).  The  expansion  of  CA  in  Second  Language  Acquisition  research,  coupled  with  the  need  for  qualitative  techniques  to  explore  how  people  interact  in  technology-mediated  environments,  has  stimu-lated a small but growing body of research. This article reviews CALL research that employed a CA approach to the collection, microanalysis, and understanding of the data in a variety of technology-mediated fields (text, audio and video SCMC, email, forums  and  bulletin  boards,  social  networks,  and  games),  with  participants  from  different  contexts  and  languages,  interacting  in  an  L2  either  among  themselves  or  with native/more expert speakers of the language. Most research up to now has been descriptive  in  nature,  illustrating  the  sequential  organization  of  interaction,  inter-actional and linguistic resources employed by the participants, and affordances and challenges  of  the  media  to  promote  language  learning.  In  addition,  a  few  studies  have directly explored ‘learning’ through the microanalysis of longitudinal data for any changes in the learners’ linguistic and interactional patterns of engagement. The review  of  studies  is  followed  by  those  challenges  that  affect  the  implementation  of  CA in CALL research and a vision of the future of CA for CALL in the larger field of Applied Linguistics.</t>
  </si>
  <si>
    <t>KJ127</t>
  </si>
  <si>
    <t>KJ128</t>
  </si>
  <si>
    <t>KJ129</t>
  </si>
  <si>
    <t>KJ130</t>
  </si>
  <si>
    <t>KJ131</t>
  </si>
  <si>
    <t>KJ132</t>
  </si>
  <si>
    <t>KJ133</t>
  </si>
  <si>
    <t>KJ134</t>
  </si>
  <si>
    <t>KJ135</t>
  </si>
  <si>
    <t>KJ136</t>
  </si>
  <si>
    <t>KJ137</t>
  </si>
  <si>
    <t>KJ138</t>
  </si>
  <si>
    <t>KJ140</t>
  </si>
  <si>
    <t>KJ139</t>
  </si>
  <si>
    <t>Luke Plonsky</t>
  </si>
  <si>
    <t>Quantitative considerations for improving replicability in CALL and applied linguistics</t>
  </si>
  <si>
    <t>computer-assisted language instruction; quantitative research methods; replication; SLA</t>
  </si>
  <si>
    <t>There  are  a  number  of  methodological  practices  commonly  employed  by  CALL  researchers  that  limit  progress  in  the  field.  Some  of  these  practices  are  particu-lar  to  replication  research,  but  most  are  more  general  and  are  found  throughout  applied  linguistics.  I  describe  in  this  paper  two  studies  that  are  fabricated  but  that resemble much of what is found in the field. Each study corresponds to and contains a set of methodological issues. Following each study, I address the issues they  illustrate,  providing  comments  and  suggestions  for  how  the  analyses  could  be modified to produce greater replicability and/or replicational value. I conclude with a summary of suggestions for quantitative reforms related to improving rep-lication research and quantitative practices more generally in CALL and applied linguistics.</t>
  </si>
  <si>
    <t>Linda Carol Jones, Cheryl A. Murphy, Amalie Holland</t>
  </si>
  <si>
    <t>The more things change, the more they stay the same, or do they? Revisiting classroom interaction approaches and their effects on quantity and characteristics of language production</t>
  </si>
  <si>
    <t>Joseph Collentine, Karina Collentine</t>
  </si>
  <si>
    <t>Input and output grammar instruction in tutorial CALL with a complex grammatical structure</t>
  </si>
  <si>
    <t>Glenn Stockwell, Yi Chun Liu</t>
  </si>
  <si>
    <t>Engaging in mobile phone-based activities for learning vocabulary: An investigation in Japan and Taiwan</t>
  </si>
  <si>
    <t>Susanne Rott, Bianca Gavin</t>
  </si>
  <si>
    <t>Comprehending and learning from Internet sources: A conceptual replication study of Goldman, Braasch, Wiley, Greasser and Brodowinska (2012)</t>
  </si>
  <si>
    <t>discourse; chat; mobile; face-to-face</t>
  </si>
  <si>
    <t>This study investigated the quantity and characteristics of student language produc-tion, discourse functions, and morphosyntactic features in three different discourse settings – face-to-face (F2F), lab-setting chatroom interactions (Lab), and any place/any device chatroom interactions (APAD). Discourse was examined through the rep-lication and extension of Richard Kern’s (1995) study. Similarities in findings between the  two  studies  included  a  continuation  of  incomplete,  and  short  sentence  lengths  among  F2F  students,  an  absence  of  F2F  greetings,  and  a  higher  rate  of  assertions,  verb  tenses,  and  simple  sentences  in  the  Lab  setting.  Differences  included  a  higher  rate of F2F turns in the current study, an absence of greetings in the lab setting, and a greater number of commands among F2F participants. Findings underscored what Kern  previously  asserted:  that  F2F  and  chatroom  settings  tend  to  encourage  and  support slightly different goals associated with language discourse. Kern stated that more sophisticated conversation occurred in the chatroom setting. Current findings concurred but furthered that more conversational interaction took place within the F2F discourse setting due to a greater number of commands, turns, and incomplete sentences.  Similarly,  F2F  students  experienced  greater  input  due  to  the  increase  of  words heard, questions asked, and commands made.</t>
  </si>
  <si>
    <t>3D environment; conceptual replication; emerging technologies; second language acquisition; subjunctive; tutorial CALL</t>
  </si>
  <si>
    <t>Conceptual   replication   within   a   computer-assisted   language   learning   (CALL)   environment  provides  an  understanding  of  the  generalizability  of  second  language  acquisition (SLA) research (Porte, 2013; Smith &amp; Schulze, 2013). The present study replicates Collentine (1998a), a classroom-based experiment framed within a larger discussion  on  the  relative  benefits  of  input-  and  output-based  instruction.  Collen-tine (1998a) compared the benefits of Processing Instruction (VanPatten, 2004) and output-based  instruction,  both  of  which  elevated  the  Spanish  subjunctive’s  com-municative  value.  The  results  showed  that  input-  or  output-oriented  instruction  informed by how learners process grammatical information can affect the acquisi-tion of complex grammatical phenomena. This conceptual replication not only seeks to  corroborate  the  original  study’s  findings  in  a  new  learning  context.  It  also  tests  the  finding’s  generalizability  to  a  tutorial  CALL  environment  built  on  3D  simula-tions  and  emerging  web-app  technologies.  The  participants  were  foreign-language  learners of Spanish in a classroom-based curriculum (N = 50). The results indicate that, in the classroom and in a CALL environment, both input- and output-oriented approaches can promote the acquisition of a complex grammatical structure if prac-tice is meaning ful (informed by psycholinguistic processing principles) and deliber-ate, and if feedback is provided.</t>
  </si>
  <si>
    <t>learner differences; mobile phone; replication</t>
  </si>
  <si>
    <t>Studies  investigating  the  use  of  mobile  technologies  when  other  options  are  avail-able  are  still  relatively  rare  in  the  literature,  with  the  majority  of  studies  requiring  that learners use a particular technology, either using their own devices or devices provided by the institution. One exception to this was a study by Stockwell (2010) that examined how learners in Japan perceived the use of mobile phones for language learning and how willing they were to engage in the activities. This study, however, was  conducted  prior  to  the  spread  of  smart  phones  and  it  focused  exclusively  on  learners in Japan. Thus, the purpose of the current study was to replicate this study, but differed in two ways. First, although it was run in essentially the same environ-ment as the original study, in the current study the majority of learners owned smart phones. Second, the same system was used not only in Japan but also with learners studying  at  a  university  in  Taiwan.  Data  were  collected  through  server  logs,  post-treatment surveys and semi-structured interviews. The results are discussed in terms of the ways in which learners engaged in the activities on their mobile phones, and the effect of the mobile platform on the time taken to complete the activities over the course of the semester. These results were correlated with those from the original 2010 study to identify the potential effect of the smart phone.</t>
  </si>
  <si>
    <t>comprehension strategies; integration of knowledge; reading multiple texts</t>
  </si>
  <si>
    <t>This  investigation  reports  on  a  conceptual  replication  of  Goldman  et  al.  (2012)  which sought to determine processing patterns of better and poorer learners as they attempted  to  comprehend  and  learn  from  seven  textual  sources  on  the  Internet  in  their  native  language  English.  The  aim  of  the  current  investigation  was  to  explore  how reading multiple textual sources in the L2 interacts with sense making, moni-toring  and  evaluation  processes  during  reading  and  researching  on  the  Internet.  Nineteen intermediate and advanced learners of German were asked to outline the position  of  the  German  government  regarding  immigration.  L2  readers  received  a  selection of five Internet sources which varied in reliability and appropriateness for the  research  assignment.  Students’  reading  behavior  was  recorded  through  think-aloud protocols. The findings only partially replicated Goldman et al. Better learners used significantly more varied reading strategies overall than poorer learners. Their reading  behavior  was  marked  by  greater  use  of  self-explanation  and  monitoring.  Better learners also skipped more unfamiliar words. Nevertheless, neither group of L2  readers  employed  reading  and  research  skills  that  lead  to  a  coherent  intertext  model fulfilling the goal of the research task.</t>
  </si>
  <si>
    <t>Denis Liakin, Walcir Cardoso, Natallia Liakina</t>
  </si>
  <si>
    <t>Learning L2 pronunciation with a mobile speech recognizer: French /y/</t>
  </si>
  <si>
    <t>Paula Garrett-Rucks, Les Howles, William M. Lake</t>
  </si>
  <si>
    <t>Enhancing L2 Reading Comprehension with Hypermedia Texts: Student Perceptions</t>
  </si>
  <si>
    <t>Ursula Stickler, Lijing Shi</t>
  </si>
  <si>
    <t>Eye movements of online Chinese learners</t>
  </si>
  <si>
    <t>Mei-Hsing Tsai, Celeste Kinginger</t>
  </si>
  <si>
    <t>Giving and receiving advice in computer-mediated peer response activities</t>
  </si>
  <si>
    <t>Min Liu, Kana Abe, Mengwen Cao, Sa Liu, Duygu U. Ok, Jeong-bin Park, Claire Meadows Parrish, Veronica G. Sardegna</t>
  </si>
  <si>
    <t>An analysis of social network websites for language learning: Implications for teaching and learning English as a Second Language</t>
  </si>
  <si>
    <t>Yea-Ru Tsai</t>
  </si>
  <si>
    <t>Applying the Technology Acceptance Model (TAM) to explore the effects of a Course Management System (CMS)-Assisted EFL writing instruction</t>
  </si>
  <si>
    <t>Melinda Dooly</t>
  </si>
  <si>
    <t>It takes research to build a community: Ongoing challenges for scholars in digitally-supported communicative language teaching</t>
  </si>
  <si>
    <t>learner autonomy; pronunciation; second language acquisition; speech recognition</t>
  </si>
  <si>
    <t>This  study  investigates  the  acquisition  of  the  L2  French  vowel  /y/  in  a  mobile-assisted  learning  environment,  via  the  use  of  automatic  speech  recognition  (ASR).  Particularly, it addresses the question of whether ASR-based pronunciation instruc-tion  using  a  mobile  device  can  improve  the  production  and  perception  of  French  /y/. Forty-two elementary French students participated in an experimental study in which they were assigned to one of three groups: (1) the ASR Group, which used an ASR application on their mobile devices to complete weekly pronunciation activities, with immediate written visual (textual) feedback provided by the software and no human interaction; (2) the Non-ASR Group, which completed the same weekly pro-nunciation activities in individual weekly sessions but with a teacher who provided immediate  oral  feedback  using  recasts  and  repetitions;  and  finally,  (3)  the  Control  Group, which participated in weekly individual meetings ‘to practice their conversa-tion  skills’  with  a  teacher  who  provided  no  pronunciation  feedback.  The  study  fol-lowed  a  pretest/posttest  design.  According  to  the  results  of  the  dependent  samples  t-tests, only the ASR group improved significantly from pretest to posttest (p &lt; 0.001), and none of the groups improved in perception. The overall success of the ASR group on the production measures suggests that this type of learning environment is propi-tious for the development of segmental features such as /y/ in L2 French.</t>
  </si>
  <si>
    <t>digital literacy; hypermedia texts; reading comprehension</t>
  </si>
  <si>
    <t>This study extends current research about L2 hypermedia texts by investigating the combined use of audiovisual features including: (a) Contextualized images, (b) roll-over translations, (c) cultural information, (d) audio explanations and (e) compre-hension  check  exercises.  Specifically,  student  perceptions  of  hypermedia  readings  compared to traditional print texts are investigated in this study to address theoreti-cal concerns that the combined use of multiple audiovisual annotations might split learners’ attention from their reading comprehension. Additionally, student percep-tions  of  the  usefulness  of  the  annotation  features  afforded  by  the  hypermedia  texts  were investigated. Data were collected from 70 French language learners across four intermediate and advanced French courses at a large Midwestern research univer-sity. Participants in each course were assigned hypermedia readings, each of which being  paired  with  an  analogous  traditional  print  reading  of  the  same  genre,  with  a  similar  word  count  and  reading  difficulty  level,  followed  by  a  format  preference  survey. Results from data analysis of the format preference surveys showed statisti-cally  significant  differences  for  user  preference  of  the  hypermedia  texts  and  a  user  belief that the hypermedia format facilitated reading comprehension with less effort than  print  readings.  Research  findings  about  the  reported  usefulness  of  the  anno-tation  features  are  situated  within  Mayer’s  (2005)  cognitive  theory  of  multimedia  learning. Directions for future research into the optimal design of hypermedia texts are discussed.</t>
  </si>
  <si>
    <t>Chinese as a Foreign Language; Computer Assisted Language Learning; eyetracking; stimulated recall; Synchronous Computer Mediated Communication (SCMC)</t>
  </si>
  <si>
    <t>Although  online  tutorials  are  becoming  commonplace  for  language  teaching,  very  few studies to date have provided insights into learners’ behaviours in synchronous online interactions from their own perspective.This  study  employs  eyetracking  technology  to  investigate  ten  learners’  atten-tion during synchronous online language learning in a multimodal environment. The participants were learners of Chinese as a Foreign Language at beginner’s or lower-intermediate level. While learners took part in two different online activi-ties, one focusing on reading, the other on interaction with others, their gaze focus was tracked, and in subsequent stimulated recall interviews the learners reflected on their engagement with the screen and their intentions while reading or speaking online.Our findings show that during reading tasks, when Pinyin transcriptions as well as Chinese characters were presented, all beginner and lower intermediate partici-pants focused to some degree on the Pinyin. In the interactive task learners’ gaze was drawn to elements of the screen that were not immediately necessary for technical or linguistic reasons but that could be interpreted as containing social presence infor-mation, e.g. names listed and emoticons employed by other users.</t>
  </si>
  <si>
    <t>advice and suggestions; conversation analysis; L2 peer response; politeness strategies; text-based computer-mediated communication</t>
  </si>
  <si>
    <t>In synchronous computer-mediated contexts, peer-to-peer interaction at the micro-level has received little scrutiny.1 In applying a conversation analysis approach, this study scrutinizes the precise nature of peer-to-peer advice giving and receiving. In this  process,  an  advice  giver  can  be  viewed  at  certain  moments  as  more  compe-tent to evaluate a recipient’s essay and to provide advice, while the recipient can be positioned as being less knowledgeable. Therefore, the present study focuses on the following research question: How did advice givers and recipients manage the asymmetrical participant roles inherent in L2 peer response? More specifically, this study explores the relationship between institutional roles and social relationships during  advising  episodes  by  investigating  three  single  cases  of  dyadic  pairs  in  an  ESL university writing classroom. We show the ambiguity arising in interactions as novice advice givers attempt to balance criticism with the maintenance of har-monious  interpersonal  relationships,  offering  compliments  rather  than  straight-forward advice.</t>
  </si>
  <si>
    <t>language learning; second language acquisition; site analysis; social networking; usability testing; Web 2.0 technology</t>
  </si>
  <si>
    <t>Although educators are excited about the potential of social network sites for language learning (SNSLL), there is a lack of understanding of how SNSLL can be used to facili-tate teaching and learning for English as Second language (ESL) instructors and stu-dents. The purpose of this study was to examine the affordances of four selected SNSLL (LingQ, Lang-8, italki, and Polyglotclub) through site design and user experience from two perspectives: using the sites as a language teacher through site analyses; and using the sites as a language learner through usability testing. The findings showed that these sites have the potential to facilitate language learning. The learning tasks created using the social networking features of these sites are to provide examples of how to use these SNSLL as teaching tools under a socio-constructivist learning framework. In addition, the results of the usability testing highlighted the importance of considering the website’s information, interface, and interaction designs. SNSLL should be as easy to use and as intuitive  to  navigate  as  possible.  We  hope  the  findings  will  provide  valuable  insights  regarding how SNSLL can be used as teaching and learning tools, and how they should be designed to facilitate pedagogical goals.</t>
  </si>
  <si>
    <t>Computer-Mediated Communication; educational research; Language Learning; language teaching; Technology-Enhanced; Telecollaboration</t>
  </si>
  <si>
    <t>This article provides an argument for closer multilateral alliances between the emer-gent and loosely-bound international community of educational researchers who are working in areas related to Digitally Supported Communicative Language Teaching and learning (herein DSCLT). By taking advantage of the communications revolu-tion that is currently reshaping the world, internationally aligned investigators can foster  new  knowledge,  technology,  and  practices  that  develop  improved  teaching  strategies and policies appropriate to our rapidly changing times. Beginning with a brief  overview  of  the  impact  that  technology  has  had  on  education  and  post-2000  nascent research areas related to DSCLT, this article goes on to examine whether or not the impact of research is geographically bound, and if so, how transnational alli-ances can be useful in bridging gaps in the continuum of knowledge-building. Finally, the potential gains that could stem from an enhanced collaboration between interna-tional research communities are examined, although admittedly such endeavors are not without challenges.</t>
  </si>
  <si>
    <t>Blackboard; Course Management System; English as a Foreign Language (EFL) writing instruction; Technology Acceptance Model (TAM)</t>
  </si>
  <si>
    <t>This study illustrates a teaching model that utilizes a Blackboard (Bb) course manage-ment system (CMS) to support English writing instruction. It was implemented in a blended English research paper (RP) writing course, with specific learning resources and  activities  offered  inside  and  outside  the  Bb  CMS.  A  quasi-experimental  study  in  which  the  results  of  two  academic  years  were  analysed  is  presented.  The  results  showed  that  the  experimental  group  significantly  outperformed  the  control  group  in  their  final  drafts.  The  research  methodology  included  the  Technology  Accep-tance  Model  (TAM)  to  evaluate  the  course.  The  results  of  the  survey  showed  that  most students displayed positive learning outcomes, indicating that the instruction model could contribute to the effectiveness of learning English writing. Major factors influencing  the  improvement  of  writing  performance  included  technical  support,  perceived  usefulness,  perceived  ease  of  use,  and  attitude;  however,  the  influence  of  writing activities on the Bb was limited in comparison to the other variables.</t>
  </si>
  <si>
    <t>KJ142</t>
  </si>
  <si>
    <t>KJ143</t>
  </si>
  <si>
    <t>KJ144</t>
  </si>
  <si>
    <t>KJ145</t>
  </si>
  <si>
    <t>KJ146</t>
  </si>
  <si>
    <t>KJ147</t>
  </si>
  <si>
    <t>KJ148</t>
  </si>
  <si>
    <t>KJ149</t>
  </si>
  <si>
    <t>KJ150</t>
  </si>
  <si>
    <t>KJ151</t>
  </si>
  <si>
    <t>KJ141</t>
  </si>
  <si>
    <t>Frederik Cornillie, Ruben Lagatie, Mieke Vandewaetere, Geraldine Clarebout, Piet Desmet</t>
  </si>
  <si>
    <t>Tools that detectives use: in search of learner-related determinants for usage of optional feedback in a written murder mystery</t>
  </si>
  <si>
    <t>Karina Collentine</t>
  </si>
  <si>
    <t>Using tracking technologies to study the effects of linguistic complexity in CALL input and SCMC output</t>
  </si>
  <si>
    <t>Aurélie Bayle, Bonnie L. Youngs</t>
  </si>
  <si>
    <t>Patterns of Interaction Between Moderators and Learners during Synchronous Oral Discussions Online</t>
  </si>
  <si>
    <t>Linda Carol Jones, Amalie Holland</t>
  </si>
  <si>
    <t>Who Blogs? Understanding the Correlation of Personality and Blogging in Cross-Cultural Discussions</t>
  </si>
  <si>
    <t>Glenn Stockwell</t>
  </si>
  <si>
    <t>Tracking Learner Usage of Mobile Phones for Language Learning Outside of the Classroom</t>
  </si>
  <si>
    <t>Debra Hoven, Agnieszka Palalas</t>
  </si>
  <si>
    <t>The design of effective mobile-enabled tasks for ESP students: A longitudinal study</t>
  </si>
  <si>
    <t>Franziska Lys</t>
  </si>
  <si>
    <t>Computer-Mediated Grammar Teaching and its Effect on Language Acquisition over Time</t>
  </si>
  <si>
    <t>Trude Heift</t>
  </si>
  <si>
    <t>Clicking for Help</t>
  </si>
  <si>
    <t>Makoto Yoshii</t>
  </si>
  <si>
    <t>Effects of gloss types on vocabulary learning through reading: Comparison of single and multiple gloss types</t>
  </si>
  <si>
    <t>Qing Ma</t>
  </si>
  <si>
    <t>Computer Assisted Vocabulary Learning: Framework and Tracking Users’ data</t>
  </si>
  <si>
    <t>Fenfang Hwu, Ching-yeh Tzseng</t>
  </si>
  <si>
    <t>Challenges and Directions of Script-Based Tracking in Tutorial CALL</t>
  </si>
  <si>
    <t>Contributions of Tracking User Behavior to SLA Research</t>
  </si>
  <si>
    <t>Steve Thorne</t>
  </si>
  <si>
    <t>Visibilization of languages at the University: The Language-Integrated Knowledge Education (LIKE) Approach</t>
  </si>
  <si>
    <t>This paper seeks to identify individual difference factors as determinants of usage of optional metalinguistic corrective feedback (CF) in a written and task-based tutorial CALL environment for English grammar practice that contained gaming features. Previous research in CALL has highlighted the importance of prior knowledge for explaining learners' usage of CF options (Brandl, 1995; Heift, 2002), but the contribution of metacognitive and motivational variables to usage of CF remains unexplored. Based on insights from the literature on tool use (e.g. Clarebout &amp; Elen, 2009), this pilot study (N=36) considered that learners' usage of optional CF in CALL might, in addition to prior knowledge, be determined by the perceived usefulness of CF and by learners' achievement goal orientation. Quantitative analysis of tracking and logging data in combination with questionnaire and language test data showed that usage of optional metalinguistic CF was associated with prior explicit L2 knowledge, but no relation was found with perceived usefulness and achievement goal orientation. Future research could benefit from fine-tuning the questionnaires used in this study, as well as from more qualitative in-depth analyses of learners' perceptions and motives. Also, in future studies game-like features could be implemented in different experimental conditions in order to investigate effects on learner behavior.</t>
  </si>
  <si>
    <t>With more integration of CALL in the language classroom, it is becom-ing increasingly important to understand the impact of CALL features on L2 performance. Tracking technologies provide an unobtrusive glimpse into learners’ behaviors in CALL (Fischer, 2007). Collentine (2011) em-ployed tracking technologies to study the relationship between learners’ exploratory behaviors in a task-based 3D world and the linguistic com-plexity of their SCMC production. Yet, learners’ exploratory behaviors actually  increased  their  exposure  to  input,  and  the  combination  of  ex-ploratory behaviors and input was hypothesized to yield more complex-ity in output. This study uses tracking technologies to focus explicitly on this input-output relation. A total of 60 third-year university learners of Spanish  participated  in  CALL  tasks  entailing  a  3D  world  –  containing  embedded tracking technologies – to discover clues about a crime; then, dyads chatted in SCMC to solve the crime. The study employed three re-gression analyses to study the relationship between linguistic complexity in input from the 3D world and SCMC production. The results suggest that, for learners to produce linguistic complexity while engaged in task-based CALL, learner input must contain both certain linguistic features and generous amounts of information.</t>
  </si>
  <si>
    <t>This  paper  describes  research  with  French  university  graduate  student  moderators in a Master’s program on using technology to teach French as a foreign language to advanced undergraduate students learning French at an American university. Students used Second Life and Moodle to car-ry out oral tasks synchronously. For fall 2011, the researchers designed five tasks (étapes) that paralleled the undergraduates’ course curriculum. Transcripts of two of the six groups of moderators and learners show that the unintended different styles of moderator behaviors influenced learner interactions with each other and with the moderators. The authors show that students were less able to engage with each other when faced with more rigid questioning behaviors by the moderators.</t>
  </si>
  <si>
    <t>Blogging, Personality, Altruism, CMC, Openness, Conscientiousness, Culture</t>
  </si>
  <si>
    <t>Second language (L2) teaching strategies have long evolved with chang-es in educational technology. In today’s Web 2.0 environment, we strive to ensure students richly participate in computer-mediated communica-tive  (CMC)  activities  so  as  to  expand  students’  target  language  and/or  target  culture  knowledge.  One  key  element  lacking  in  the  literature  is  the importance of knowing who our students are in relation to what they do  in  the  CMC  environment.  The  Big  Five  personality  inventory  has  previously  helped  researchers  to  identify  the  association  of  openness,  agreeableness, neuroticism, extraversion and conscientiousness with so-cial Internet use, particularly highlighting that those who choose to blog are high in extraversion and high in neuroticism.  This present study of blogging  in  a  L2  teaching  methods  course  tracked  students’  blogging  habits  and  commentary  in  conjunction  with  an  analysis  of  their  per-sonality  types.  This  mixed-methods  study  revealed  that  openness  and  conscientiousness  were  the  strongest  predictors  of  interaction  in  CMC  cultural  discussions.  As  we  engage  students  in  blogging,  unveiling  the  role of personality will help educators to enhance interaction and learn-ing  within  CMC  cultural  discussions.  Knowing  how  personality  types  impact participation can allow for improved course and activity design and enhance active and engaged conversation to the benefit of all.</t>
  </si>
  <si>
    <t>Mobile technologies have the potential to empower learners to work out-side of the classroom with a freedom that is difficult to achieve with more traditional technologies such as desktop computers. Of these, it is the mobile phone that has attracted a good deal of attention in the lan-guage  learning  literature  in  recent  years  (e.g.,  Kennedy  &amp;  Levy,  2008;  Stockwell,  2010)  but  questions  remain  as  to  whether  this  enthusiasm  is  shared  by  the  learners  themselves.  Stockwell  (2008),  for  example,  showed  that  learners  who  were  given  the  option  of  using  their  mobile  phone or a personal desktop computer (PC) for language learning tasks showed an overwhelming preference for the PC. The study investigates server logs of how fifty Japanese learners of English complete activities on both mobile and PC platforms, in terms of the amount of time spent using each platform, when and where learners engaged in the activities, and the effect of a “push mechanism” email they could opt to have sent on a daily basis. Results are discussed in terms of patterns of learner us-age with both platforms, and suggestions for activity design to enhance learner engagement are provided.</t>
  </si>
  <si>
    <t>This paper describes and reports on the findings of the Enactment phase of a longitudinal Design Based Research (DBR) study. Its aim was to develop effective design principles for learning materials for English for special purpose (ESP) students. The process of data collection and analysis over an eighteen-month period resulted in a conceptual model and design principles for a mobile-enabled language learning (MELL) solution. The study also generated a broader understanding of the con-text-embedded nature of ESP learning using mobile devices, specifically the role of particular components of the whole learning environment, ultimately contributing to real-life praxis of the Ecological Construc-tivist  theoretical  framework  and  the  complementary  approach  of  the DBR methodology. This paper focuses on the intervention design and development completed during the Enactment phase (Phase 2). The key outcome of this phase, namely the prototype of the mobile-enabled lan-guage learning eco-system (MELLES), encompassed eight ESP tasks accessible through a mobile-web portal that served as a gateway to the MELLES network. The design of the MELLES intervention and its con-stituent tasks are presented.</t>
  </si>
  <si>
    <t>When and to what extent one should teach grammar to language learn-ers has been discussed extensively.  Even though grammar continues to hold  an  important  place  in  language  teaching,  there  is  still  much  con-troversy with regard to what works best. This article looks at the ques-tion of computer-mediated grammar teaching and its effect on language acquisition over time. In particular, it reports the results of a year-long empirical  study  of  the  effectiveness  of  extended  online  practice  of  L2  grammar  on  the  overall  development  of  the  L2  in  learners  of  German.  The results of the study suggest that prolonged online grammar practice translated into higher scores on chapter exams.  However, no effect was found with regard to written work or oral chats and we concluded that prolonged online grammar practice did not have an effect on the quality of open-ended tasks such as these over the course of a year.  Implications for language learning are discussed, exploring possible explanations on the short-term effect of online grammar instruction and the apparent lack of cumulative effect on more open-ended tasks.</t>
  </si>
  <si>
    <t>This study investigates help access in the E-Tutor, a web-based CALL program  for  L2  German.  In  fall  2011,  we  collected  data  from  198  be-ginner learners of German who worked on four different activity types for which the system provided a context-sensitive help link on the most commonly  made  error  unique  to  each  exercise.  To  determine  the  most  common  error,  a  learner  corpus  of  5000  previous  users  of  the  E-Tutorwas  constructed  and  statistical  analyses  were  applied.  The  help  link  was  then  displayed  as  part  of  the  preemptive  feedback  that  the  system  provided. Study results indicate that learners’ help access varies across activity types with the most specific, informative and relevant link be-ing  accessed  most  frequently.  Nevertheless,  our  log  data  also  indicate  a fairly limited use of the help options by our learners thus confirming previous research results.</t>
  </si>
  <si>
    <t>Vocabulary, Glossing, Incidental Learning, Multiple-choice Glosses, Feedback</t>
  </si>
  <si>
    <t>Glossing is a well-known technique for enhancement of incidental vo-cabulary  learning.  This  study  examines  which  gloss  type,  single  trans-lation  or  multiple-choice,  is  more  effective  for  vocabulary  learning  through reading. Japanese university students read a text for comprehen-sion on computers. The students were randomly divided into two groups: single translation gloss and multiple-choice gloss groups. There were 15 target words in the text. Glosses were provided next to the target words in  the  form  of  blank  boxes  with  pull-down  menus.  The  single  transla-tion  gloss  group  checked  the  meanings  of  the  target  words  by  simply  clicking the arrow and locating one definition in their L1, Japanese. The multiple-choice  gloss  group  checked  the  meanings  of  the  words  in  the  same way; however, the students in the multiple-choice gloss group had to choose the correct definition out of four options. The participants took four vocabulary tests: 1) pretest; 2) immediate test; 3) posttest one week later; and 4) delayed posttest one month later. The tests were all multiple-choice  tests  except  for  the  pretest,  which  employed  a  meaning-supply  test. The results showed a consistent pattern of single translation gloss type being more effective than multiple-choice type. This was contrary to previous findings. Possible reasons and implications of the study are discussed.</t>
  </si>
  <si>
    <t>Computer assisted vocabulary learning, Tutor, Tool, Tracking, User actions</t>
  </si>
  <si>
    <t>This article presents a framework for categorizing computer assisted vo-cabulary  learning  (CAVL)  applications  which  can  be  divided  into  two  broad  categories:  lexical  programs/tasks  and  lexical  resources/aids. There  are  currently  three  major  types  of  lexical  resources/aids:  open Google searches, electronic dictionaries and lexical concordancers; they provide learners with access to meaning and other lexical information. Lexical programs/tasks can be further divided into four types: incidental learning  with  lexical  glosses, CMC  lexical-based  tasks, computerized vocabulary exercises, and dedicated CAVL programs. Such a classifica-tion  is  made  based  on  the  prominence  each  gives  to  vocabulary  learn-ing  in  terms  of  tool/tutor,  implicit/explicit  learning  and  meaning/form  focus. The future generation of CAVL applications should be flexible and compatible with the fast-developing ubiquitous online technologies. Equally  important  is  the  user  tracking  system  built  into  each  applica-tion,  as  tracking  data  can  reveal  how  learners  actually  interacted  with  the learning system (Fischer, 2007; 2012). A review of tracking systems used in CAVL shows that multiple technologies/means have been used in tracking user actions but further research needs to focus on the identi-fication of the key user actions related to learning outcome. Only with a good tracking system can CALL effectiveness be proven, useful design features be identified, and the appropriate applications be selected.</t>
  </si>
  <si>
    <t>Script-based tracking refers to using computer codes to log learners’ ac-tions with computer-based activities. For decades, researchers have ad-vocated using this type of data to advance CALL research. However, the amount of effort and time required to collect and analyze such data may have contributed to their limited use in tutorial CALL. This paper aims to describe the technical and methodological challenges researchers face and present corresponding solutions. The first step of the solutions in-cludes defining a tracking taxonomy and a standard tracking interface. We will discuss a model in which these two sets of information can be used by the related parties in the CALL field, including researchers, soft-ware companies, and programmers, to create solutions for existing chal-lenges  and  empower  non-programmer  researchers  to  conduct  research  using tracking data.</t>
  </si>
  <si>
    <t>Tracking data, User behavior, SLA, CA</t>
  </si>
  <si>
    <t>This  commentary  discusses  how  tracking  user  behavior  in  CALL  en-vironments  can  contribute  to  SLA  research.  Despite  the  fact  that  data  documenting what learners actually do in CALL activities can provide valuable insights into both second language acquisition and pedagogical design, a surprisingly large proportion of CALL studies do not report on tracking data. Key benefits of collecting and analyzing such data include ascertaining  precisely  what  learners  do  or  do  not  do  and  determining  whether there is a relationship to learning; documenting the L2 learning process; and providing guidance to learners about how best to use CALL materials for SLA. Common reasons for not incorporating such analyses are the sheer quantity of available data and the time required to process and analyze them. For the future, as it becomes easier and to some extent automatic to collect such data, the challenge will be to refine data mining tools so that meaningful information and patterns can be discerned. This information  will  provide  a  more  complete  picture  of  how  L2  learning  transpires.</t>
  </si>
  <si>
    <t>Gaining  the  capacity  to  successfully  write  and  speak  in  academic  and  professional contexts presents challenges to native speakers of English as  well  as  to  learners  of  second  and  foreign  languages.  The  Language  Integrated Knowledge Education (or LIKE) project proposes the use of language-specific online portfolios designed to enhance the ability to fully participate in specialized discourse communities. LIKE portfolios could accompany any course and would enable university (and potential-ly secondary level) students to actively accumulate and master relevant academic  and  professional  terminology  and  discourse  practices  which  are central to their field of study. Research shows that mastery of general academic language as well as discipline specific terminology is catalytic of academic success. Participation in the LIKE project would heighten students’ awareness of academic language through an explicit focus on the discourse expectations that articulate with scholarly excellence. Stu-dents would complete LIKE portfolios in English and would also have the opportunity to do so in additional languages. Foreign language LIKE portfolios could serve to bridge between foreign language requirements (e.g., for B.A. students) and the application of foreign languages to aca-demic and professional topics of relevance.</t>
  </si>
  <si>
    <t>KJ152</t>
  </si>
  <si>
    <t>KJ153</t>
  </si>
  <si>
    <t>KJ154</t>
  </si>
  <si>
    <t>kJ155</t>
  </si>
  <si>
    <t>KJ156</t>
  </si>
  <si>
    <t>KJ157</t>
  </si>
  <si>
    <t>KJ158</t>
  </si>
  <si>
    <t>KJ159</t>
  </si>
  <si>
    <t>KJ160</t>
  </si>
  <si>
    <t>Garry Molholt, María Jose Cabrera, V. K. Kumar, Philip Thompsen</t>
  </si>
  <si>
    <t>Quantitative, Notional, and Comprehensive Evaluations of Spontaneous Engaged Speech</t>
  </si>
  <si>
    <t>Geraldine Blattner, Melissa Fiori</t>
  </si>
  <si>
    <t>Virtual Social Network Communities: An Investigation of Language Learners' Development of Sociopragmatic Awareness and Multiliteracy Skills</t>
  </si>
  <si>
    <t>Masanori Yamada, Satoshi Kitamura, Noriko Shimada, Takafumi Utashiro, Katsusuke Shigeta, Etsuji Yamaguchi, Richard Harrison, Yuhei Yamauchi</t>
  </si>
  <si>
    <t>Development and Evaluation of English Listening Study Materials for Business People Who Use Mobile Devices: A Case Study</t>
  </si>
  <si>
    <t>Mark Peterson</t>
  </si>
  <si>
    <t>Towards a Research Agenda for the Use of Three-Dimensional Virtual Worlds in Language Learning</t>
  </si>
  <si>
    <t>Ahmed Mahmoud Aliweh</t>
  </si>
  <si>
    <t>Exploring Egyptian EFL Students' Learning Styles and Satisfaction with Web-Based Materials</t>
  </si>
  <si>
    <t>Maja Grgurović</t>
  </si>
  <si>
    <t>Blended Learning in an ESL Class: A Case Study</t>
  </si>
  <si>
    <t>Andrew Oberg</t>
  </si>
  <si>
    <t>Comparison of the Effectiveness of a CALL-Based Approach and a Card-Based Approach to Vocabulary Acquisition and Retention</t>
  </si>
  <si>
    <t>Andrew D. Cohen, Angela Pinilla-Herrera, Jonathan R. Thompson, Lance E. Witzig</t>
  </si>
  <si>
    <t>Communicating Grammatically: Evaluating a Learner Strategy Website for Spanish Grammar</t>
  </si>
  <si>
    <t>Spoken Proficiency, Fluency, Quantitative Analysis, Notional Analysis, Comprehensive Analysis</t>
  </si>
  <si>
    <t>This    study    provides specific evidence regarding the   extent to  which quantitative mea-sures, common sense notional measures, and    comprehensive measures adequately characterize spontaneous, although engaged, speech. As   such,    the   study     contributes to  the   growing body    of  literature describing the   current limits    of  automatic systems for evaluating spoken proficiency, provides examples of  the   essential nature of  various no-tional    and   comprehensive variables, supports continued development of  hybrid systems, and   includes suggestions for   the   possible utilization of  additional variables for   automatic analyses. Data for   this   study    were    gathered and   analyzed as  follows. After    4  weeks of activities related to  career development, 20   native English speaking college freshmen made    recordings in  English explaining their    career preferences. Three    experiments were then    conducted. Experiment 1  analyzed the   recordings according to  current quantitative analyses used    in  fully    automatic evaluations of  fluency. Experiment 2  examined the   re-cordings through a  perception study    according to  common everyday notions of  fluency. Experiment 3  analyzed the   recordings according to  an  adaptation of  the   comprehensive rubrics used    by   the   Educational Testing Service (ETS) for   evaluating oral   proficiency. The   comprehensive evaluation (Experiment 3)  provided the   most    insight, and   temporal quantitative measures (Experiment 1)  provided the   least    insight concerning the   profi-ciency of the 20 speakers.</t>
  </si>
  <si>
    <t>Facebook, Language Learning and   Technology, Technology Integration, Sociopragmatic Awareness, Mul-tiliteracy</t>
  </si>
  <si>
    <t>Although often    neglected in  language textbooks and   classrooms, sociopragmatic and multiliteracy skills    are   crucial elements in  language learning that    language educators should not   disregard. This    article investigates whether a  social     networking community (SNC) website such    as  Facebook can   be  exploited in  the   context of  an  intermediate for-eign    language class    to  promote competent, literate L2  learners. Intermediate language learners had   to  search groupsin  Facebook that    were    linked to  the   course themes and conduct a  linguistic analysis focusing on   greetings, leave-takings, and   vocabulary se-lection in  order    to  identify the   language typically used    in  this   electronic environment. Findings suggest that   over    the   course of  a  semester, learners honed in  on  and   identified socio-pragmatic elements in  this   medium and   that   observation-based awareness-raising tasks are indeed beneficial for the development of socio-pragmatic competence.</t>
  </si>
  <si>
    <t>Mobile Learning, English Education, Listening, Authenticity, Corporate Education, English for   Specific Purposes (ESP)</t>
  </si>
  <si>
    <t>This    study    aims    to  verify     the   effectiveness of  English language materials using    mobile devices for businesspeople in  terms of the   effect on motivation, overall learning perfor-mance, and   practical performance in  real   business situations. We   compared the   use   of materials developed from    business English for   a  sales    department in  a  company envi-ronment, using    two   cohorts of  learners, one   from    the   sales    division and   the   other    from other    divisions in  the   company. The   results showed that   the   materials were    effective for the   enhancement of  motivation in  both    groups of  employees. Moreover, the   test   scores in  overall learning performance for   both    cohorts increased after    learning with    the   mate-rials.    However, the   learners in  sales    positions recognized the   effectiveness of  the   output activities (e.g.,    speaking) more    than    that    of  nonsales personnel because of  the   direct applicability of the learning materials to their business needs.</t>
  </si>
  <si>
    <t>Virtual Reality, Three Dimensional (3-D) Virtual Worlds, Second Life, Active Worlds, Avatars</t>
  </si>
  <si>
    <t>This   article investigates research on  the   use   of  network-based three-dimensional virtual worlds in  computer-assisted language learning (CALL). The   significant features of  the major types    of  virtual world    currently utilized are   examined, as   are   the   hypothesized advantages and   issues associated with    their    use.    This    is  followed by   a  critical review of the   literature which reveals that    contemporary research remains largely exploratory in nature and   is  subject to  significant limitations. The   literature review also    identifies en-couraging preliminary findings. These suggest that   Active Worlds and   Second Life   pres-ent   viable arenas for   learner-based CALL    projects. Positive findings identified in  studies include evidence for   beneficial forms of  collaborative target language interaction, en-hanced engagement, motivation, presence, and   participation. The   analysis draws at-tention to  the   need    for   learner training and   consideration of  educator roles. Further significant issues include the   influence of  task,    technical affordances, and   sociocultural factors on  learner behavior. The   article concludes by  identifying areas    of  potential inter-est in future research.</t>
  </si>
  <si>
    <t>Learning Styles, Web, Student Satisfaction, English as a Foreign Language</t>
  </si>
  <si>
    <t>Due    to  the   increasing demand on   theincorporation of  web-based materials into   Egyp-tian   higher educational institutions, this   study    examined students’ learning styles, sat-isfaction with    online learning, and   the   relationships between these     two   variables and students’ gender. The   study    was   conducted on   51   EFL   college students (24   males and 27   females) who    were    assigned to  three    lab   classes. The   participants were    exposed to  various web-based materials (e.g.,    listening, reading, writing, and   grammar) which were    introduced as  an  add-on to  face-to-face courses. An   adapted form    of  Reid’s     (1998) Perceptual Learning Style    Preference Questionnaire (PLSPQ) was   used    to  identify par-ticipants’ learning styles     after    exposure to  web-based instruction. Also,    a  5-point Likert scale    was   administered to  examine students’ satisfaction with    web-based learning. Sta-tistical analyses revealed that    kinesthetic, tactile, and   visual were    the   major styles the participants favored when    working with    online activities. Findings also    showed highly positive perceptions toward web-based learning due   to  an  array    of  benefits (e.g.,    useful-ness,    enjoyment, accessibility, convenience, and   richness of  resources). Finally, whereas students’ gender had   a  significant effect    on   students’ learning style    preferences, it  had no   bearing on   their    satisfaction with    web-based materials. Relevant interpretations and implications were offered.</t>
  </si>
  <si>
    <t>Blended Learning, Technology-enhanced Course, Online Learning, English as  a  Second Language, Com-puter-based Instruction, Case Study</t>
  </si>
  <si>
    <t>Blended learning, a  combination of  face-to-face and   online instruction, is  seen    as  one of  the   most    important recent advances in  education (Thorne, 2003). While previous CALL    studies have    looked at  various aspects of  blended learning in  foreign and   second language classes, they    have    not   allowed for   a  sufficient description of  what    actually happens in an environment of a blended learning class. In order to further advance the research in  this   area,    a  framework proposed by  Neumeier (2005) was   used    to  describe a technology-enhanced blended-learning model. The   case    study    described here    examined an   intermediate ESL   listening and   speaking class    in  an   intensive English program. The class    used    a  commercially available learning management system (LMS), to  combine face-to-face classroom learning (face-to-face mode) and   online learning in  the   computer lab   and for   homework (CALL mode). The   main    findings of  the   study     indicate that    all language skills    can   be  successfully integrated into   both    modes. These     results can   inform the   design and   implementation of  new   blended learning models as  well   as  the   compari-son with the existing models.</t>
  </si>
  <si>
    <t>Vocabulary Learning, CALL, Picture Cards, Short-term Memory, Long-term Memory</t>
  </si>
  <si>
    <t>In  this   study, two   study    methods for   the   support of  acquisition and   retention of  10   vo-cabulary items    were    compared; one   method used    representative picture cards    and   the other    a  CALL    interface. Seventy-one first-year Japanese university students comprising two   classes participated in  the   study. The   students studied a  practice set   of  10   vocabu-lary   items    using    both    of  the   two   methods and then a  treatment set   of 10 different items using    only    one   of the methods to  which     the   students were randomly assigned.  A t test done    on  the   groups’ vocabulary pretest scores showed no  significant difference between the   two   groups in  terms     of  knowledge of  the   items    at  the   outset of  the   experiment. The analysis of  the   posttreatment data    showed no  significant difference between the   groups.Finally, a  posttreatment survey revealed a  slight    preference for   the   CALL    method among the students.</t>
  </si>
  <si>
    <t>Language Learner Strategies, Grammar Strategies, Style Preferences, Mnemonic Strategies</t>
  </si>
  <si>
    <t>Listeners' Patterns of Interaction with Help Options: Towards Empirically-Based Pedagogy</t>
  </si>
  <si>
    <t>Can a'Pedagogical' Spellchecker Improve Spelling Accuracy in L2 Spanish?</t>
  </si>
  <si>
    <t>Flipping EFL Learners' Writing Classroom through Role-Reversal and Discussion-Oriented Models</t>
  </si>
  <si>
    <t>The Effects of Captions on L2 Learners' Comprehension of Vlogs</t>
  </si>
  <si>
    <t>Successful' Participation in Intercultural Exchange: Tensions in American-Japanese Telecollaboration</t>
  </si>
  <si>
    <t>"I Do Which the Question": Students' Innovative Use of Technology Resources in the Language Classroom</t>
  </si>
  <si>
    <t>"Thanks, Shokran, Gracias": Translingual Practices in a Facebook Group</t>
  </si>
  <si>
    <t>Language Learners' Perceptions of Having Two Interactional Contexts in eTandem</t>
  </si>
  <si>
    <t>The Integration of a Student Response System in Flipped Classrooms</t>
  </si>
  <si>
    <t>KJ161</t>
  </si>
  <si>
    <t>KJ162</t>
  </si>
  <si>
    <t>KJ163</t>
  </si>
  <si>
    <t>Robert Godwin-Jones</t>
  </si>
  <si>
    <t>Integrating Technology into Study Abroad</t>
  </si>
  <si>
    <t>Data-driven learning of collocations: Learner performance, proficiency, and perceptions</t>
  </si>
  <si>
    <t>Nina Vyatkina</t>
  </si>
  <si>
    <t>Computer-assisted Language Learning, Corpus, Data-driven Learning, Language Teaching Methodology, Learners’ Attitudes</t>
  </si>
  <si>
    <t>This study explores the effects of Data-Driven Learning (DDL) of German lexicogrammatical constructions (verb-preposition collocations) by North-American college students with intermediate foreign language proficiency. The study compares the effects of computer-based and paper-based DDL activities as evidenced in learners’ immediate and delayed performance gains, and explores changes in learners’ proficiency and DDL perceptions as well as the influence of these factors on performance. The results show that both DDL types were equally effective for all learners, independent of their proficiency and perceptions, although gains measured by a more controlled production test (gapfilling) were superior to and longer lasting than gains measured by a less controlled production test (sentence-writing). Furthermore, immediate performance gains on different tasks were differently affected by learner proficiency and perceptions, while delayed gains showed no such effects. Finally, the study found that overall learner proficiency increased and that DDL was well received by learners and they expressed an intention to use it for independent learning in the future. This study fills gaps existing in DDL research by focusing on a second language other than English, comparing different DDL types, measuring delayed learning gains, and combining different outcomes measures in a multilevel modeling design.</t>
  </si>
  <si>
    <t>Does CALL Have an English Problem?</t>
  </si>
  <si>
    <t>Sauro, Shannon</t>
  </si>
  <si>
    <t>Less Commonly Taught Languages, Social Context, Teacher Education, Computer-mediated Communication</t>
  </si>
  <si>
    <t>This paper asks whether computer-assisted language learning (CALL) has an English problem. It surveys the empirical studies published in four English language international CALL journals during the 4-year period (2012–2015) to see whether there was an upward trend in the overall number and proportion of studies investigating English as a target language. For 2012 and 2013, the proportion of English to studies of other languages was roughly equal. But published studies on English in 2014 and 2015 showed a noticeable increase. It then explores three cases in which an overemphasis on English fails to capture the cognitive and social issues around the use of technology for learning and teaching other languages. These include, for instance, the cognitive complexity of typing in character-based languages relative to typing in alphabetic languages, the culturally situated nature of feedback made available to learners using writing software, and teachers of languages other than English questioning the relevance of CALL for their local context. CALL journals both represent and shape the field, and when the vast majority of studies published in prominent international CALL journals explore primarily English as the target language, it may suggest that computer-assisted language learning is becoming synonymous with computer-assisted English learning.</t>
  </si>
  <si>
    <t>Augmented reality and language learning: From annotated vocabulary to place-based mobile games</t>
  </si>
  <si>
    <t>"I Am What I Am": Multilingual Identity and Digital Translanguaging</t>
  </si>
  <si>
    <t>KJ164</t>
  </si>
  <si>
    <t>KJ165</t>
  </si>
  <si>
    <t>KJ166</t>
  </si>
  <si>
    <t>KJ167</t>
  </si>
  <si>
    <t>KJ168</t>
  </si>
  <si>
    <t>KJ189</t>
  </si>
  <si>
    <t>KJ169</t>
  </si>
  <si>
    <t>KJ170</t>
  </si>
  <si>
    <t>KJ171</t>
  </si>
  <si>
    <t>KJ172</t>
  </si>
  <si>
    <t>KJ173</t>
  </si>
  <si>
    <t>KJ174</t>
  </si>
  <si>
    <t>KJ175</t>
  </si>
  <si>
    <t>KJ176</t>
  </si>
  <si>
    <t>KJ177</t>
  </si>
  <si>
    <t>KJ178</t>
  </si>
  <si>
    <t>KJ179</t>
  </si>
  <si>
    <t>KJ180</t>
  </si>
  <si>
    <t>KJ181</t>
  </si>
  <si>
    <t>KJ182</t>
  </si>
  <si>
    <t>KJ183</t>
  </si>
  <si>
    <t>Ron Darvin</t>
  </si>
  <si>
    <t>Sociotechnical structures, materialist semiotics, and online language learning</t>
  </si>
  <si>
    <t>Digital Literacy; Materiality; Semiotics; Equity</t>
  </si>
  <si>
    <t>Based on a study of the digital literacy practices of immigrant Filipino students in Vancouver, this paper focuses on how learners with unequal access to resources engage with different tools to locate information and find opportunities for language learning online. Data was collected through interviews and observations of participants as they used YouTube, Google Search, and Google Translate to decode unfamiliar words and find resources for learning. Framed through a materialist semiotic lens, this study examined how the students negotiated their resources on these platforms to achieve different intentions. Findings show that the way learners navigate these spaces can vary based on the devices they use (laptop vs. mobile phone), the user interface (browser vs. app), and the orientation they choose (landscape vs. portrait). The material dimensions of the screen determine the arrangement of semiotic forms, and varying configurations of devices, interfaces, and orientations shape the information made available to the learner and the digital literacy practices of scrolling, clicking, and shifting tabs. Recognizing how the online environment of a platform can shift across these layers of mediation, this paper conceptualizes the linguistic and semiotic forms that constitute design as sociotechnical structures which provide various learning affordances and constraints.</t>
  </si>
  <si>
    <t>Helen Lee &amp; Regine Hampel</t>
  </si>
  <si>
    <t>Geosemiotics as a multiperspectivist lens: Theorizing L2 use of semiotic resources in negotiation of meaning with mobiles from outside the classroom</t>
  </si>
  <si>
    <t>Multimodality; Mobile Language Learning; Videoconferencing; Negotiation of Meaning</t>
  </si>
  <si>
    <t>The theorization of how multimodal learning intersects with online teaching environments has emerged as a key research area in relationship to the creation of opportunities for L2 online interaction. However, there are few studies which have examined how cross-cultural dyads harness and orchestrate semiotic resources across mobile technologies from real-world locations. This paper reports on how the geosemiotics framework provided a multiperspectivist lens (i.e., one which allowed for multiple perspectives which included taking account of embodied communication, material place, and learners’ deployment of mobile devices and cameras to convey visuals). The theory of negotiation of meaning was also introduced to comprehend how L2 meaning is negotiated multimodally in ways potentially beneficial to second language acquisition. In this qualitative study, speaking tasks were supported by tablets and smartphones from outside the classroom. The aim was to foster negotiation of meaning through dyads locating and sharing public semiotic resources situated in places included cafés and museum. Findings show that learners co-deploy different semiotic resources to clarify task information and engage in word search and negotiation of lexis—with non-understanding also triggered by embodied and visual resources. Conclusions consider implications in fostering negotiation through pedagogic task design which harnesses semiotic resources in “place.”</t>
  </si>
  <si>
    <t>Müge Satar, Mirjam Hauck &amp; Zeynep Bilki</t>
  </si>
  <si>
    <t>Multimodal representation in virtual exchange: A social semiotic approach to critical digital literacy</t>
  </si>
  <si>
    <t>Multimodal Representation; Virtual Exchange; Social Semiotic Approach; Critical Digital Literacy</t>
  </si>
  <si>
    <t>For agentive and influential involvement in online communities, language learners and teachers need to develop critical digital literacy (CDL), conceptualized by Darvin (2017) as an awareness of “how meanings are represented in ways that maintain and reproduce relations of power” (p. 5) and thus privilege some and marginalize others online. Virtual exchange (VE) provides an ideal socio-cultural and socio-semiotic context for fostering CDL (Hauck, 2019) as it is an educational intervention that is—by default—digitally mediated. In this contribution, we examine the employment of semiotic practices for multimodal representation and how they “shape power relations with others” (Bezemer &amp; Jewitt, 2009, p. 1), thereby drawing on a social semiotic approach (Bezemer &amp; Kress, 2016) to CDL (Bilki et al., 2023). Our insights stem from a six-week VE between two higher education institutions in Turkey and the UK, which brought together 48 future English as a Foreign Language (EFL) teachers. The task-based exchanges yielded a rich dataset which allows us to illustrate how CDL is materially achieved through transformative processes observed in multicultural, multilingual, and multimodal interactions. Our findings speak to Kern’s (2014, 2015) appeal for a relational pedagogy and highlight the need to promote CDL in EFL teaching and teacher education to foster critical reflection on meaning-making conventions while exercising agency to establish powerful online relations with others.</t>
  </si>
  <si>
    <t>Ruslan Suvorov &amp; Paul Gruba</t>
  </si>
  <si>
    <t>Integrating semiotic resources in CALL activity designs</t>
  </si>
  <si>
    <t>Transdisciplinary SLA; Semiotic Resources; SFL; CALL Activity Design</t>
  </si>
  <si>
    <t>Grounded in the three-tiered transdisciplinary SLA framework of the Douglas Fir Group (2016), we explore how the concept of ‘semiotic resources’ may be integrated into CALL activity designs. Starting at the macro level, we discuss how language ideology may influence where to situate semiotic resources within initial design considerations. We next move to the meso level, the site of community and social negotiation, to look at how the departmental culture and personal orientation may influence design choices. Our attention then turns to the micro level where we define the roles semiotic resources may play through concepts used in Systemic Functional Linguistics (SFL). Moving from theory to practice, we describe how 14 pre-service ESL/EFL teachers in a graduate-level course designed CALL activities. Based on an analysis of their CALL activity designs and research-informed commentaries, we show how students were concerned with designs that highlighted textual aspects of semiotic resources. Such results, not surprisingly, point to the ways macro and meso levels may influence how semiotic resources surface within micro-level activity designs. We conclude by discussing the importance of taking a transdisciplinary approach to promoting language learning as semiotic learning in CALL designs and propose several areas for future research.</t>
  </si>
  <si>
    <t>Hsin-I Chen &amp; Ana Sevilla-Pavón</t>
  </si>
  <si>
    <t>Negotiation of meaning via virtual exchange in immersive virtual reality environments</t>
  </si>
  <si>
    <t>Immersive Virtual Reality; Multimodality; Negotiation of Meaning; Virtual Exchange</t>
  </si>
  <si>
    <t>This study examines how English-as-lingua-franca (ELF) learners employ semiotic resources, including head movements, gestures, facial expression, body posture, and spatial juxtaposition, to negotiate for meaning in an immersive virtual reality (VR) environment. Ten ELF learners participated in a TaiwanSpain VR virtual exchange project and completed two VR tasks on an immersive VR platform. Multiple datasets, including the recordings of VR sessions, pre- and post-task questionnaires, observation notes, and stimulated recall interviews, were analyzed quantitatively and qualitatively with triangulation. Built upon multimodal interaction analysis (Norris, 2004) and Varonis and Gass’ (1985a) negotiation of meaning model, the findings indicate that ELF learners utilized different embodied semiotic resources in constructing and negotiating meaning at all primes to achieve effective communication in an immersive VR space. The avatar-mediated representations and semiotic modalities were shown to facilitate indication, comprehension, and explanation to signal and resolve non-understanding instances. The findings show that with space proxemics and object handling as the two distinct features of VR-supported environments, VR platforms transform learners’ social interaction from plane to three-dimensional communication, and from verbal to embodied, which promotes embodied learning. VR thus serves as a powerful immersive interactive environment for ELF learners from distant locations to be engaged in situated languacultural practices that goes beyond physical space. Pedagogical implications are discussed.</t>
  </si>
  <si>
    <t>Yiting Han &amp; Blaine E Smith</t>
  </si>
  <si>
    <t>An ecological perspective on the use of memes for language learning</t>
  </si>
  <si>
    <t>Social Semiotics; Memes; Multimodality; Ecological Perspective</t>
  </si>
  <si>
    <t>Internet memes—usually taking the form of an image, GIF, or video with text—have become an important type of semiotic tool for meaning making. Due to the fact that memes can help learners leverage semiotic modes in social contexts, they hold great potential for language education. Integrating ecological social semiotic frameworks, this comparative case study examined the semiotic affordances of using memes for language learning in the digital wilds, with a focus on self-identified highly-motivated learner-memers in a university-level student-run Chinese-English intercultural chat group. Data sources included meme artifacts, screen shots, and recordings of meme-related communicative practices as well as semi-structed interviews with each participant. Analysis suggests there were four affordances perceived and utilized by the participants, including linking learners to emergent semiotic repertoires, L2 user agency, increased motivation, and personhood development. Key to learners’ experiences was their awareness of perceived semiotic affordances and their agency to participate in meaning making for potentially meaningful learning experiences. We conclude with pedagogical implications for integrating the rich semiotic resources of memes into language classrooms.</t>
  </si>
  <si>
    <t>Siao-Cing Guo &amp; Yu-Ju Lan</t>
  </si>
  <si>
    <t>Virtual world-supported contextualized multimodal EFL learning at a library</t>
  </si>
  <si>
    <t>Virtual Reality; Story Creation; Semiotics; Multimodality</t>
  </si>
  <si>
    <t>This study aims to investigate the influence of story creation on young EFL learners’ reading performance. Action research was adopted to examine the effects of two different story reading projects in a library setting in Taiwan. Each project comprised a group of 19 young EFL learner from Grades 4 to 6 (aged 10- 12). The first group’s activities consisted of picture storybook reading and word games. The results obtained from the pre- and post-reading tests on the learners’ performance revealed an increase in their English reading scores. But the results of the learners’ motivation and anxiety questionnaire were unsatisfactory. To overcome this discrepancy, a 3D virtual construction task using Omni-immersion Vision, an online VR construction tool, was added to the reading activity. This let the students express their ideas through multimodal resources including text and images in their stories and their 3D virtual contexts. The results showed that the second group made improvements not only in their English language reading but also in their learning motivation, and they demonstrated lower levels of anxiety than the first group. It appears that a combination of multimodal stories and context construction in virtual worlds benefited EFL learners.This study aims to investigate the influence of story creation on young EFL learners’ reading performance. Action research was adopted to examine the effects of two different story reading projects in a library setting in Taiwan. Each project comprised a group of 19 young EFL learner from Grades 4 to 6 (aged 10- 12). The first group’s activities consisted of picture storybook reading and word games. The results obtained from the pre- and post-reading tests on the learners’ performance revealed an increase in their English reading scores. But the results of the learners’ motivation and anxiety questionnaire were unsatisfactory. To overcome this discrepancy, a 3D virtual construction task using Omni-immersion Vision, an online VR construction tool, was added to the reading activity. This let the students express their ideas through multimodal resources including text and images in their stories and their 3D virtual contexts. The results showed that the second group made improvements not only in their English language reading but also in their learning motivation, and they demonstrated lower levels of anxiety than the first group. It appears that a combination of multimodal stories and context construction in virtual worlds benefited EFL learners.</t>
  </si>
  <si>
    <t>Solvita Burr</t>
  </si>
  <si>
    <t>Learning a foreign language and locality through an animated documentary film</t>
  </si>
  <si>
    <t>Less Commonly Taught Language; Soviet Latvia; Locals’ Spatial Experiences; Multiliteracies</t>
  </si>
  <si>
    <t>This paper describes one 4-week long online language learning module which utilizes the animated documentary film My Favorite War (Burkovska-Jakobsen, 2020) and analyzes four students’ final essays. The learning module was created considering ethnographic views of cultural inferences (Spradley, 2016), the framework of social space (Lefebvre, 1991), multimodal theory (Kress &amp; van Leeuwen, 2006), and the model of learning activities, or knowledge processes (Cope &amp; Kalantzis, 2015). It was developed for a Latvian language course at the University of Washington (Seattle, USA) in 2021. Its goals are to help students learn more about the target language and locals’ place-based experiences, and to promote students’ semiotic consciousness while developing their multiliteracies. However, the assignment’s assessment criteria related to the interaction of semiotic resources and of linguistic and non-linguistic information were not shared in order to find out if students would include these issues in their essays. Analysis of students’ essays show that after the learning module, students were able to comprehend (a) some individual compositional elements from the film; (b) symbolic and functional meanings of differently marked spaces; and (c) the main character’s feelings in various social spaces, internal conflicts, relationship models, and thoughts about family, work, war, historical truth, and independence. The described learning model can inspire educators worldwide to develop similar teaching practices for other less commonly taught languages.</t>
  </si>
  <si>
    <t>Emerging spaces for language learning: AI bots, ambient intelligence, and the metaverse</t>
  </si>
  <si>
    <t>Artificial Intelligence; Chatbots; Place-based Language Learning; Sociomaterialism</t>
  </si>
  <si>
    <t>Nasser Jabbari &amp; Zohreh R. Eslami</t>
  </si>
  <si>
    <t>Negotiations for meaning in the context of a massively multiplayer online role-playing game</t>
  </si>
  <si>
    <t>Lauren Hetrovicz</t>
  </si>
  <si>
    <t>Peer and NS-learner videoconferencing: Language-related episodes and perceived usefulness</t>
  </si>
  <si>
    <t>Negotiation for Meaning, Negotiated Interaction, Massively Multiplayer Online Role-playing Games, Second Language Learning</t>
  </si>
  <si>
    <t>This study investigated negotiations for meaning as conditions for second language (L2) learning in the context of a massively multiplayer online role-playing game, World of Warcraft (WoW) (Blizzard Entertainment, 2004). Varonis and Gass’s (1985) and Smith’s (2003a) models were used to identify negotiation episodes during on-task and off-task talks among the participants while playing WoW. The participants were six non-native (NNS) and one native English speaker (NS). The NNSs were divided into two teams of three: Team 1 (T1) pre-intermediate and Team 2 (T2) upper-intermediate. The NS played the game with both teams. The study lasted for six months and resulted in 59.96 hours of recorded audio and nine hours of screen-recorded gaming sessions. Negotiation patterns were compared across the L2 proficiency levels and three different types of dyads. The results revealed that (a) T1 encountered more communication breakdowns, but T2 engaged in more negotiations, (b) T1 engaged in more complex negotiations, (c) breakdowns and negotiations occurred more during off-task talk, and (d) breakdowns were triggered more by the NS’s utterances in T1 and by NNSs’ utterances in T2. The results also showed the participants’ abundant L2 use to undertake authentically contextualized game-driven tasks, meticulous involvement in bi- and multi-lateral negotiations, and creative strategies to resolve incomprehension.</t>
  </si>
  <si>
    <t>Language Related Episodes, Usefulness, Videoconferencing, Second Language Learners</t>
  </si>
  <si>
    <t>This study examines online interaction through the lens of language-related episodes (LREs), sites where learning is likely to occur given that the speaker is pushed to consciously reflect on and negotiate their language knowledge and use (Swain &amp; Lapkin, 1998). The aim of this research is to inform pedagogical practices by investigating the effect of interlocutor—a second language peer or a trained native speaker—on LRE outcomes, and the perceived usefulness of each interaction type. Using a counterbalanced design, 24 intermediate learners of Spanish completed two 30-minute videoconferences, one with a peer on Zoom and one with a native speaker on a paid videoconferencing platform. In total, 36 conversations were transcribed. The LREs were tallied and described in terms of linguistic focus, resolution, and targetlikeness. Data was also drawn from two post-conversation questionnaires. The results revealed that both dyad types were indistinguishable in the number of LREs produced per minute and their linguistic focus (lexical, morphosyntactic, and orthographic). However, the NS-learner dyads resolved significantly more LREs, and their resolutions were also significantly more targetlike. Finally, the analyses showed no relationship between LRE outcomes and perceived usefulness. The implications of the findings are explained and pedagogical recommendations are provided.</t>
  </si>
  <si>
    <t>Isabeau Fievez, Maribel Montero Perez, Frederik Cornillie &amp; Piet Desmet</t>
  </si>
  <si>
    <t>How do learners use a CALL environment? An eye-tracking study</t>
  </si>
  <si>
    <t>Eye-tracking, Multimodality, Help Options, Learning Environment</t>
  </si>
  <si>
    <t>This study investigates how learners use a freely available web-based multimodal language learning environment based on videos and newspaper articles with corresponding exercises and learning support in the form of help options, NedBox, for learning L2 Dutch. In order to measure learners’ use, a combination of eye movement and screen recording data were analysed. The study also examines how learners’ eye movements and use of the environment are related to their proficiency and performance in the environment. Twenty-one learners of Dutch used NedBox for 40 minutes, while their eye movements were tracked and their screen was recorded. Results demonstrated that learners used the environment in different ways in order to deal with the simultaneous presentation of input and exercises, and that this was dependent on the type of input. Eye movements were, to some extent, related to proficiency and performance in the environment. Finally, learners’ use of the help options can be defined as idiosyncratic. In sum, the findings of this study suggest that the simultaneous presentation of input, be it video or text, does not overwhelm learners and that learners do not always seem to use help options effectively.</t>
  </si>
  <si>
    <t>Enrique Cámara-Arenas, Cristian Tejedor-García, Cecilia Judith Tomas-Vázquez &amp; David Escudero-Mancebo</t>
  </si>
  <si>
    <t>Automatic pronunciation assessment vs. automatic speech recognition: A study of conflicting conditions for L2-English</t>
  </si>
  <si>
    <t>Automatic Pronunciation Assessment (APA), Automatic Speech Recognition (ASR), Automatic Assessment Tools, Second Language (L2) Pronunciation</t>
  </si>
  <si>
    <t>This study addresses the issue of automatic pronunciation assessment (APA) and its contribution to the teaching of second language (L2) pronunciation. Several attempts have been made at designing such systems, and some have proven operationally successful. However, the automatic assessment of the pronunciation of short words in segmental approaches has still remained a significant challenge. Free and off-the-shelf automatic speech recognition (ASR) systems have been used in integration with other tools with the hopes of facilitating improvement in the domain of computer-assisted pronunciation training (CAPT). The use of ASR in APA stands on the premise that a word that is recognized is intelligible and well-pronounced. Our goal was to explore and test the functionality of Google ASR as the core component within a possible automatic British English pronunciation assessment system. After testing the system against standard and non-standard (foreign) pronunciations provided by participating pronunciation experts as well as non-expert native and non-native speakers of English, we found that Google ASR does not and cannot simultaneously meet two necessary conditions (here defined as intrinsic and derived) for performing as an APA system. Our study concludes with a synthetic view on the requirements of a reliable APA system.</t>
  </si>
  <si>
    <t>Makoto Abe</t>
  </si>
  <si>
    <t>Topic management in L2 task-based written interactions</t>
  </si>
  <si>
    <t>Topic Management, Text Messaging, Interactional Practice, Conversation Analysis</t>
  </si>
  <si>
    <t>Juman Al Bukhari &amp; John A. Dewey</t>
  </si>
  <si>
    <t>How online interactants advance their talk in written interactions has been extensively investigated in different areas, including language learning. Applying a conversation analysis technique, this study examined how second language (L2) learners managed topics in L2 task-based text-chat interactions and the effects of L2 proficiency on their interactional practices. Participants were 53 dyads, comprising 106 Japanese learners of English across three proficiency levels. The findings demonstrated that only highproficiency learners jointly constructed differences in topicality between on- and off-task interactions, by implementing resources available in the textual communication medium. Mid- and low-proficiency learners tended to recycle similar formats to create new sequences. In addition, low-proficiency learners never showed orientation to topic transition in an observable way; mid-proficiency learners did show an indication of such an orientation to topic transition, although they failed to achieve it interactionally. The findings were partially verified by quantifying the question format How about you?, which was predominantly used by low- and mid-proficiency learners. Based on the findings, this study proposes a hypothetical developmental pathway and pedagogical implications for teaching and assessment of interactional competencies in L2 written interactions.</t>
  </si>
  <si>
    <t>Multimodal glosses enhance learning of Arabic vocabulary</t>
  </si>
  <si>
    <t>Arabic, SLA, Glosses, Multimodal</t>
  </si>
  <si>
    <t>In second language acquisition, a popular method of introducing new vocabulary is by embedding the words in a natural text. Supplementary information (e.g., definitions, illustrations, synonyms, etc.), or glosses, can be included in the margins of the texts to highlight and improve retention of the new words. Previous studies suggest multimodal glosses facilitate learning, although the question of which glosses are most effective remains an active research topic. In the present study, we focused on a sample of university students studying Arabic as a second language. In two experiments, we found that (a) recognition and recall of target vocabulary words were superior when target words were accompanied by a combination of text and picture glosses compared to text-only or picture-only; and (b) including information about the Arabic root word from which the target word was derived in the glosses provided an additional memory benefit. Overall, this study adds further support for glosses as a teaching tool by generalizing to the case of Arabic. Our results also show how glosses that highlight root information can be useful for improving recognition and recall of Arabic vocabulary specifically</t>
  </si>
  <si>
    <t>The Pokémon GO craze in the summer of 2016 focused public attention on augmented reality (AR). As always occurs with newly popular uses of technology, the education community soon started to explore how to use the game in teaching and learning, including in second language learning. Through its ability to use add-on digital assets to explore and expand scenes and locales from the real world, there is an obvious connection between AR and current theories of second language acquisition which emphasize localized, contextual learning and meaningful connections to the real world. In fact, AR has been in use for some time in language learning applications. Especially well-known are mobile, place-based games created with the ARIS platform. In this column we will explore the variety of ways in which AR is being used by language educators and look as well at other ways in which language learning is tied to digitally enhanced spaces.</t>
  </si>
  <si>
    <t>After a  brief introduction to  language learner strategies and   grammar strategies as  a subcategory, it  is  pointed out   that   research on  the   use   of  grammar strategies by  learners of  a  second language (L2)    has   been    limited. The   article then    describes the construction of a website with    strategies for learning and performing Spanish grammar, with a focus on   grammar that   was   found    to  be  problematic for   both    nonnative learners and   teachers alike.    The   website is  divided into   strategies for learning a  specific grammar form    and strategies which are   consistent with    the   learners’ style    preferences and   which could be   applied to  various grammar forms. The   website’s focus    is  on   strategizing about     the learning and   use of  Spanish grammar rather than  as  a  compendium of  rules    for   Spanish grammar. The   article ends    with    a  report on   a  small-scale study    using    largely qualitative means to  determine the   impact of  a  Spanish grammar strategies website on 15   learn-ers   who    agreed to  track    their    experiences with    selected strategies over    a  period of  6-8 weeks. Students’ responses on   the   strategy tracking forms and   in  the   interviews over the   course of  study    indicated that    the   learners generally benefited to  some extent and in  some    cases    greatly from    use   of  the   website, suggesting its   potential for   supporting learners of  Spanish in  remembering and   correctly using    various grammatical forms    that had previously been problematic for them.</t>
  </si>
  <si>
    <t>Hui-Hsien Feng &amp; Evgeny Chukharev-Hudilainen</t>
  </si>
  <si>
    <t>Genre-based AWE system for engineering graduate writing: Development and evaluation</t>
  </si>
  <si>
    <t>Sha Liu &amp; Guoxing Yu</t>
  </si>
  <si>
    <t>L2 learners’ engagement with automated feedback: An eye-tracking study</t>
  </si>
  <si>
    <t>Automated Writing Evaluation, Genre-based Pedagogy, Lexical Bundles, Grammatical Categories of Verbs</t>
  </si>
  <si>
    <t>Automated writing evaluation (AWE) systems have been introduced to ESL/EFL classes in the hopes of reducing teachers' workloads and improving students' writing by providing instant holistic scores and corrective feedback (Jiang &amp; Yu, 2020; Link et al., 2014; Ranalli &amp; Yamashita, 2019; Warschauer &amp; Ware, 2006). When it comes to genre-specific writing, general AWE feedback may be insufficient because communicative purposes should be achieved, for which feedback is needed beyond grammar and mechanics. However, very few genre-specific AWE systems based on rhetorical move analysis have been developed. Therefore, the present study reports on the development and evaluation of a genre-based AWE system to facilitate Taiwanese engineering graduate students' writing of research abstracts. This AWE system provides automated feedback on two linguistic features, lexical bundles and grammatical categories of verbs (i.e., tense, aspect, and voice), associated with moves in abstracts. The feedback was designed to be co-constructed between learners and computers in order to promote interaction. The effectiveness of the AWE system was evaluated following Chapelle's (2001) computer-assisted language learning evaluation framework. The findings revealed positive effects; with appropriate guidance, the AWE system was able to draw participants' attention to and enhanced their use of these two linguistic features to achieve the communicative purposes of rhetorical moves in their abstracts.</t>
  </si>
  <si>
    <t>Explicitness of Automated Feedback, Accuracy of Automated Feedback, L2 Learner Engagement, Eye-tracking</t>
  </si>
  <si>
    <t>This study used eye-tracking, in combination with stimulated recalls and reflective journals, to investigate L2 learners’ engagement with automated feedback and the impact of feedback explicitness and accuracy on their engagement. Twenty-four Chinese EFL learners revised their writing through Write &amp; Improve with Cambridge, a new automated writing evaluation system that generates automated feedback with three different levels of explicitness. Data from multiple perspectives were collected and examined, including participants’ eye movements, their stimulated recalls, and their responses/revisions to automated feedback on their multiple drafts. The results revealed that participants spent significantly more time and expended more cognitive effort in processing indirect than direct feedback. However, a lower percentage of indirect feedback was taken up, and the revisions participants made based on such feedback were less successful. These findings suggest feedback explicitness as a determining factor affecting learners’ engagement with automated feedback and point to the need for timely, supplemental teacher or peer scaffolding in addition to automated feedback. The results also suggest that AWE tools need to be constantly updated to improve their feedback accuracy, as error-prone feedback may cause participants to make inaccurate amendments to their writing. In addition, teachers should help learners confirm the accuracy of AWE feedback.</t>
  </si>
  <si>
    <t>Zhan Shi, Fengkai Liu, Chun Lai &amp; Tan Jin</t>
  </si>
  <si>
    <t>Enhancing the use of evidence in argumentative writing through collaborative processing of content- based automated writing evaluation feedback</t>
  </si>
  <si>
    <t>Content-based AWE Feedback, Collaborative Processing of Feedback, Using Evidence in Argumentative Writing</t>
  </si>
  <si>
    <t>Automated Writing Evaluation (AWE) systems have been found to enhance the accuracy, readability, and cohesion of writing responses (Stevenson &amp; Phakiti, 2019). Previous research indicates that individual learners may have difficulty utilizing content-based AWE feedback and collaborative processing of feedback might help to cope with this challenge (Elabdali, 2021; Wang et al., 2020). However, how learners might collaboratively process content-based AWE feedback remains an open question. This study intends to fill this gap by following a group of five Chinese undergraduate EFL students’ collaborative processing of content-based AWE feedback on the use of evidence in L2 argumentative writing during five writing tasks over a semester. Student collaboration was examined through tracking the recordings of collaborative discussion sessions as well as their written drafts and revisions, and through collecting interview responses from individual learners. The findings revealed that the collaborative processing of AWE feedback was experienced in three phases, namely the trustful phase, skeptical phase, and critical phase. Although content-based AWE feedback could facilitate the development of some aspects of evidence use, collaborative discourses were instrumental in developing learners’ understanding and skills for certain aspects of evidence use that AWE feedback failed to address. The findings suggest that collaborative discourse around content-based AWE feedback can be an important pedagogical move in realizing the potential of AWE feedback for writing development.</t>
  </si>
  <si>
    <t>Zhenzhen Chen, Weichao Chen, Jiyou Jia &amp; Huixiao Le</t>
  </si>
  <si>
    <t>Exploring AWE-supported writing process: An activity theory perspective</t>
  </si>
  <si>
    <t>Computer-Assisted Language Learning (CALL), Automated Writing Evaluation (AWE), Activity Theory, L2 Writing</t>
  </si>
  <si>
    <t xml:space="preserve">Despite the growing interest in investigating the pedagogical application of Automated Writing Evaluation (AWE) systems, studies on the process of AWE-supported writing are still scant. Adopting activity theory as the framework, this qualitative study aims to examine how students incorporated AWE feedback into their writing in an English as a foreign language setting. We conducted semi-structured interviews with four Chinese students sampled from two classes and collected their AWE submissions and feedback for data analysis. Our findings demonstrate that AWE-supported writing is a tool-mediated, purposive, and collective activity shaped by individual and contextual factors. Students used various strategies to attain their learning goals and to address the tensions arising from their activity systems. This study contributes to the research on the effectiveness of AWE by assuming a process-oriented approach that was informed by activity theory. Our findings also shed light on the complex process of second language writing mediated by new technology innovations. Pedagogical implications of our findings are discussed in the conclusion. </t>
  </si>
  <si>
    <t>Partnering with AI: Intelligent writing assistance and instructed language learning</t>
  </si>
  <si>
    <t>Automatic Corrective Feedback, Machine Translation, AI Tools, Second Language Writing</t>
  </si>
  <si>
    <t>In recent years, advances in artificial intelligence (AI) have led to significantly improved, or in some cases, completely new digital tools for writing. Systems for writing assessment and assistance based on automated writing evaluation (AWE) have been available for some time. That is the case for machine translation as well. More recent are synchronous feedback tools, such as Grammarly. That tool incorporates, as do others, predictive text technology, supplying automated sentence completion. Emerging writing assistance goes further, generating an entire text in response to a brief prompt. That capacity, along with significantly improved performance of both automated feedback systems and machine translation, is enabled through advances in AI, built on ever larger datasets and deep machine learning. While they differ in interface, functionality, and target audience, the available and emerging set of intelligent writing tools can be used to help learners improve the quality of their written texts. However, their use in instructional language learning has in some cases been controversial. In this column, we will be examining AI-enabled writing tools, reviewing the findings from research studies, and discussing their use in instructional settings. When integrated into writing instruction and practice, these digital tools have been found to offer significant benefits to both students and teachers. Teacher mediation aids learners in becoming informed consumers of language technology, as well as helping them to gain meta-linguistic knowledge. For researchers, intelligent writing tool use is optimally analyzed from a broad ecological perspective that examines the dynamic interplay of learner, software, and instructional environment.</t>
  </si>
  <si>
    <t>Heyoung Kim &amp; Jang Ho Lee</t>
  </si>
  <si>
    <t>SMART Teacher Lab: A learning platform for the professional development of EFL teachers</t>
  </si>
  <si>
    <t>KJ184</t>
  </si>
  <si>
    <t>KJ185</t>
  </si>
  <si>
    <t>KJ186</t>
  </si>
  <si>
    <t>KJ187</t>
  </si>
  <si>
    <t>KJ188</t>
  </si>
  <si>
    <t>KJ190</t>
  </si>
  <si>
    <t>KJ191</t>
  </si>
  <si>
    <t>EFL Teacher Education, Mobile-Assisted Language Learning, Non-Formal Learning, Open Learning Platform</t>
  </si>
  <si>
    <t>This article introduces the structure and content of an online learning platform called SMART Teacher Lab (STL, henceforth) implemented at the authors’ university since 2014. “STL” is an online platform specifically built for the professional development of pre- and in-service English as a Foreign Language (EFL) teachers, containing and accumulating various types of hands-on and field-specific educational resources. These resources include information on the preparation of teaching practicums, video clips of teaching demonstrations, student or teacher interviews, lecture materials on recent educational approaches and technology, and more. STL was originally designed as an open-access mobile-based platform based on the previous literature of non-formal learning, and a development-centered view of bottom-up teacher education. Providing examples of resources related to English education majors and highlighting the strengths of STL, this article aims to emphasize the importance of such a platform for the successful and sustainable professional development of EFL teachers. Suggestions for EFL teacher trainers in other pedagogical contexts are also included.</t>
  </si>
  <si>
    <t>Weifeng Sun &amp; Bin Zou</t>
  </si>
  <si>
    <t>A study of pre-service EFL teachers’ acceptance of online teaching and the influencing factors</t>
  </si>
  <si>
    <t>Technology Acceptance Model (TAM), EFL, Online Teaching, Pre-service Teachers</t>
  </si>
  <si>
    <t>It is expected that the field of language education will see an increased need for teachers to accept online teaching. Based on the Technology Acceptance Model, this study examined pre-service EFL teachers’ acceptance of online teaching and the factors influencing them. The participants were TESOL majors at three universities in China. The data were collected from a questionnaire survey with 204 participants and semi-structured individual interviews with 12 participants. The study reveals that pre-service English teachers generally accept online teaching after completing one-semester of purely online learning during the COVID-19 pandemic. The results also suggest that participants’ enjoyable experiences in using online technologies, perceived usefulness of online teaching, social influences, and technological pedagogical content knowledge influence their acceptance of online teaching.</t>
  </si>
  <si>
    <t>KJ192</t>
  </si>
  <si>
    <t>KJ193</t>
  </si>
  <si>
    <t>KJ194</t>
  </si>
  <si>
    <t>KJ195</t>
  </si>
  <si>
    <t>KJ196</t>
  </si>
  <si>
    <t>KJ197</t>
  </si>
  <si>
    <t>KJ198</t>
  </si>
  <si>
    <t>KJ199</t>
  </si>
  <si>
    <t>KJ200</t>
  </si>
  <si>
    <t>KJ201</t>
  </si>
  <si>
    <t>KJ202</t>
  </si>
  <si>
    <t>KJ203</t>
  </si>
  <si>
    <t>KJ204</t>
  </si>
  <si>
    <t>KJ205</t>
  </si>
  <si>
    <t>KJ206</t>
  </si>
  <si>
    <t>KJ207</t>
  </si>
  <si>
    <t>KJ208</t>
  </si>
  <si>
    <t>KJ209</t>
  </si>
  <si>
    <t>Marco Cappellini &amp; Christelle Combe</t>
  </si>
  <si>
    <t>Multiple online environments as complex systems: Toward an orchestration of environments</t>
  </si>
  <si>
    <t>Xiaobin Chen, Detmar Meurers &amp; Patrick Rebuschat</t>
  </si>
  <si>
    <t>ICALL offering individually adaptive input: Effects of complex input on L2 development</t>
  </si>
  <si>
    <t>Jaeuk Park</t>
  </si>
  <si>
    <t>Vocabulary learning through a daily task of cooking in the Digital Kitchen</t>
  </si>
  <si>
    <t>Maritza Medina González &amp; Debra M. Hardison</t>
  </si>
  <si>
    <t>Assistive design for English phonetic tools (ADEPT) in language learning</t>
  </si>
  <si>
    <t>Tzu-Yu Tai</t>
  </si>
  <si>
    <t>Impact of mobile virtual reality on EFL learners’ listening comprehension</t>
  </si>
  <si>
    <t>Different effects of machine translation on L2 revisions across students’ L2 writing proficiency levels</t>
  </si>
  <si>
    <t>Heng-Tsung Danny Huang</t>
  </si>
  <si>
    <t>Investigating the influence of video-dubbing tasks on EFL learning</t>
  </si>
  <si>
    <t>Serge Bibauw, Wim Van den Noortgate, Thomas François &amp; Piet Desmet</t>
  </si>
  <si>
    <t>Dialogue systems for language learning: A meta-analysis</t>
  </si>
  <si>
    <t>Yan Zheng &amp; Jessie S. Barrot</t>
  </si>
  <si>
    <t>Social media as an e-portfolio platform: Effects on L2 learners’ speaking performance</t>
  </si>
  <si>
    <t>Laia Canals</t>
  </si>
  <si>
    <t>The interplay between metalanguage, feedback, and meaning negotiation in oral interaction</t>
  </si>
  <si>
    <t>Chun Lai, Yang Liu, Jingjing Hu, Phil Benson &amp; Boning Lyu</t>
  </si>
  <si>
    <t>Association between the characteristics of out-of-class technology-mediated language experience and L2 vocabulary knowledge</t>
  </si>
  <si>
    <t>Zahra Shafiee, S. Susan Marandi &amp; Vahid Reza Mirzaeian</t>
  </si>
  <si>
    <t>Teachers’ technology-related self-images and roles: Exploring CALL teachers’ professional identity</t>
  </si>
  <si>
    <t>Clarence Green</t>
  </si>
  <si>
    <t>Computing curriculum time and input for incidentally learning academic vocabulary</t>
  </si>
  <si>
    <t>Chesla Ann Lenkaitis</t>
  </si>
  <si>
    <t>Integrating the United Nations’ Sustainable Development Goals: Developing content for virtual exchanges</t>
  </si>
  <si>
    <t>Nigel P. Daly</t>
  </si>
  <si>
    <t>Investigating learner autonomy and vocabulary learning efficiency with MALL</t>
  </si>
  <si>
    <t>Boning Lyu &amp; Chun Lai</t>
  </si>
  <si>
    <t>Learners’ engagement on a social networking platform: An ecological analysis</t>
  </si>
  <si>
    <t>Yau Wai Lam, Khe Foon Hew &amp; Chengyuan Jia</t>
  </si>
  <si>
    <t>Toward a flipped 5E model for teaching problem-solution writing in ESL courses: A two-year longitudinal experiment</t>
  </si>
  <si>
    <t>Hong Zhang &amp; Olga Torres-Hostench</t>
  </si>
  <si>
    <t>Training in machine translation post-editing for foreign language students</t>
  </si>
  <si>
    <t>Telecollaboration, Teacher Training, Multiple Online Environments, Orchestration of Environments</t>
  </si>
  <si>
    <t>Distance learning, telecollaboration, and virtual exchange rely more and more on multiple online environments. Research on how teachers and learners deal with this is rare. The present study considers future teachers designing online tasks for actual learners in a telecollaborative project deployed across three online platforms. Framed by dynamic and complex systems theory, our study draws on computer-mediated discourse analysis, multimodal conversation analysis, and content analysis to understand through which af ordances pedagogical actions such as instruction giving and providing feedback are accomplished throughout the three environments. Analysis highlights dif erent strategies for each pedagogical regulation. Our main finding is that the presence of dif erent environments emerges as an af ordance for teachers to distribute pedagogical actions across the system of environments, which we call orchestration of environments. We discuss the implications of this finding for models of teacher competence and for teacher education.</t>
  </si>
  <si>
    <t>Individually Adaptive Input, Complex Input Primed Writing, Intelligent Computer Assisted Language Learning, Input Output Alignment</t>
  </si>
  <si>
    <t>The Artificial Intelligence methods employed in Intelligent Computer Assisted Language Learning (ICALL) in principle makes it possible to individually support language learners. Second Language Acquisition (SLA) research and language teaching practitioners agree on the relevance of target language input adapted to the learner level. However, little systematic research has explored individually adapting input and how it impacts learners. Building on previous findings on apparent alignment between the complexity of learner input and their output (Chen &amp; Meurers, 2019), the purpose of this study is to investigate how different challenge levels of adaptive input impact learners’ written output . We developed an ICALL system implementing a Complex Input Primed Writing task that selects texts for individual learners and ran an experiment grouping learners into four classes: no, low, medium, or high challenge in relation to the individual learners’ writing complexity. The results show that learners generally were able to align to lowand medium-level challenges, producing more complex writings after receiving the adaptively challenging input, but less so for the high challenge group. The study demonstrates how an ICALL system used in a regular language learning context can support SLA research into adaptive input and complexity alignment.</t>
  </si>
  <si>
    <t>CALL, TBLT, Digital Kitchen, Vocabulary Learning</t>
  </si>
  <si>
    <t>Task-Based Language Learning and Teaching (TBLT) has been integrated with Computer-Assisted Language Learning (CALL), contributing to pedagogical developments in the field of SLA. While the majority of studies have used the integrated pedagogy inside the classroom context, little attention has been paid to the area outside of the classroom. Drawing on a recently developed learning environment called ‘Digital Kitchen’, this study examines how learning in a technology-enhanced real-world environment benefits foreign vocabulary acquisition. In particular, the multimodal effect of physicality is investigated using a mixed methods and quasi-experimental research design. Forty-eight adult participants performed two cooking sessions: one in a kitchen using real objects and the other in a classroom looking at photos. Statistical data demonstrated that the digital kitchen users registered significantly higher scores on vocabulary learning compared to classroom participants. The findings show that engaging all senses in a technology-enhanced environment is more powerful for vocabulary learning than using only a few senses. These findings have implications for those planning to design and implement a similar real-world learning environment.</t>
  </si>
  <si>
    <t>Assistive Technology, IPA Symbols, Phonetics, Pronunciation</t>
  </si>
  <si>
    <t>Assistive Design for English Phonetic Tools (ADEPT) was developed to improve inclusion in classrooms and enhance collaboration among blind, low vision, and sighted learners of American English (AE) as a second/foreign language through better access to the International Phonetic Alphabet (IPA) symbols and the sounds they represent. Grounded in multisensory training efficacy, ADEPT involves auditory-visualtactual integration through the use of visual-tactile IPA symbol cards and an auditory-visual companion website based on the Universal Design for Learning guidelines. Each card includes a symbol, description, and website reference number, all with braille notations. The website includes printed and audio-recorded information on the articulation of AE consonants and vowels, with recordings of each sound in isolation, syllables, and words. ADEPT’s pedagogical efficacy was field tested with 21 blind/low vision adult L2 learners of AE (L1 Spanish), emphasizing vowel production in a pretest-training-posttest design, which had a training period of 10 weeks. Production scores from native-speaking raters were the dependent variable in a multilevel model with time (pretest-posttest comparison) as a fixed effect. Results showed a significant effect of time (i.e., improvement in production accuracy); the fit of the model improved when the random effect of participants was added (p &lt; .001). In addition, pre- and post-study comments were very positive. ADEPT, which learners described as “invaluable,” can facilitate a collaborative learning environment.</t>
  </si>
  <si>
    <t>Virtual Reality, Mobile-Rendered HMD, EFL Listening, Interactivity</t>
  </si>
  <si>
    <t>Virtual reality (VR) has received increasing attention from researchers and practitioners in EFL listening. However, prior studies are primarily concerned with non-immersive desktop-based VR. Few studies examined the effects of VR via mobile-rendered head-mounted displays (mobile VR). Therefore, this study investigates the impact of mobile VR on EFL learners’ listening comprehension. Participants were 49 Taiwanese seventh-graders, randomly assigned to either the VR group or video group. The VR group played with a language learning VR app using mobile VR while the video group watched the walkthrough video of the VR app on personal computers. The effects of mobile VR were analyzed based on listening comprehension post-tests, recalls, and interviews. The results revealed the VR group’s listening comprehension and recall were significantly better than that of the video group. The interview data indicated that, for most VR players, mobile VR-mediated EFL listening was motivating, beneficial, and convenient. They felt more engaged in the listening tasks. Simulated real-life scenarios and interactivity, particularly the interaction with virtual characters, led to a stronger sense of presence and a higher degree of immersion, which enabled them to listen as a participant rather than overhearer. Interaction in an authentically fully-immersive context facilitated listening comprehension. The findings suggest that mobile VR may be a useful tool to promote EFL listening and underscore the necessity for additional research on the emerging technology for language learning.</t>
  </si>
  <si>
    <t>Machine Translation, L2 Revision, L2 Writing Proficiency</t>
  </si>
  <si>
    <t>In recent years, machine translation (MT) has been gaining popularity, both in academic settings and in everyday life among foreign language students. However, insufficient research has been conducted in this field. Moreover, the findings of extant literature are often contradictory, and there are few empirical studies based on students’ actual outcomes. Therefore, the present study investigates the effectiveness of using MT in English-as-a-Foreign-Language (EFL) writing classes. It particularly examines whether students’ L2 writing proficiency levels influence their revisions when using MT. According to the results, using MT helped all levels of students improve their revisions, but to a different extent depending on their L2 writing proficiency levels. Compared to the higher-level students, the lower-level students made fewer changes per error, resulting in less improvement in the revised versions. Furthermore, this study found that the lowestlevel students benefited the least from MT, mainly due to their limited L2 knowledge. Conversely, the higher-level students benefited more from MT by critically selecting better options between their own translations and those produced by MT. Overall, this study includes several pedagogical implications for using MT in L2 writing classrooms.</t>
  </si>
  <si>
    <t>Video-dubbing, English Speaking Proficiency, English Public Speaking Anxiety, Group Cohesion</t>
  </si>
  <si>
    <t>This study investigates the effects of completing video-dubbing tasks on English speaking proficiency, English public speaking anxiety (EPSA), and group cohesion (GC). Two classes of EFL college students were assigned to either the dubbing group or the comparison group. Both groups began by responding to the EPSA scale, the GC scale, and a standardized English speaking test. Next, the dubbing group completed two video-dubbing tasks, for each of which they worked in groups to select a video clip, remove the original soundtrack, rehearse the monologues and dialogues, create a new soundtrack, combine the video clip with the new soundtrack, submit the dubbed video clip, and perform the live dubbing in class. In contrast, during the weeks when the dubbing group performed live dubbing, the comparison group watched and discussed movies in English. Finally, both groups took the post-test comprising the two scales and a second set of the standardized English speaking test. The synthesis of quantitative and qualitative findings revealed that, firstly, video-dubbing tasks constituted an entertaining task that could enhance English speaking proficiency. Second, completing video-dubbing tasks reduced foreign language anxiety but not English public speaking anxiety. Third, group cohesion increased substantially as a result of accomplishing videodubbing tasks.</t>
  </si>
  <si>
    <t>Meta-analysis, Dialogue System, Chatbot, Dialogue-based CALL</t>
  </si>
  <si>
    <t>The present study offers a meta-analysis of effectiveness studies on dialogue-based CALL, systems affording a learner practice in a foreign language (L2) by interacting with a conversational agent (“bot”). Through a systematic inclusion and exclusion process, we identified 17 relevant meta-analyzable studies. We made use of Morris and DeShon’s (2002) formulas to compute comparable effect sizes across designs, including k = 100 individual effect sizes, which were analyzed through a multilevel random-effects model. Results confirm that dialogue-based CALL practice had a significant medium effect size on L2 proficiency development (d = 0.58). We performed extensive moderator analyses to explore the relative effectiveness on several learning outcomes of different types and features of dialogue-based CALL (type of interaction, modality, constraints, feedback, agent embodiment, gamification). Our study confirms the effectiveness of form-focused and goal-oriented systems, system-guided interactions, corrective feedback provision, and gamification features. Effects for lower proficiency learners, and on vocabulary, morphosyntax, holistic proficiency, and accuracy are established. Finally, we discuss expected evolutions in dialogue-based CALL and the language learning opportunities it offers.</t>
  </si>
  <si>
    <t>Social Media, Electronic Portfolio, QQ, Portfolio Assessment</t>
  </si>
  <si>
    <t>In the past few years, there has been an increase in the use of social media for language pedagogy. While some high-profile social media platforms have been extensively studied, their potential as an electronic portfolio (e-portfolio) is under-researched, particularly in the area of L2 (i.e., English) speaking. Thus, this study fills in the vacuum by investigating the effects of social media as an e-portfolio platform for the speaking performance of L2 students whose L1 is Chinese. Using a quasi-experimental design, the findings demonstrate the viability of a social media-based e-portfolio for significantly improving college students’ speaking performances. These results were linked to three factors, namely the (a) social pressure from high visibility, (b) sense of captive audience, and (c) increased level of engagement due to the interactive features of the platform. Some technical and learner/learning-related challenges were also reported by students. Implications for L2 speaking pedagogy, assessment, and future studies are discussed.</t>
  </si>
  <si>
    <t>Interactional Feedback, Meaning Negotiation, Language Related Episodes, Metalanguage</t>
  </si>
  <si>
    <t>The present article explores the affordances virtual exchanges provide to foster a focus on form, interactional feedback, and meaning negotiation in language related episodes (LREs) occurring in interaction between learners of English and learners of Spanish as a foreign language. The participants, 36 students enrolled in language courses at two universities in two different countries, took part in a virtual exchange which involved carrying out three 40-minute video calls in pairs. These calls were video recorded and constituted the data from which different types of LREs were extracted. The recordings from the first and the last video calls, which took place two and a half months apart, were transcribed and analyzed. Data analyses revealed that learners gave significantly more feedback during the last interactive task, and that only in the case of LREs initiated by L2 speakers did this lead to more repairs and a higher resolution rate of the episodes. The data also showed that the presence of metalinguistic information led to an increased number of repairs, and that reactive LREs initiated by L1 speakers and preemptive LREs initiated by L2 speakers displayed different rates of interactional feedback, meaning negotiation, modified output, and repairs.</t>
  </si>
  <si>
    <t>Out-of-class Language Learning, Vocabulary Learning, Autonomous Language Learning</t>
  </si>
  <si>
    <t>Out-of-class autonomous language learning with technology is positively associated with learners’ L2 vocabulary knowledge (Lee, 2019; Webb, 2015). An understanding of how out-of-class technologymediated language experiences relate to L2 vocabulary development is essential to discussions about the quality of out-of-class language learning experiences. This study examined 46 Chinese EFL learners’ selfdirected out-of-class language learning experiences with technology in order to develop a framework of the defining characteristics of out-of-class technological experiences that are associated with L2 English vocabulary knowledge. Analysis of the learners’ one-month-long diaries recording their daily technology activities in English, semi-structured interviews, and performance in a vocabulary knowledge assessment revealed several characteristic indicators that were positively associated with L2 English vocabulary scores. It was found that accessing multimodal materials, dual attention to meaning and form, the depth of lexical information attended to and the levels of engagement with words when engaging in technology activities were significantly associated with L2 English vocabulary scores. The findings suggest these dimensions as potential directions for future research and as core aspects of learner support for out-ofclass language learning.</t>
  </si>
  <si>
    <t>Extensive Reading, Extensive Viewing, Academic Vocabulary, Incidental Learning</t>
  </si>
  <si>
    <t>This paper computes estimates of the potential for Extensive Reading (ER) and Extensive Viewing (EV) to support the academic and discipline-specific vocabulary needs of students. While research into ER/EV for general vocabulary is well-established, only recently has academic vocabulary begun to be researched. Given curriculum time constraints, information on which academic vocabulary items might be learnable incidentally is useful, and this study provides teachers with information on which specific academic vocabulary items from multiple academic wordlists have a reasonable chance of being learned incidentally. It operationalizes ER/EV through corpora representing general fiction, television programs, and movies. It estimates the pedagogical time it would take to meet target vocabulary at different possible thresholds for incidental learning (6, 12, 20 times) with estimates for each computed for multiple possible reading rates (100, 260, 350 wpm) and viewing rates (80, 140, 200 wpm). Results report individual curriculum time/input estimates for over 2000 academic vocabulary targets across multiple subjects. Findings indicate ER/EV are pedagogies that could substantially support academic vocabulary development. A tool is released for teachers to compute personalized estimates using the reading rates of their students.</t>
  </si>
  <si>
    <t>Computer Assisted Language Learning (CALL), Teacher Education, CALL Teachers’ Professional Identity (CALLTPI), Teachers’ Professional Identity (TPI)</t>
  </si>
  <si>
    <t>Despite the surge of interest in language teachers’ professional identity (TPI) as an integral component of their professional growth (Barkhuizen, 2017; Clarke, 2018) and the increasing interest in the field of computer assisted language learning (CALL) (Nami et al., 2015), there is still a paucity of research on the professional identity of language teachers who integrate technology with language instruction (CALL teachers). To bridge this gap, the present study explored the components that construct CALL teachers’ professional identity (CALLTPI). The data were collected from a set of in-depth, semi-structured interviews investigating perceptions of 24 CALL informants (educators, experts, professors, and teachers) from different contexts and countries about CALL teachers’ roles in technology integration in English language teaching (ELT). Fifteen sub-components were inferred from the thematic analysis of the interview transcripts as compared against the available literature on CALL teacher education and language teachers’ professional identity. These sub-components corresponded to three major components, namely, CALL teachers’ individual identity, classroom-based identity, and agentive identity. The results can provide CALL teacher educators with implications for designing professional development programs with the aim of developing teachers’ professional identity and enhancing the effectiveness of technology integration in ELT.</t>
  </si>
  <si>
    <t>Virtual Exchange; Sustainable Development Goals; United Nations; Videoconferencing</t>
  </si>
  <si>
    <t>The United Nations’ Sustainable Development Goals (SDGs), which were adopted in 2015 as part of the 2030 Agenda for Sustainable Development, “provide a shared blueprint for peace and prosperity for people and the planet” (United Nations, 2020a). The SDGs, which include gender equality, quality education, and ending poverty, are those objectives that must be met by all countries “in a global partnership” (United Nations, 2020a). With the 2030 Agenda in mind, this Virtual Exchange (VE) study reveals learners in different geographical locations who are partnered with one another via technology can benefit from the embedding of SDG content into their VE (Dooly, 2017; Forward et al., 2020). This article focuses on two parallel, but separate, Synchronous Computer-Mediated Communication (SCMC) six-week VEs. Teacher trainees from a university in the United States were partnered with other teacher trainees from a university in Poland and/or Colombia. In another cohort, second language (L2) learners of Spanish from a university in the United States were partnered with those from a university in Poland. In each of these groupings, participants completed SCMC sessions via Zoom and discussed the SDGs. Qualitative and quantitative data reveal that awareness of these universal objectives increased and afforded them new perspectives. By using a culturally sensitive lens, teacher trainees developed teaching strategies and L2 learners increased their intercultural competence. These results suggest that integrating SDG content into virtual exchange can support the United Nations’ 2030 Agenda and can make a contribution to the field of VE.</t>
  </si>
  <si>
    <t>Mobile Assisted Language Learning (MALL); Second Language Vocabulary Acquisition; Intentional Learning; Autonomous Learning</t>
  </si>
  <si>
    <t>The road to second language competence is a long and arduous one, and much of its effort involves learning to recognize and use vocabulary. Fortunately, anytime-anywhere learning with smart phones and smart apps offer a means to lessen the burden and make vocabulary learning more efficient. Accordingly, this study investigated 134 students across four months and evaluated the effectiveness of their individual vocabulary learning strategies (only flashcard app; paper-based notes and wordlists; both notes and flashcard app) in terms of three different vocabulary test scores. The Kruskal-Wallis rank sum test and pairwise comparisons revealed that the Only App Group had significantly higher test scores than both the Only Notes Group and the blended Notes/App Group with medium and small effect sizes (r = 0.49 and 0.27, respectively). A Fixed Effects model was run to determine the extent study strategies in addition to gender, (TOEIC) proficiency, time spent studying, time spent using the app, and frequency of studying, were correlated with test scores. In this moderator analysis, the Only App Group strategy was no longer statistically significant and was replaced by the factor “total time using the app” (p = .005) which was positively correlated with test scores.</t>
  </si>
  <si>
    <t>Informal Learning; Language Learning Ecology; Narrative Inquiry; Learning Beyond the Classroom</t>
  </si>
  <si>
    <t>Language learners are actively engaging in language learning beyond the classroom. However, social networking sites, despite playing a major role in people’s lives, have been found to be rarely incorporated into language learners’ learning ecologies. An understanding of the factors that shape learners’ engagement on instruction-oriented social networking sites could inform platform design and enhance the likelihood of platforms being utilized. This study examined a group of language learners’ engagement on an instruction-oriented social networking site, Lang-8, over time. Using narrative data and learners’ behavioral data on the platform, the study revealed how various ecological resources on and outside the platform interacted with one another to shape the dynamic changes in different dimensions of learners’ engagement on the platform over time. The study also suggested that learners’ engagement on the platform further induced reconstruction of their language learning ecologies, providing additional learning opportunities both on and beyond the platform. The findings highlight the importance of supporting learner engagement on technological platforms in an informal learning context and provide insights into how such support could be achieved through system design.</t>
  </si>
  <si>
    <t>ESL Writing; Problem-Solution Writing; Flipped Classroom Approach; Longitudinal Study</t>
  </si>
  <si>
    <t>Many English-as-Second-Language (ESL) learners find it highly challenging to write problem-solution essays. This difficulty is partly caused by the pedagogies commonly used in traditional classroom settings, which have two major in-vivo constraints: time limits and low student engagement. This study proposes an innovative theory-driven instructional model for teaching problem-solution writing, namely the flipped 5E PSW (problem-solution writing) model. The flipped 5E PSW model is built upon three theoretical or conceptual models: (a) Jonassen’s design theory for case/policy analysis problem-solving, (b) the flipped learning model, and (c) Bybee’s 5E learning model. Two groups of 23 ESL secondary school students, both taught by the same teacher, were assigned to either the flipped or non-flipped versions of the instructional model. The students were assessed individually over a two-year longitudinal experiment to measure the impact of the intervention. The results, as measured by mixed ANOVAs, indicated that the flipped 5E PSW model was more effective than the non-flipped version for improving students’ performance in problemsolution writing. This application of the flipped 5E PSW model in a two-year real-world school environment has demonstrated its capacity for overcoming traditional classroom constraints.</t>
  </si>
  <si>
    <t>Computer-Assisted Language Learning; Machine Translation; Foreign Language Learning; Second Language Acquisition</t>
  </si>
  <si>
    <t>The main purpose of this study is to evaluate the effectiveness of Machine Translation Post-Editing (MTPE) training for FL students. Our hypothesis was that with specific MTPE training, students will able to detect and correct machine translation mistakes in their FL. Training materials were developed to detect six typical mistakes from Machine Translation (MT) raw output: Accuracy, Word Order, Official Name, Preposition, Omission, and Formal Style. The training materials include three levels of difficulty: Initial - ability to spot a mistake, Intermediate - ability to classify the type of mistake, and Advanced - ability to correct the mistake. A pretest-posttest design with a control group and a trained experimental group was chosen to test the effectiveness of the training programme. In the posttest, the experimental group could identify and correct more mistakes successfully. and in less time than the control group, especially for omission, official name and preposition. Accuracy, formal style, and word order errors were more difficult to correct. Results suggest that specific MTPE training is not only useful to identify and correct MT mistakes but also a way to incorporate a critical view on machine translation in FL classes.</t>
  </si>
  <si>
    <t>Big data and language learning: Opportunities and challenges</t>
  </si>
  <si>
    <t>Big Data; Artificial Intelligence; Neural Networks; Learning Analytics; Data Ethics</t>
  </si>
  <si>
    <t>Kacper Łodzikowski</t>
  </si>
  <si>
    <t>Association between allophonic transcription tool use and phonological awareness level</t>
  </si>
  <si>
    <t>Computer Assisted Pronunciation Teaching; IPA Transcription; Learner Autonomy; Learning Analytics</t>
  </si>
  <si>
    <t>This is the first paper that provides correlational evidence about how interacting with an online allophonic transcription tool helps learners of English as a Second Language (ESL) to improve their phonological awareness. The study investigates 55 advanced ESL learners at a Polish university enrolled in a course in English phonetics and phonology. The course placed heavy emphasis on reading and writing allophonic transcription based on the International Phonetic Alphabet. Apart from obligatory practice with traditional pen and paper worksheets, learners could also practise with a supplementary custom-designed web application that allowed them to enter the phonemic transcription of any word in order to receive its allophonic transcription. The results show that using this tool at least once during the course is associated with an expected increase in midterm test score of 5.03 percentage points, 95% CI [-10.61, 20.67]. The estimated benefit is higher for learners who space their usage of the tool; each additional distinct day of usage is associated with an additional increase in the expected midterm testscore of 2.62 percentage points, 95% CI [-3.25, 8.49]. Additionally, some learners practised transcription on non-words, and these learners were observed to perform better on phonotactics-related assessment.</t>
  </si>
  <si>
    <t>KJ210</t>
  </si>
  <si>
    <t>KJ211</t>
  </si>
  <si>
    <t>KJ212</t>
  </si>
  <si>
    <t>KJ213</t>
  </si>
  <si>
    <t>KJ214</t>
  </si>
  <si>
    <t>KJ215</t>
  </si>
  <si>
    <t>KJ216</t>
  </si>
  <si>
    <t>KJ217</t>
  </si>
  <si>
    <t>KJ218</t>
  </si>
  <si>
    <t>KJ219</t>
  </si>
  <si>
    <t>KJ220</t>
  </si>
  <si>
    <t>KJ221</t>
  </si>
  <si>
    <t>KJ222</t>
  </si>
  <si>
    <t>KJ223</t>
  </si>
  <si>
    <t>KJ225</t>
  </si>
  <si>
    <t>KJ224</t>
  </si>
  <si>
    <t>KJ226</t>
  </si>
  <si>
    <t>Xiao-Bin Chen</t>
  </si>
  <si>
    <t>Tablets for informal language learning: Student usage and attitudes</t>
  </si>
  <si>
    <t>Liudmila Klimanova &amp; Svetlana Dembovskaya</t>
  </si>
  <si>
    <t>L2 identity, discourse, and social networking in Russian</t>
  </si>
  <si>
    <t>Hsueh-Chih Chen, Chih-Chun Hsu, Li-Yun Chang, Yu-Chi Lin, Kuo-En Chang &amp; Yao-Ting Sung</t>
  </si>
  <si>
    <t>Using a radical-derived character e-learning platform to increase learner knowledge of Chinese characters</t>
  </si>
  <si>
    <t>Juha Jalkanen &amp; Heidi Vaarala</t>
  </si>
  <si>
    <t>Digital texts for learning Finnish: Shared resources and emerging practices</t>
  </si>
  <si>
    <t>Mary Hermes &amp; Kendall A. King</t>
  </si>
  <si>
    <t>Ojibwe language revitalization, multimedia technology, and family language learning</t>
  </si>
  <si>
    <t>The technological imperative in teaching and learning less commonly taught languages</t>
  </si>
  <si>
    <t>Oliver James Ballance</t>
  </si>
  <si>
    <t>MALL—Somewhere between the tower, the field, the classroom, and the market: A reply to Professor Stockwell’s response</t>
  </si>
  <si>
    <t>Tablet-Assisted Language Learning; Mobile-Assisted Language Learning; Action Research</t>
  </si>
  <si>
    <t>Mobile-assisted language learning (MALL), a relatively new area of CALL inquiry, is gaining more and more attention from language educators with the development of new mobile devices. Tablet computers—featuring high mobility, convenient network connectivity, and smart application extendibility—are part of a wave of the latest mobile inventions; how these new mobile devices enhance MALL and how students perceive them as a language learning tool have yet to be broadly explored. This action research project sought to investigate how students used tablet computers to learn English in informal settings outside of class and how to foster more effective usage of the tablet for independent language learning. The study shows that tablet computers are ideal tools for creating an interactive, collaborative, and ubiquitous environment for language learning, provided that the technological affordances of the device have been fully explored with the students. This investigation also reveals that students have a generally favorable attitude towards the usability, effectiveness, and satisfaction of tablet computers for MALL.</t>
  </si>
  <si>
    <t>L2 Identity; Social Networking; Computer-Mediated Communication; Virtual Environments; Discourse Analysis</t>
  </si>
  <si>
    <t>As the integration of Internet-based social networking tools becomes increasingly popular in foreign language classrooms, the use of modern communication technologies is particularly critical in the context of less commonly taught languages (LCTLs), where student exposure to the target language and its speakers is usually minimal. This paper describes communicative exchanges between native speakers and non-native speakers (NS-NNS) in a telecollaborative project that spanned two semesters and brought a rich and authentic social networking community, VKontakte, into college-level Russian classes in the United States. The analysis of the students' online activities, phenomenological interviews, and interactions with Russian keypals grounded in the principles of identity construction through interaction (Bucholtz &amp; Hall, 2005) and Discourse Analysis Framework (Gee, 2005) shed light on the students' emerging online second language (L2) identities along the continuum from L2 learners to L2 users. Along with global and local categories of L2 identity enactment in virtual social spaces, we bring into focus the notions of digital wisdom (Prensky, 2009) and investment (Norton, 2000), while exploring the ways in which learners of LCTLs, such as Russian, draw on Internet mediation in order to compensate for the lack of contact with the L2 and to extend social connections beyond the confines of a language classroom.</t>
  </si>
  <si>
    <t>Chinese as a Foreign Language (CFL); Chinese Orthographic Awareness; Radical-Derived Character Instructional Method; Phonetic/Semantic Radicals</t>
  </si>
  <si>
    <t>The present study is aimed at investigating the effect of a radical-derived Chinese character teaching strategy on enhancing Chinese as a Foreign Language (CFL) learners’ Chinese orthographic awareness. An e-learning teaching platform, based on statistical data from the Chinese Orthography Database Explorer (Chen, Chang, L.Y., Chou, Sung, &amp; Chang, K.E., 2011), was established and used as an auxiliary teaching tool. A nonequivalent pretest-posttest quasi-experiment was conducted, with 129 ChineseAmerican CFL learners as participants (69 people in the experimental group and 60 people in the comparison group), to examine the effectiveness of the e-learning platform. After a three-week course—involving instruction on Chinese orthographic knowledge and at least seven phonetic/semantic radicals and their derivative characters per week—the experimental group performed significantly better than the comparison group on a phonetic radical awareness test, a semantic radical awareness test, as well as an orthography knowledge test.</t>
  </si>
  <si>
    <t>Digital Texts; Literacy; Reading; Multilingualism</t>
  </si>
  <si>
    <t>Recent studies in the field of new literacies have indicated that a remarkable change in the way we access, consume, and produce information has taken place. The boundaries between concepts such as authorship and ownership have become blurred. This paper will deal with using digital texts in teaching reading comprehension on a university-level course with a special focus on Finnish as a second language. Furthermore, the benefits and challenges of teaching L2 reading comprehension in a multimodal learning environment will be discussed. The three main perspectives utilized are meaningfulness, sharing, and adaptivity. The students attending the course described in the paper were advanced university students from various European countries, who studied Finnish as a second language. The study examines the literacy practices that take place when learners of Finnish as a second language engage in reading and writing blogs in a reading comprehension course. The results of this study indicate that sharing, meaningfulness and adaptivity promote learners’ engagement with reading as a social practice and thus support the claim that using blogs represents opportunities to enhance L2 reading comprehension skills.</t>
  </si>
  <si>
    <t>Ojibwe; Language Revitalization; Multimedia Technology; Indigenous; Native American; Language Renewal</t>
  </si>
  <si>
    <t>Although Indigenous language loss and revitalization are not new topics of academic work nor new areas of community activism (e.g., King, 2001; Grenoble &amp; Whaley, 2006), increased attention has been paid in recent years to the ways that new technology can support efforts to teach and renew endangered languages such as Ojibwe. However, much of the work with Indigenous languages and technology thus far has been aimed at adults rather than children or families (e.g., Coronel-Molina, 2005). Addressing this gap, the current project examined how urban Ojibwe participants utilized computer-based language learning technology with their families at home. Specifically, we investigated how a particular multimedia tool might jumpstart communication in the Ojibwe language at home. During the two-month study, families were regularly video-taped using the software and participated in weekly audio-video recorded interviews regarding their language use and learning. Presented here is a fine-grained, qualitative analysis of two families’ language and technology use. Findings suggest that technology-based language learning was incorporated into existing family dynamics and was helpful in providing a starting point for learning and language use within established extended networks.</t>
  </si>
  <si>
    <t>Anyone in the United States who wants to learn Spanish can easily find local instructional options. Opportunities abound as well for maintaining oneʼs Spanish: all-Spanish television stations, widely distributed print media, and an abundance of native speakers. Learning opportunities and resources for other commonly taught languages (CTL) such as French or German are fewer than for Spanish, but still much greater than for less commonly taught languages (LCTL) such as Russian. Prospective Russian students will have considerably more difficulty in finding classes offered locally. That is true as well for local conversation partners and other available means to maintain proficiency. If this is the case for Russian, with its over 150 million speakers and geo-political clout, one can imagine the difficulty wouldbe learners of Dari or Ojibwa face. It’s likely that learners of LCTLs will find and use online resources for learning and maintaining the language, because there may be no other option available. One might assume therefore that LCTL learners would be eager to embrace technology for language learning. Paradoxically, however, surveys have found that LCTL learners are by and large less computersavvy and not as interested in online language instruction (Winke, Goerther, &amp; Amuzie, 2010). The latter finding is particularly ironic because for some languages, classes may be possible only through distance learning. In this column, we will discuss some of the ways technology is being used in LCTL instruction and explore the dynamics of the integration of technology into the learning of LCTLs. The languages discussed here are those less commonly taught in the United States. Grouping the diversity of world languages (except for English, French, German, and Spanish) together in a single category ignores the huge differences among them, both in terms of the nature of the language and the dynamics of language learning for native speakers of English (the perspective used here). Nevertheless, from an educational and pragmatic perspective, there are still enough commonalities to warrant some observations and recommendations.</t>
  </si>
  <si>
    <t>In the previous issue of LLT, I commented upon Stockwell (2010), suggesting that the learning activities investigated limited the scope of his research on the effects of the MALL platform. Professor Stockwell responded in the same issue with a spirited riposte. However, it became clear that much of the disagreement lay in a matter of definition. The reply I present here provides a definition of learning activity, intended to clarify any misunderstanding. I then proceed to outline a design for learning activities that would be highly relevant to MALL platforms: I attempt to address the learning activity not only in terms of the constraints imposed on MALL by technological limitations, but also in terms of the psychological and environmental contexts MALL is likely to be used in. My original commentary suggested “that more care needs to be taken to develop a research framework within which the platform is not artificially separated from the learning activity” (Ballance, 2012, p.21); the reply presented here concludes with reflections on the limitations of the design presented herein and implications for future MALL research, with particular reference to “working within constraints in mobile learning” (Stockwell, 2012a, p.24).</t>
  </si>
  <si>
    <t>Bryan Smith</t>
  </si>
  <si>
    <t>Eye tracking as a measure of noticing: A study of explicit recasts in SCMC</t>
  </si>
  <si>
    <t>Carolin Fuchs, Andreas Müller-Hartmann &amp; Mirjam Hauck</t>
  </si>
  <si>
    <t>Promoting learner autonomy through multiliteracy skills development in cross-institutional exchanges</t>
  </si>
  <si>
    <t>Peter Prince</t>
  </si>
  <si>
    <t>Towards an instructional programme for L2 vocabulary: Can a story help?</t>
  </si>
  <si>
    <t>Jeonghye Han</t>
  </si>
  <si>
    <t>Robot assisted language learning</t>
  </si>
  <si>
    <t>Adeline Teo</t>
  </si>
  <si>
    <t>Promoting EFL students’ inferential reading skills through computerized dynamic assessment</t>
  </si>
  <si>
    <t>Mobile language learning: More than just “The Platform” (A commentary on Glenn Stockwell’s “Using Mobile Phones for Vocabulary Activities: Examining the Effect of the Platform,” Language Learning &amp; Technology Vol. 14, No. 2)</t>
  </si>
  <si>
    <t>Working with contraints in mobile learning: A response to Ballance</t>
  </si>
  <si>
    <t>Eye Tracking, Corrective Feedback, Recasts, Noticing, CMC</t>
  </si>
  <si>
    <t>This study investigated whether eye-tracking technology could be employed as a measure of noticing of corrective feedback (in the form of explicit recasts) during NS-NNS taskbased synchronous computer-mediated communication (SCMC). Pairs of university-level learners of English (n = 18) engaged in a short chat interaction task with a native speaker, who provided intensive and explicit corrective recasts. Participants‘ eye gaze record was compared to that from a stimulated recall. Noticing events (increased visual attention) were compiled and compared from each technique to determine whether these two techniques yielded similar data. Noticing events from each technique were also compared to results of immediate and delayed post tests of the targeted items. Results confirm the strength of both measures as methods for measuring what learners notice in the corrective feedback during SCMC. Further, the eye tracking and stimulated recall data also suggest that although learners engage in similar amounts of viewing activity across recasts targeting various linguistic categories, they are able to notice semantic and syntactic targets more easily than morphological targets. Results are discussed in terms of eye tracking as a potentially valuable tool in exploring the nature of noticing in instructed SLA and also in terms of argued benefits of CMC for language learning.</t>
  </si>
  <si>
    <t>Collaborative Learning, ICT Literacies, Learner Autonomy, Multimodal Texts</t>
  </si>
  <si>
    <t>This contribution presents findings from two empirical case studies, which followed a task-based telecollaborative learning format. Participants included student teacher trainees, tutors, 1 and language learners from colleges/universities in Germany, Poland, the United Kingdom, and the United States. The projects aimed at promoting learner autonomy through awareness raising of modes and meaning-making online and multiliteracy skills development based on hands-on analysis of web resources and social networking tools. It was hoped that this awareness would foster the teachers' own autonomy in virtual learning environments and enable them to design tasks which—in turn—would promote learner autonomy as understood by Palfreyman: the informed use of a range of interacting resources in context (2006). We argue that this awareness is reflected in enhanced multimodal communicative competence, “the ability to understand the combined potential of various modes for making meaning” (Royce, 2002, p. 92), and multiliteracy, with the latter allowing teachers and learners to realize the potential of blended and online only settings for language acquisition purposes. Ideally then, while becoming gradually more versed in multimodality and multiliteracy, learners can also take over more control and self-direct their own learning when working online (Benson, 2001) which are also characteristics of autonomy.</t>
  </si>
  <si>
    <t>Vocabulary, Computer-Assisted Language Learning</t>
  </si>
  <si>
    <t>This paper presents firstly a set of seven principles that lie behind the development of a vocabulary learning resource destined for French learners of English in higher education, and secondly an experiment investigating the use of narrative as a device to facilitate recall of target words. The seven principles can be combined in different ways, and it is suggested that all merit careful consideration when implementing a vocabulary instruction programme. The experiment compared a condition in which target words were embedded in a series of sentences within a narrative framework (story condition) to a condition in which similar sentences bore no connection to each other (unrelated condition). Results indicate that linking sentences containing target words within a narrative framework leads to better recall on an immediate post-test than when sentences are unrelated. The discussion section presents some theoretical and pedagogical implications of these results.</t>
  </si>
  <si>
    <t>Along with the rapid development of information and communication technologies, educators are trying to keep up with the dramatic changes in our electronic environment. These days mobile technology, with popular devices such as iPhones, Android phones, and iPads, is steering our learning environment towards increasingly focusing on mobile learning or m-Learning. Currently, most interfaces employ keyboards, mouse or touch technology, but some emerging input-interfaces use voice- or marker-based gesture recognition. In the future, one of the cutting-edge technologies likely to be used is robotics. Robots are already being used in some classrooms and are receiving an increasing level of attention. Robots today are developed for special purposes, quite similar to personal computers in their early days. However, in the future, when mass production lowers prices, robots will bring about big changes in our society. In this column, the author focuses on educational service robots. Educational service robots for language learning and robot-assisted language learning (RALL) will be introduced, and the hardware and software platforms for RALL will be explored, as well as implications for future research.</t>
  </si>
  <si>
    <t>Computerized Dynamic Assessment, Mediation, Metacognition, Reading</t>
  </si>
  <si>
    <t>Unlike static assessment, which relies on a student‘s assessment score as the primary indicator of an individual‘s abilities, dynamic assessment (DA) unifies instruction with assessment to provide learners with mediation to promote their hidden learning potential during assessment. Since many Freshman English classes in Taiwan are large in size, providing human-to-human mediation to each individual learner can be unrealistic. In this action research project, the Viewlet Quiz 3 software was used to develop a computerized dynamic assessment (C-DA) program that integrated mediation with assessment to support 68 Taiwanese college EFL learners‘ inferential reading skills. The C-DA program and the mediation design are presented in detail in this article. The participants‘ written reflections in their working portfolio are presented to show the effects of C-DA on promoting Taiwanese EFL college students‘ metacognitive reading strategies in making inferences. In addition, the participants‘ pre- and post-test scores were compared to determine whether the participants showed any significant progress after receiving computerized mediation in the C-DA program.</t>
  </si>
  <si>
    <t>Computer-Assisted Language Learning, Research Methods, Vocabulary, MALL</t>
  </si>
  <si>
    <t>Mobile-assisted language learning (MALL) is attracting a great deal of attention at present (Stockwell &amp; Sotillo, 2011). However, it is important that teacher and researcher exploitation of technological developments be guided by more than just enthusiasm. Language Learning &amp; Technology’s commitment to empirical studies is admirable but, for conclusions based on empirical research to be valid, it is important to be clear about exactly what any data being gathered pertains to. In many ways, Stockwell (2010) presents a solid piece of research on the effects of the mobile phone platform on vocabulary activities; however, it could be argued that efforts made to ensure the comparability of the data gathered resulted in the data gathered having little relevance to genuine MALL activities. To some extent, this can be explained as a consequence of the speed of technological innovation in this area, but in other respects, it suggests that more care needs to be taken to develop a research framework within which the platform is not artificially separated from the learning activity. If such a framework can be developed, the scope of findings would have considerably greater validity and represent a far greater contribution to an empirical account of MALL.</t>
  </si>
  <si>
    <t>While the enthusiasm that Ballance shows in his commentary (see this issue) for mobile learning and the possibilities that new developments in technology of mobile devices may bring about is commendable, there are several areas of concern in his commentary which deserve mention. My first concern is that the commentary misrepresents the vocabulary learning system described in the Stockwell (2010) article in many respects through, among other things, describing the learning activities inaccurately (it was an intelligent adaptive system), and suggesting that the same format was adopted for both the PC and mobile versions of the system (which was not the case). Secondly, Ballance seems to be stating that since problems that existed at that time were going to be solved by smart phones anyway, many of the findings were already obsolete at the time of publication. Not only does this seem to place an exaggerated expectation on the effects that smart phones may have, but it also fails to consider the ways in which learners engaged in the activities and their views towards mobile learning in general. These issues will be dealt with in more detail later, but in short, this paper will argue that (a) Ballance has failed to comprehend the activities described and the learning environment; and (b) Ballance has unrealistic expectations of the effect that new technologies have on learner attitudes towards using them for learning purposes.</t>
  </si>
  <si>
    <t>Don Hinkelman &amp; Paul Gruba</t>
  </si>
  <si>
    <t>Power within blended language learning programs in Japan</t>
  </si>
  <si>
    <t>Euline Cutrim Schmid &amp; Shona Whyte</t>
  </si>
  <si>
    <t>Interactive whiteboards in state school settings: Teacher responses to socio-constructivist hegemonies</t>
  </si>
  <si>
    <t>Cara Preuss &amp; Carolyn Morway</t>
  </si>
  <si>
    <t>Caught in the web: Overcoming and reproducing hegemony in Azerbaijan</t>
  </si>
  <si>
    <t>Francesca Helm, Sarah Guth &amp; Mohammed Farrah</t>
  </si>
  <si>
    <t>Promoting dialogue or hegemonic practice? Power issues in telecollaboration</t>
  </si>
  <si>
    <t>Challenging hegemonies in online learning</t>
  </si>
  <si>
    <t>Margo DelliCarpini</t>
  </si>
  <si>
    <t>Building computer skills in TESOL teacher education</t>
  </si>
  <si>
    <t>Computer-Assisted Language Learning, Blended Language Learning, Action Research, Institutional Ethnography, Actor-network Theory, Critical Theory, Ecological Perspectives</t>
  </si>
  <si>
    <t>As blended language learning environments evolve within tertiary foreign language institutions, issues of power with regards to the privileging of electronic technologies come to the fore. Blended learning, or the principled mix of online and classroom-based activities, challenges the practices of traditional CALL and face-to-face teaching within newly emerging, hybrid learning environments. The aim of this study is to examine the role of power in relation to the design of these environments. To achieve this aim, a research team conducted a longitudinal study at two Japanese universities which employed blended learning practices in their EFL programs. We analyzed ethnographic and action research data using postmodern, critical, and ecological perspectives on technology, to explore hegemony in facility planning (online vs. face-to-face), control of materials development (publisher-based vs. teacher-based authorship), and development of software designs (proprietary ownership vs. distributed teacher initiatives). Results of the study reveal three significant changes in power: (a) the construction of classrooms shifted from single-purpose CALL laboratories to blended face-to-face/online spaces, (b) the production of teaching materials emphasized locally authored multimedia materials with a decreasing reliance on mass-market course books, and (c) the design of software modules was controlled by teaching teams for rapid customization. Overall, the process of innovation in institutional programs requires a collaborative management culture to be appropriate and sustainable in university contexts.</t>
  </si>
  <si>
    <t>Computer-Assisted Language Learning, Language Teaching Methodology, Second Language Acquisition, Teacher Education</t>
  </si>
  <si>
    <t>Recent CALL research suggests that the arrival of new technologies in the language classroom has led to an increased dominance of the socio-constructivist paradigm (Felix, 2006). Borg (2006) suggests, however, that the hegemony of this paradigm may not extend beyond well-researched university and private ESL contexts. The present study tests this prediction by examining the integration of interactive whiteboard (IWB) technology by non-native speaking teachers of EFL in state schools in France and Germany. Teachers’ cognitions were investigated via longitudinal qualitative empirical data, involving classroom observations, video recordings of lessons, in-depth interviews and video-stimulated reflections. Findings suggest that in spite of communicatively oriented, socio-constructivist training, teachers used IWB technology to implement a variety of different approaches. The paper traces teachers’ use of different models, from traditional grammar-translation to more communicative and constructivist models of task and project-based learning. It shows how individual teachers’ approaches are shaped by a variety of factors, such as teachers’ teaching and learning experience, pedagogical beliefs and institutional demands. These findings illustrate the complexities of technology integration in CALL and show how teachers often adapt or ignore hegemonic pedagogies to construct their own representations of the technology which are more in line with their curricular and personal goals.</t>
  </si>
  <si>
    <t>Computer-Assisted Language Learning, Culture, Language Teaching Methodology</t>
  </si>
  <si>
    <t>This paper explores university student access to and use of technology in Azerbaijan in the context of hegemony in computer-assisted language learning (CALL). Due to perceptions of a lack of technology access in the university context, the instructors in this study did not initially pursue a CALL agenda. Based on data sources that included a questionnaire, photographs, documents, journals, and interviews, the results of the study indicated that despite instructor perceptions, many students used and had access to various forms of technology on a regular basis. For example, students used computers and mobile devices to pursue different kinds of knowledge outside of the university. Implications include the importance of the deconstruction of instructor assumptions so that they can be critical educators and make choices that can lead to social change.</t>
  </si>
  <si>
    <t>Technology-Mediated Communication, Online Teaching and Learning, Sociocultural Theory</t>
  </si>
  <si>
    <t>This qualitative study explores the impact of potential linguistic, technical and educational hegemonies on the learning outcomes for English language students in Hebron, Palestine, and Padova, Italy, who were involved in the Soliya Connect Program, a telecollaboration project developed to explore critical issues that divide the ‘West’ and the ‘predominantly Arab and Muslim world’. The project is organised around weekly synchronous moderated video discussions between students from the U.S., Europe, and the Middle East and North Africa. The authors first discuss the hegemonies that might be at play in this telecollaboration project and examine the specific power imbalances on the macro-, mesoand micro-levels that students in Hebron and Padova might experience. Then, drawing on data from learner diaries and reflective papers, facilitator reports, and questionnaires, the authors provide evidence for the emergence of a third space conceptualised as a site of struggle and conflict, but also a dialogic, fluid and evolving space. The aspects of the project that seemed to contribute most to the creation of a third space were found to be: (a) the role of trained facilitators in addressing power imbalances, (b) the dialogic approach to conflict that the program is based on, and (c) the use of audio-video conferencing which humanises the experience and increases empathy among students.</t>
  </si>
  <si>
    <t>In Western countries today, instructed language learning in higher education normally includes use of the Web: as a resource in face-to-face classes, as an equal partner in instructional delivery in hybrid courses, or as the primary teaching and learning environment in distance learning. Most often today this is enabled through use of a learning management system (LMS, also known as a VLE or virtual learning environment) such as Blackboard Learn or Moodle. The use of these systems makes setting up a course Web site quick and easy, while offering an array of course management and teaching tools. At the same time, however, these systems embed pedagogical and cultural values which raise questions about learning design, instructional choice, and computer literacy. In this column we will look at these issues against the backdrop of recent changes in the LMS industry, emerging standards in content packaging, and new trends in open access online learning.</t>
  </si>
  <si>
    <t>Technology in Teacher Education; TESOL Teacher Education</t>
  </si>
  <si>
    <t>This paper reports on an action research study that investigated factors influencing TESOL (teaching English to speakers of other languages) teacher candidates’ (TCs) selection and use of technology in the English as a second language (ESL) classroom and the influence of explicit training in context in the use of computer technology for second language learners at the PreK-12 grade level. The data suggest that developing these skills in a highly contextualized setting enhances ESL teachers’ knowledge, skills, and beliefs in terms of the use of technology in the ESL classroom.</t>
  </si>
  <si>
    <t>KJ227</t>
  </si>
  <si>
    <t>kj228</t>
  </si>
  <si>
    <t>Kj229</t>
  </si>
  <si>
    <t>KJ230</t>
  </si>
  <si>
    <t>KJ231</t>
  </si>
  <si>
    <t>Yu-Chih Sun &amp; Yu-jung Chang</t>
  </si>
  <si>
    <t>Blogging to learn: Becoming EFL academic writers through collaborative dialogues</t>
  </si>
  <si>
    <t>María Belén Díez-Bedmar &amp; Pascual Pérez-Paredes</t>
  </si>
  <si>
    <t>The types and effects of peer native speakers’ feedback on CMC</t>
  </si>
  <si>
    <t>Greg Kessler, Dawn Bikowski &amp; Jordan Boggs</t>
  </si>
  <si>
    <t>Collaborative writing among second language learners in academic web-based projects</t>
  </si>
  <si>
    <t>Chen-hui Tsai, Chin-Hwa Kuo, Wen-Bing Horng &amp; Chun-Wen Chen</t>
  </si>
  <si>
    <t>Effects on learning logographic character formation in computer-assisted handwriting instruction</t>
  </si>
  <si>
    <t>Digital video revisited: Storytelling, conferencing, remixing</t>
  </si>
  <si>
    <t>Keith Barrs</t>
  </si>
  <si>
    <t>Fostering computer-mediated L2 interaction beyond the classroom</t>
  </si>
  <si>
    <t>Academic Writing, Blogs, Dialogic Interaction, Identity, Reflective Learning, Writing Strategies</t>
  </si>
  <si>
    <t>This study examines how blogs and their interactive and collaborative features help academically-advanced graduate students process academic writing knowledge and make sense of their writer identity. Seven graduate students undertaking Master’s level study in TESOL and Linguistics participated. The research questions are: (a) What kinds of writing-related topics do students blog about? (b) How do students’ collaborative dialogues on blogs help them process and reconstruct knowledge about academic writing? (c) How do students’ collaborative dialogues on blogs facilitate their negotiation of academic identities and construction of authorship? Open-coding and content analysis were conducted to inductively identify salient themes and patterns regarding students’ learning and perception of their writer identities. The results suggest that the blog activity not only encourages students to actively and reflectively engage in knowledge sharing, knowledge generation, and the development of numerous strategies to cope with difficulties encountered in the learning process. Blogs also endow students with a sense of authorship as the writers of blog entries and, at the same time, provide a space for them to sort out what being an author entails, their purposes of writing, and their authority in writing.</t>
  </si>
  <si>
    <t>Writing, Computer-Assisted Language Learning, Collaborative Learning, Technology-Mediated Communication, Computer-Mediated Communication</t>
  </si>
  <si>
    <t>Online collaborative writing tasks are frequently undertaken in forums and wikis. Variation between these two communication modes has yet to be examined, particularly type of feedback and its effects. We investigated the type of feedback and the impact of English native-speakers’ feedback on Spanish peers’ discourse restructuring in the context of an online collaborative writing task involving tertiary level students of English and Spanish as foreign languages. The collaborative task was to develop a tourist brochure in the foreign language in a Moodle e-learning environment. Two corpora were compiled of learner exchanges. The communication formats of both forums and wikis determined the type of feedback provided by peers in online communication tasks. Regarding the effect of such feedback, we can conclude that, although morphosyntactic and lexical feedback is largely acknowledged and incorporated, the Spanish peers seemed to accept it without further follow-up or discussion. Affective feedback, in the main, provoked no languagebased reaction. These effects vary, however, by forums and the wiki sub-tasks.</t>
  </si>
  <si>
    <t>Collaborative Learning, Computer-Assisted Language Learning, Discourse Analysis, Learner Autonomy</t>
  </si>
  <si>
    <t>This study investigates Web-based, project oriented, many-to-many collaborative writing for academic purposes. Thirty-eight Fulbright scholars in an orientation program at a large Midwestern university used a Web-based word processing tool to collaboratively plan and report on a research project. The purpose of this study is to explore and understand the changing nature of collaborative writing, as it is influenced by Web-based writing contexts. Details of students’ writing processes and their perceptions of the collaborative Web-based word processing experience are explored. Findings suggest that students focused more on meaning than form, that their grammatical changes were overall more accurate than inaccurate, that they participated with varying frequency, and that they used the tool for simultaneous varied purposes. Student feedback about the Web-based collaborative activity and use of Google Docs offers additional insights. Observations about the evolving nature of Web-based collaborative writing and associated pedagogical practices including considerations about student autonomy are discussed.</t>
  </si>
  <si>
    <t>Computer-Assisted Language Learning, Language Teaching Methodology, Multimedia, Writing</t>
  </si>
  <si>
    <t>This paper reports on a study that investigates how different learning methods might affect the learning process of character handwriting among beginning college learners of Chinese, as measured by tests of recognition, approximate production, precise production, and awareness of conventional stroke sequence. Two methodologies were examined during character learning: a worksheet numbering system (the most prevailing workbook method used to learn characters) and a theoretically grounded handwriting system (a multimedia method). A repeated-measures MANOVA showed that under the multimedia treatment, novice learners with no prior character writing experience performed better on all four measures, and first-year learners with six months of character-writing experience only performed better in precise production and awareness of conventional sequence. Variations of character formation produced in both treatments, and learners’ perceptions were also analyzed to determine the effects of the two methods. Educational implications in the teaching and learning of character handwriting are provided based on the empirical results.</t>
  </si>
  <si>
    <t>Five years ago in the February, 2007, issue of LLT, I wrote about developments in digital video of potential interest to language teachers. Since then, there have been major changes in options for video capture, editing, and delivery. One of the most significant has been the rise in popularity of video-based storytelling, enabled largely by innovations in video production and distribution. Another major shift has been the greater array of options for capturing video on inexpensive camcorders, built-in webcams, and, especially, mobile phones. This has in turn enabled new possibilities for video conferencing. Finally, the greater availability of video-capable devices and options for video sharing has led to an ever increasing presence of video alongside text and images in all manner of Internet-based publishing</t>
  </si>
  <si>
    <t>In language learning contexts a primary concern is how to maximise target language interaction both inside and outside of the classroom. With the development of digital technologies, the proliferation of language learning applications, and an increased awareness of how technology can assist in language education, educators are being presented with new opportunities to engage learners in innovative ways. This article reports on how technology was used to deal with the issue of an identified lack of English language interactional opportunities outside of the classroom at the author’s university in Japan. An Action Research (AR) project was initiated with a Computer-Mediated Communication (CMC) programme being implemented during an eight-week summer vacation period, in order to provide a platform for students to interact in the target language outside of class. The article reports on the action research methodology undertaken and the results of the CMC programme interactions. It shows that a CMC programme can offer students a convenient and useful platform on which to continue to communicate in the target language while outside of their classes, but that the construction of the platform needs input from both teachers and students.</t>
  </si>
  <si>
    <t>KJ232</t>
  </si>
  <si>
    <t>KJ233</t>
  </si>
  <si>
    <t>KJ234</t>
  </si>
  <si>
    <t>KJ235</t>
  </si>
  <si>
    <t>KJ236</t>
  </si>
  <si>
    <t>KJ237</t>
  </si>
  <si>
    <t>KJ238</t>
  </si>
  <si>
    <t>C. Paul Newhouse; Martin Cooper</t>
  </si>
  <si>
    <t>Computer-based oral exams in Italian language studies</t>
  </si>
  <si>
    <t>In this paper we report on one component of a three-year study into the use of digital technologies for summative performance assessment in senior secondary courses in Western Australia. One of the courses was Italian Studies, which had an oral communication outcome externally assessed with an oral performance for which students travelled to a central location and undertook an interview with two assessors. Apart from the logistical difficulties for both students and the organising body, this method did not leave an enduring record of the process, and raised questions about the reliability of the assessment. Over the three years of this study, we tried several approaches to using digital technology to assess oral performance, including a portfolio of sub-tasks leading up to a video-recorded oral presentation, a computer-based exam, a video recorded interview, and an online exam that included oral audio-recordings. For each of the years online marking tools supported two methods of drawing inferences about student performance from the representations: the more traditional analytical method and the comparative pairs method. Rasch analysis of the results of the two methods showed that both were at an acceptable level of reliability. Overall, students and teachers reported that they liked using audiovisual recordings and online performance tasks for revision but not for summative assessment. The study also demonstrated that the scores from externally marked computer-based oral tasks carried out in class time correlated highly with the scores from traditional face-to-face recorded interviews. Therefore, online assessment of oral performance appears to be an equally effective way to facilitate assessment when compared with traditional methods and offers other affordances, such as convenience and access from a variety of locations, as well as providing an enduring record of student performance.</t>
  </si>
  <si>
    <t>performance assessment, oral language, computer-based exam, portfolio, comparative pairs marking, adaptive comparative judgements</t>
  </si>
  <si>
    <t>Junko Takahama, Sarah Pasfield-Neofitou</t>
  </si>
  <si>
    <t>email, exchange, project, continuation, chat, Facebook</t>
  </si>
  <si>
    <t>Although the linguistic and sociocultural benefits of class-based email projects are widely acknowledged, there has been little investigation of what occurs after a curriculum activity finishes. In particular, what factors promote continued communication or cause communication breakdown have received less empirical attention. This paper explores factors which promote the continuation or non-continuation of email interactions between Australian and Japanese students after the conclusion of their coursework email exchange task via the analysis of two class surveys, in addition to collected email interaction and interviews with four key students (two continuers and two non-continuers) who serve as case studies. The experiences of these four students who were randomly assigned partners in the project are contrasted with those of a fifth student, Lucas, who chose to communicate with a long-term Japanese friend for the assessment, instead of being paired by the teacher. A number of factors which influence continuation are identified, including past sojourn experience, existing social networks, perceptions towards the curriculum task and their partners, shared topics of interest, time constraints, explicit statement of desire to continue, and potentially face-threatening behaviour, and several recommendations for enhancing online exchanges are given.</t>
  </si>
  <si>
    <t>Developing Students' Linguistic and Digital Literacy Skills through the Use of Multimedia Presentations</t>
  </si>
  <si>
    <t>Developing In-Service Teachers' Pedagogical Knowledge of CALL through Project-Oriented Tasks: The Case of an Online Professional Development Course</t>
  </si>
  <si>
    <t>Effects of Using Machine Translation to Mediate the Revision Process of Korean University Students' Academic Writing</t>
  </si>
  <si>
    <t>Ciara R. Wigham, Müge Satar</t>
  </si>
  <si>
    <t>Multimodal (inter)action analysis of task instructions in language teaching via videoconferencing: A case study Multimodal (inter)action analysis of task instructions in language teaching via videoconferencing: A case study</t>
  </si>
  <si>
    <t>Learners’ email with native speakers beyond the class: a follow-up to a classroom email project Learners’ email with native speakers beyond the class: a follow-up to a classroom email project</t>
  </si>
  <si>
    <t>multimodal (inter)action analysis; task-based language teaching; videoconferencing; instruction-giving practices; print mode; frozen actions</t>
  </si>
  <si>
    <t>Online language teaching is gaining momentum worldwide and an expanding body of research analyses online pedagogical interactions. However, few studies have explored experienced online teachers’ practices in videoconferencing particularly while giving instructions, which are key to success in task-based language teaching (Markee, 2015). Adopting multimodal (inter)action analysis (Norris, 2004, 2019) to investigate the multimodal construction of instructions in a single case study, we examine instruction-giving as a social practice demonstrated in a specific site of engagement (a synchronous online lesson recorded for research purposes). Drawing on the higher-level actions (instruction-giving fragments) we have identified elsewhere (Satar &amp; Wigham, 2020), in this paper we analyse the lower-level actions (modes) that comprise these higher-level actions, specifically focusing on the print mode (task resource sheets, URLs, text chat, and online collaborative writing spaces) wherein certain higher-level actions become frozen. Our findings are unique in depicting the modal complexity of sharing task resources in synchronous online teaching due to semiotic misalignment and semiotic lag that precludes the establishment of a completely shared interactional space. We observe gaze shifts as the sole indicator for learners that the teacher is multitasking between different higher-level actions. Further research is needed to fully understand the interactional features of online language teaching via videoconferencing to inform teacher training policy and practice.</t>
  </si>
  <si>
    <t>Mohammad Hassanzadeh, Elahe Saffari, Saeed Rezaei</t>
  </si>
  <si>
    <t>The impact of computer-aided concept mapping on EFL learners’ lexical diversity: A process writing experiment</t>
  </si>
  <si>
    <t>computer-aided concept mapping (CACM); Inspiration®; lexical diversity; MTLD; outlining; writing quality</t>
  </si>
  <si>
    <t>Nowadays, many second/foreign language (L2) academic writing instruction programs place a high premium on pre-writing strategies. The current study examined the effect of software-supported concept mapping on lexical diversity (LD) of English learners’ argumentative essays within a process writing framework. Additionally, the relationship between the learners’ LD and their overall writing quality was investigated. To this end, 53 university English as a foreign language (EFL) undergraduates were assigned to a computer-aided concept mapping (CACM) and a traditional outlining condition over a span of seven weeks. The CACM group was instructed through the graphic organizer software Inspiration®, whereas the comparison group underwent outlining instruction for planning their writing tasks. Measure of textual lexical diversity (MTLD) was used to assess the so-called D values of the assignments. The results revealed that the CACM group outperformed the outlining group in terms of LD scores. Also, no relationship was found between LD and overall quality of the essays. The findings provide L2 researchers and teachers with insights into understanding the use of CACM strategy in process writing. Moreover, exploiting MTLD afforded our experiment the opportunity to counteract potential pitfalls associated with text size. Further implications for the L2 teacher are also discussed.</t>
  </si>
  <si>
    <t>Shaoqun Wu, Alannah Fitzgerald, Alex Yu, Zexuan Chen</t>
  </si>
  <si>
    <t>Corpus consultation with concordancers has been recognized as a promising way for learners to study and explore language features such as collocations at their own pace and in their own time. This study examined 1.5 million search queries sent to a collocation consultation tool called FlaxCLS (Flexible Language Acquisition Collocation Learning System; http://flax.nzdl.org) over a period of two years to identify learners’ collocation look-up patterns. This paper examines and characterizes learners’ look-up patterns as they entered search queries, clicked on the query formation aids provided by the system, and navigated through the different levels of collocation information returned by the system to support collocation learning. We looked at how learners formulated query terms, and we analyzed the characteristics of query words learners entered, the characteristics of collocations they preferred, and the sample sentences they checked. Our collocation look-up pattern analyses, similar to traditional user query analyses of the web, provide interesting and revealing insights that are hard to obtain from small-scale user studies. The findings provide valuable information and pedagogical implications for data-driven learning (DDL) researchers and language teachers in designing tailored collocation consultation systems and activities. This paper also presents multidimensional analyses of learner query data, which, to the best of our knowledge, have not been explored in DDL research.</t>
  </si>
  <si>
    <t>collocation learning; data analysis; data driven; DDL; user query analysis</t>
  </si>
  <si>
    <t>Cédric Brudermann, Muriel Grosbois, Cédric Sarré</t>
  </si>
  <si>
    <t>Accuracy development in L2 writing: Exploring the potential of computer-assisted unfocused indirect corrective feedback in an online EFL course Accuracy development in L2 writing: Exploring the potential of computer-assisted unfocused indirect corrective feedback in an online EFL course</t>
  </si>
  <si>
    <t>What are language learners looking for in a collocation consultation system? Identifying collocation look-up patterns with user query data What are language learners looking for in a collocation consultation system? Identifying collocation look-up patterns with user query data</t>
  </si>
  <si>
    <t>accuracy; L2 writing; computer-assisted corrective feedback; tutor; error type</t>
  </si>
  <si>
    <t>In a previous study (Sarré, Grosbois &amp; Brudermann, 2019), we explored the effects of various corrective feedback (CF) strategies on interlanguage development for the online component of a blended English as a foreign language (EFL) course we had designed and implemented. Our results showed that unfocused indirect CF (feedback on all error types through the provision of metalinguistic comments on the nature of the errors made) combined with extra computer-mediated micro-tasks was the most efficient CF type to foster writing accuracy development in our context. Following up on this study, this paper further explores the effects of this specific CF type on learners’ written accuracy development in an online EFL course designed for freshmen STEM (science, technology, engineering, and mathematics) students. In the online course under study, this specific CF type was experimented with different cohorts of STEM learners (N = 1,150) over a five-year period (from 2014 to 2019) and was computer-assisted: CF provision online by a human tutor was combined with predetermined CF comments. The aim of this paper is to investigate the impact of this specific CF strategy on error types. In this respect, the data yield encouraging results in terms of writing accuracy development when learners benefit from this computer-assisted specific CF. This study thus helps to gain a better understanding of the role that CF plays in shaping students’ revision processes and could inform language (teacher) education regarding the use of digital tools for the development of foreign language accuracy and the issues related to online CF provision.</t>
  </si>
  <si>
    <t>Aysel Saricaoglu, Zeynep Bilki</t>
  </si>
  <si>
    <t>Voluntary use of automated writing evaluation by content course students Voluntary use of automated writing evaluation by content course students</t>
  </si>
  <si>
    <t>automated writing evaluation; voluntary use; accuracy improvement; content course students</t>
  </si>
  <si>
    <t>Automated writing evaluation (AWE) technologies are common supplementary tools for helping students improve their language accuracy using automated feedback. In most existing studies, AWE has been implemented as a class activity or an assignment requirement in English or academic writing classes. The potential of AWE as a voluntary language learning tool is unknown. This study reports on the voluntary use of Criterion by English as a foreign language students in two content courses for two assignments. We investigated (a) to what extent students used Criterion and (b) to what extent their revisions based on automated feedback increased the accuracy of their writing from the first submitted draft to the last in both assignments. We analyzed students’ performance summary reports from Criterion using descriptive statistics and nonparametric statistical tests. The findings showed that not all students used Criterion or resubmitted a revised draft. However, the findings also showed that engagement with automated feedback significantly reduced users’ errors from the first draft to the last in 11 error categories in total for the two assignments.</t>
  </si>
  <si>
    <t>Hongying Peng, Sake Jager, Wander Lowie</t>
  </si>
  <si>
    <t>Narrative review and meta-analysis of MALL research on L2 skills</t>
  </si>
  <si>
    <t>Boris Vazquez-Calvo</t>
  </si>
  <si>
    <t>KJ239</t>
  </si>
  <si>
    <t>mobile-assisted language learning; narrative review; meta-analysis; research characteristics; MALL effectiveness</t>
  </si>
  <si>
    <t>This study employed a narrative review and a meta-analysis to synthesize the literature on mobile-assisted language learning (MALL). Following a systematic retrieval of literature from 2008 to 2017, 17 studies with 22 effect sizes were included based on predetermined inclusion and exclusion criteria. By categorizing the characteristics of the studies retrieved, the narrative review revealed a detailed picture of MALL research in terms of the language aspects targeted, theoretical frameworks addressed, mobile technologies adopted, and multimedia components used. The qualitative review helped to contextualize and interpret the results found in the meta-analysis, which revealed a large effect for mobile technologies in language learning, identified three variables (i.e. type of activities, modality of delivery, and duration of treatment) that might influence the effectiveness of mobile technologies, and confirmed the existence of a redundancy effect and a novelty effect in MALL practice. Implications for future research and pedagogy are discussed.</t>
  </si>
  <si>
    <t>Guerrilla fan translation, language learning, and metalinguistic discussion in a Catalan-speaking community of gamers Guerrilla fan translation, language learning, and metalinguistic discussion in a Catalan-speaking community of gamers</t>
  </si>
  <si>
    <t>digital ethnography; digital wilds; fan translation; informal language learning; gaming; metalinguistic discussion</t>
  </si>
  <si>
    <t>Driven by their affinity to popular culture, fans frequently engage in linguistic practices that may be conducive to language learning. This study seeks to find out how a group of Catalan-speaking gamers decided to start producing fan translations of video games from English into Catalan. Based on a digital ethnography (online interviews and observation of the group’s activity), two types of analysis were conducted: a content analysis for recurrent trends and a focused analysis of internal metalinguistic discussions on the quality of translations. Results indicate that fan translators (1) organize hierarchically with set roles and functions, (2) curate their group identity and care for the promotion of Catalan as a vehicle for cultural production, (3) learn language incidentally in three ways: while translating (ensuring the comprehension of English and the linguistic quality and creativity of the transfer into Catalan), through sharing language doubts with their peers on their Telegram group and dialogically agreeing on pragmatically acceptable English-Catalan translations, and through metalinguistic discussions on translation tests received from potential new members. The study resonates with a novel subfield in computer-assisted language learning: language learning in the digital wilds, which might be fertile ground for studies on incidental and informal language learning online. The study may also serve as inspiration for effective integration of translation into language classrooms in a manner that bridges vernacular fan translation and pedagogic translation, considering the importance of metalinguistic discussion for language learning and the sociocultural dimension of both translation and language learning.</t>
  </si>
  <si>
    <t>"If You Don't Improve, What's the Point?" Investigating the Impact of a &amp;quot;Flipped&amp;quot; Online Exchange in Teacher Education</t>
  </si>
  <si>
    <t>Facebook or Fail-Book: Exploring "Community" in a Virtual Community of Practice</t>
  </si>
  <si>
    <t>Her Story or Their Own Stories? Digital Game-Based Learning, Student Creativity, and Creative Writing</t>
  </si>
  <si>
    <t>Unlearning Overgenerated Be through Data-Driven Learning in the Secondary EFL Classroom</t>
  </si>
  <si>
    <t>Improving Learners' Oral Fuency through Computer-Mediated Emotional Intelligence Activities</t>
  </si>
  <si>
    <t>KJ240</t>
  </si>
  <si>
    <t>Chen-Chung Liu, Pin-Ching Wang, Shu-Ju Diana Tai</t>
  </si>
  <si>
    <t>An analysis of student engagement patterns in language learning facilitated by Web 2.0 technologies</t>
  </si>
  <si>
    <t>Web 2.0, language learning, engagement, flow, motivation, EFL</t>
  </si>
  <si>
    <t>Recent research indicates that Web 2.0 applications contribute to supporting a social constructivist approach for language learning. However, students encounter different types of barrier associated with technologies and learning tasks, which can cause disengagement during different phases of learning. Thus, based on flow theory and the strategic motivation framework, this study aims to investigate students’ motivation and their engagement patterns while participating in Web 2.0 digital storytelling activities. The participants are 24 elementary school students of a suburban school in northern Taiwan. Over 19 weeks of observations on students aged 9–10 years in a third-grade classroom, data were collected through three sources: surveys, students’ digital stories, and English tests. The analysis of the data showed that motivation was a dynamic process, initially low but increasing in later phases. A dynamic pattern was also identified in the students’ flow perceptions, which included two cycles of disengagement and reengagement. Students encountered different challenges that led to disengagement phases, which highlighted the need for specific types of learning support in elementary school contexts. In addition, the participants’ vocabulary and oral fluency were found to have been enhanced by the end of the study. The implications for educational practice are discussed and the direction for future studies addressed.</t>
  </si>
  <si>
    <t>Online Learners of Macedonian with Self-Instructed CALL</t>
  </si>
  <si>
    <t>Learners' Feedback Regarding ASR-Based Dictation Practice for Pronunciation Learning</t>
  </si>
  <si>
    <t>mobile-assisted learning; L2 French; music application; computer-assisted language learning; technology accept-ance model</t>
  </si>
  <si>
    <t>KJ241</t>
  </si>
  <si>
    <t>KJ242</t>
  </si>
  <si>
    <t>KJ243</t>
  </si>
  <si>
    <t>KJ244</t>
  </si>
  <si>
    <t>KJ245</t>
  </si>
  <si>
    <t>KJ246</t>
  </si>
  <si>
    <t>KJ247</t>
  </si>
  <si>
    <t>KJ248</t>
  </si>
  <si>
    <t>KJ249</t>
  </si>
  <si>
    <t>KJ250</t>
  </si>
  <si>
    <t>English as a foreign language learners’ perception of mobile assisted language learning: a cross-national study</t>
  </si>
  <si>
    <t>mobile  assisted  language  learning;  cross-cultural  study;  technologyaffordances; constructivism</t>
  </si>
  <si>
    <t>While  mobile  devices  are  gradually  starting  to  play  an  important  role  in  theeveryday  lives  of  students,  learning  English  on  mobile  phones  is  no  longer  anovelty for English as a foreign language (EFL) learners. While there is a wealthof  literature  that  discusses  the  application  of  information  and  communicationtechnologies  (ICTs)  in  EFL  education,  studies  on  mobile  assisted  languagelearning (MALL) are still needed. This study aims to investigate the end-user’sperception  of  MALL  through  cross-cultural  analyses.  Forty-five  participants(n¼45)  from  seven  different  countries/regions  voluntarily  participated  in  thisproject. Cross-cultural analyses were conducted with three proposed constructs:technological affordances, applicability and the constructivism of MALL. Resultsof the Kruskal–Wallis ANOVA and Dunnett’s T3 multiple comparison revealedthat  significant  differences  did  exist  among  participants  with  different  culturalbackgrounds. Even so, all participants agreed that MALL is a potential tool forconstructivism in EFL learning.</t>
  </si>
  <si>
    <t>Selami Aydin</t>
  </si>
  <si>
    <t>Teachers' perceptions about the use of computers in EFL teaching and learning: the case of Turkey</t>
  </si>
  <si>
    <t>English as a foreign language; teachers; perceptions; computers</t>
  </si>
  <si>
    <t>While research mainly focuses on the effectiveness of computer use and itscontribution to the teaching of English as a foreign language (EFL), EFL teachershave received scant attention. Only a limited number of studies have beenconducted regarding Turkish EFL teachers’ perceptions of computer use forteaching EFL. Therefore, in the context of Turkish EFL teachers’ perceptions ofcomputer usage in learning and teaching, the current study aims to examineTurkish EFL teachers’ knowledge of software and their reasons for personalcomputer use, including the attitudes and perceptions of self-confidence amongteachers in integrating computers and the school climate and support with respectto the use of computers for teaching EFL. The sample group in the studyconsisted of 157 EFL teachers. Before descriptives were computed, a backgroundquestionnaire and survey that assessed the degree of knowledge about thecomputer software, the frequency of software use for personal purposes, theteachers’ attitudes toward and perceived self-confidence in integrating computers,and finally, the school climate and support were used to collect quantitative data.The results indicated that Turkish EFL teachers have little knowledge aboutcertain software and experience difficulties using the software programs and thatthey suffer from a lack of technical and instructional support, although they havepositive perceptions of computer integration and attitudes toward computer use.</t>
  </si>
  <si>
    <t>Ying-Jian Wang, Hui-Fang Shang &amp; Paul Briody</t>
  </si>
  <si>
    <t>Exploring the impact of using automated writing evaluation in English as a foreign language university students' writing</t>
  </si>
  <si>
    <t>automated writing evaluation (AWE); accuracy; learner autonomy;interaction; EFL writing</t>
  </si>
  <si>
    <t>A period of expanding globalization has emphasized the significant role played bythe English language in both communications and information sourcing. In suchan environment, it is understandable that many have sought to enhance availablewriting skills and the assessment of said writing skills. In recent decades,automated writing evaluation (AWE) has been applied with significant frequencyto the evaluation and assessment of English writing performance in EFLenvironments. The purpose of this study is to examine the impact and effect ofusing AWE on EFL students’ writing. In this study, the subjects were 57 EFLfreshmen from the Department of Applied English at one university in the southof Taiwan. Both quantitative and qualitative research methods were used toconduct a quasi-experimental research by employing at-test technique and asemi-structured interview technique, and the nonequivalent groups’ pre-test/post-test control and comparison group design were applied to explore the overalleffect of using AWE on the improvement of student writing in terms of accuracy,learner autonomy, and interaction. The research results reveal a significantdifference between the experimental group and the control group in terms ofwriting accuracy following the adoption of AWE. Regarding the overall effectand the exploration of students’ perceptions toward their usage of the AWEsoftware, it shows that students who used AWE display obvious writingenhancement in terms of writing accuracy and learner autonomy awareness.The pedagogical implications of fully understanding students’ usage of AWE inthe writing process in order to improve EFL learners’ writing performance arefully discussed.</t>
  </si>
  <si>
    <t>Hsin-chou Huang</t>
  </si>
  <si>
    <t>E-reading and e-discussion: EFL learners' perceptions of an e-book reading program</t>
  </si>
  <si>
    <t>e-books; EFL reading; multiliteracies; online discussions</t>
  </si>
  <si>
    <t>In  our  new  multiliteracy  age,  texts  have  moved  beyond  the  printed  page  to  avariety  of  online  formats  that  involve  online  reading,  online  navigation  andresearch, and many-to-many synchronous and asynchronous communications. Inthe field of education, one way to bridge the shift to this new literacy is to expandthe  limited  text  forms  that  students  are  exposed  to  and  to  engage  them  withelectronic books, or e-books. This study aims to investigate students’ perceptionsof  an  e-book  reading  program.  The  participants  were  67  first-year  universitystudents  drawn  from  two  sections  of  an  intermediate  ‘‘English  as  a  foreignlanguage’’  (EFL)  reading  course  in  a  national  university  in  northern  Taiwan.During the yearlong experiment, students read at least one online e-book weeklyfrom the reading list provided by the researcher. In questionnaires and interviews,students  provided  positive  feedback  on  the  program’s  strategy  tools  and  itslearning  effects;  they  pointed  out  e-books’  potential  to  cultivate  better  readinghabits  and  increase  motivation;  they  also  perceived  e-books  as  being  moreavailable,  portable,  and  eco-friendly  than  print-based  texts.  However,  studentsalso noted difficulties with e-book reading in terms of eyestrain and dealing withlengthy texts. Suggestions to improve future e-book reading programs can serveas a model to integrate new literacy formats – such as iPads, Amazon Kindle, orother cell phone devices – into the L2 reading curriculum</t>
  </si>
  <si>
    <t>Elisabet Comelles, Natalia Judith Laso, Montserrat Forcadell, Emilia Castaño, Sara Feijóo &amp; Isabel Verdaguer</t>
  </si>
  <si>
    <t>Using online databases in the linguistics classroom: dealing with clause patterns</t>
  </si>
  <si>
    <t>valency pattern database; EFL higher education; student satisfactionquestionnaire; interactive learning; corpus-based tools; open-source e-learningsoftware platform</t>
  </si>
  <si>
    <t>In recent years, a corpus-driven approach to the analysis of language and theappropriateness of applying new technologies in language pedagogy have gainedconsiderable attention. The integration of corpus applications in the languageclassroom enables both teachers and learners to reflect on genuine data with theassistance  of  computer  technologies.  This  article  aims  at  illustrating  anapplication of an online corpus database for the teaching and learning of clausepatterns. So as to serve this purpose, a continuous assessment task, especiallydesigned for the undergraduate courseGrama`tica  Descriptiva  de  l’Angle`s  II(GDAII) ‘‘Descriptive Grammar of English II’’ will be presented, as well as adescription of the questionnaire that was carried out among participants aimed atassessing their satisfaction towards the newly designed online database and theeffectiveness of the task.</t>
  </si>
  <si>
    <t>In Piazza Online: Exploring the Use of Wikis with Beginner Foreign Language Learners</t>
  </si>
  <si>
    <t>Inspiration, Ideas, Encouragement': Teacher Development and Improved Use of Technology in Language Teaching through Open Educational Practice</t>
  </si>
  <si>
    <t>Learners' Attention to Input during Focus on Form Listening Tasks: The Role of Mobile Technology in the Second Language Classroom</t>
  </si>
  <si>
    <t>More than"Hello" and "Bye-Bye": Opening and Closing the Online Chats in Mandarin Chinese</t>
  </si>
  <si>
    <t>Yu-Chun Wang</t>
  </si>
  <si>
    <t>Promoting collaborative writing through wikis: a new approach for advancing innovative and active learning in an ESP context</t>
  </si>
  <si>
    <t>wikis; ESP; web-based instruction; collaborative writing; peer-to-peerlearning</t>
  </si>
  <si>
    <t>New approaches to language teaching have emerged as a result of increasing advancesin technology. Over the past decade, web-based social networking platforms havebeen widely adopted as collaborative tools for facilitating foreign language learning.This study focused on a novel way of enabling ESP learners to profit from writing,which is collaboration through wikis. The aim was to improve Taiwanese students’English writing skills for business. The instruments used in this study included twowriting tests and a survey questionnaire. Findings indicate that students who wereengaged in the collaborative writing tasks gained mastery in business writing andenjoyed the challenge of this new learning experience. The results also suggest thatwikis promote students’ interest in language learning, boost the development of theirwriting competencies and enhance the collaboration skills needed for success in theworkplace.</t>
  </si>
  <si>
    <t>"Are You Able to Access This Website at All" -- Team Negotiations and Macro-Level Challenges in Telecollaboration</t>
  </si>
  <si>
    <t>Small Talk Is Not Cheap': Phatic Computer-Mediated Communication in Intercultural Classes</t>
  </si>
  <si>
    <t>Enhancing Beginner Learners' Oral Proficiency in a Flipped Chinese Foreign Language Classroom</t>
  </si>
  <si>
    <t>Language Teachers' Perceptions on the Use of OER Language Processing Technologies in MALL</t>
  </si>
  <si>
    <t>Teachers' Perception about the Contribution of Collaborative Creation of Digital Storytelling to the Communicative and Digital Competence in Primary Education Schoolchildren</t>
  </si>
  <si>
    <t>Comparing Teacher's Roles of F2f Learning and Online Learning in a Blended English Course</t>
  </si>
  <si>
    <t>Bringing L2 Learners' Learning Preferences in the Mediating Process through Computerized Dynamic Assessment</t>
  </si>
  <si>
    <t>Students' Reactions to Using Smartphones and Social Media for Vocabulary Feedback</t>
  </si>
  <si>
    <t>Teacher Training and Teachers' Attitudes towards Educational Technology in the Deployment of Online English Language Courses in Jordan</t>
  </si>
  <si>
    <t>Maximizing the Potential of Captions for Primary School ESL Students' Comprehension of English-Language Videos</t>
  </si>
  <si>
    <t>Learners' Perceptions of Collaborative Digital Graphic Writing Based on Semantic Mapping</t>
  </si>
  <si>
    <t>A Study of Adolescent English Learners' Cognitive Engagement in Writing While Using an Automated Content Feedback System</t>
  </si>
  <si>
    <t>Games People (Don&amp;'t) Play: An Analysis of Pre-Service EFL Teachers' Behaviors and Beliefs Regarding Digital Game-Based Language Learning</t>
  </si>
  <si>
    <t>Foreign Language Teachers' Interactions with Their Students on Facebook</t>
  </si>
  <si>
    <t>Promoting L2 English Learners' Reading Proficiency through Computerized Dynamic Assessment</t>
  </si>
  <si>
    <t>Bilinguals' Processing of Lexical Cues in L1 and L2: An Eye-Tracking Study</t>
  </si>
  <si>
    <t>College Students' Metacognitive Strategy Use in an EFL Flipped Classroom</t>
  </si>
  <si>
    <t>Integrating Technology into Young Learners' Classes: Language Teachers' Perceptions</t>
  </si>
  <si>
    <t>The Effects of Lecturer's Model E-Comments on Graduate Students' Peer E-Comments and Writing Revision</t>
  </si>
  <si>
    <t>Modelling Chinese EFL Learners' Flow Experiences in Digital Game-Based Vocabulary Learning: The Roles of Learner and Contextual Factors</t>
  </si>
  <si>
    <t>Diagnosing L2 Learners' Development through Online Computerized Dynamic Assessment</t>
  </si>
  <si>
    <t>Pre-Service Language Teachers' Online Written Corrective Feedback Preferences and Timing of Feedback in Computer-Supported L2 Grammar Instruction</t>
  </si>
  <si>
    <t>Examining K-12 Educators' Perception and Instruction of Online Accessibility Features</t>
  </si>
  <si>
    <t>Exploring EFL Learners' Developmental Errors in Academic Writing through Face-to-Face and Computer-Mediated Dynamic Assessment</t>
  </si>
  <si>
    <t>Learners' Emotions in Foreign Language Text Chats with Native Speakers</t>
  </si>
  <si>
    <t>Students' Perceptions about the Effects of Collaborative Digital Storytelling on Writing Skills</t>
  </si>
  <si>
    <t>Chinese Students' Perceptions of Using Google Translate as a Translingual CALL Tool in EFL Writing</t>
  </si>
  <si>
    <t>L2 Teachers' Mobile-Related Beliefs and Practices: Contributions of a Professional Development Initiative</t>
  </si>
  <si>
    <t>"Corpus Can Be Tricky": Revisiting Teacher Attitudes towards Corpus-Aided Language Learning and Teaching</t>
  </si>
  <si>
    <t>KJ251</t>
  </si>
  <si>
    <t>KJ252</t>
  </si>
  <si>
    <t>KJ253</t>
  </si>
  <si>
    <t>KJ254</t>
  </si>
  <si>
    <t>KJ255</t>
  </si>
  <si>
    <t>KJ256</t>
  </si>
  <si>
    <t>KJ257</t>
  </si>
  <si>
    <t>KJ258</t>
  </si>
  <si>
    <t>KJ259</t>
  </si>
  <si>
    <t>KJ260</t>
  </si>
  <si>
    <t>KJ262</t>
  </si>
  <si>
    <t>KJ263</t>
  </si>
  <si>
    <t>KJ264</t>
  </si>
  <si>
    <t>KJ265</t>
  </si>
  <si>
    <t>KJ266</t>
  </si>
  <si>
    <t>KJ267</t>
  </si>
  <si>
    <t>KJ268</t>
  </si>
  <si>
    <t>KJ269</t>
  </si>
  <si>
    <t>KJ270</t>
  </si>
  <si>
    <t>KJ271</t>
  </si>
  <si>
    <t>KJ272</t>
  </si>
  <si>
    <t>KJ273</t>
  </si>
  <si>
    <t>KJ274</t>
  </si>
  <si>
    <t>KJ275</t>
  </si>
  <si>
    <t>KJ276</t>
  </si>
  <si>
    <t>KJ277</t>
  </si>
  <si>
    <t>KJ278</t>
  </si>
  <si>
    <t>KJ279</t>
  </si>
  <si>
    <t>KJ280</t>
  </si>
  <si>
    <t>KJ261</t>
  </si>
  <si>
    <t>Nouf Aloraini &amp; Walcir Cardoso</t>
  </si>
  <si>
    <t>Social media in language learning: a mixed-methods investigation of students’ perceptions</t>
  </si>
  <si>
    <t>Social media; learners’perceptions;mobile learning</t>
  </si>
  <si>
    <t>The literature on students’perceptions towards using SocialMedia (SM) for language learning reports mixed findings:while some studies indicate learners’positive perceptionsof their use for academic purposes (e.g., Bani-Hani et al.),others suggest that learners’perceptions might vary due totheir proficiency in the language (e.g., Gamble &amp; Wilkins).There is also evidence that students’do not always wish toshare their SM environments for educational purposes).This study investigates students’attitudes towards the useof four popular SMs (WhatsApp, Snapchat, Instagram andTwitter) in learning English as a foreign language.Ninety-nine adult English learners at a university in SaudiArabia, active users of SM, participated in this mixed-meth-ods study, which consisted of individual surveys and inter-views. A two-way analysis of variance revealed that thereare differences between beginner and advanced studentsin their perceptions of the usefulness of SM applications forlanguage  learning,  but  not  in  their  affective  feelingstowards SM use outside the classroom, nor their choice ofSM application for learning. Frequency counts indicatedthat the groups’choices of SM varied according to differentlanguage purposes and the skills to be learned (e.g., theypreferred WhatsApp for communication with family andfriends, Twitter for reading, and Snapchat for learning auralskills). Further qualitative analysis revealed that advancedlearners  were  more  reluctant  to  using  SM  for  aca-demic purposes.</t>
  </si>
  <si>
    <t>Ellen Yeh &amp; Nicholas Swinehart</t>
  </si>
  <si>
    <t>Social media literacy in L2 environments: navigating anonymous user-generated content</t>
  </si>
  <si>
    <t>Online participatory cultures (e.g. social media) present anumber of opportunities and challenges for language learn-ers. Learners can collaborate with like-minded peers inonline affinity spaces or get crowd-sourced informationfrom the locals of a target culture, but they also run therisk of getting lost in the overwhelming amount of noiseand disruption in these‘wild’environments. This prolifer-ation of user-generated content requires new forms ofinformation literacy, so that everyone has equal access andability  to  participate  in  modern  social  environments.English language learners (ELLs) may require extra trainingin using English-based social media effectively, but to datelittle research has examined this area. This study investi-gated the characteristics and trends of ELLs’use of socialmedia, how language abilities and previous social mediaexperience affect ELLs’perceptions of anonymous user-gen-erated content in an online discussion website (Reddit),and the strategies learners use to overcome the challengesthey encounter in these online environments. The resultsindicate the importance of adding a sociocultural prag-matics component into the framework of social media liter-acy and were used to inform recommendations for futuresocial media training programs.</t>
  </si>
  <si>
    <t>Fan Su &amp; Di Zou</t>
  </si>
  <si>
    <t>Technology-enhanced collaborative language learning: theoretical foundations, technologies, and implications</t>
  </si>
  <si>
    <t>Collaborative learning;computer assisted languagelearning; educationaltechnology; mobile assistedlanguage learning</t>
  </si>
  <si>
    <t>social media literacy; sociocultural pragmatics;anonymity; digital wilds</t>
  </si>
  <si>
    <t>With the emergence of educational technology, technol-ogy-enhanced collaborative language learning had gainedincreasing attention from learners, educators, and research-ers, and a large number of studies had been conducted toinvestigate the effects of technology-enhanced collabora-tive learning on students’development of language know-ledge and affective status. However, little comprehensivereview that investigated all aspects of the field thoroughlyhad been conducted, and the present research was anattempt in response to this call. Specifically, this researchreviewed 40 articles on technology-enhanced collaborativelanguage learning from five aspects, (1) the nature of publi-cations, (2) the theoretical frameworks of the previousresearch, (3) the types of the technologies for collaborativelanguage learning, (4) the effectiveness of the technologies,and (5) the implications of the studies. The results showed10 theoretical frameworks, nine types of technologies, and11 benefits of technology-enhanced collaborative languagelearning. Important implications were also discussed forfuture design and implementation of technology-enhancedcollaborative language learning activities.</t>
  </si>
  <si>
    <t>Ali Raygan &amp; Shahab Moradkhani</t>
  </si>
  <si>
    <t>Factors influencing technology integration in an EFL context: investigating EFL teachers’ attitudes, TPACK level, and educational climate</t>
  </si>
  <si>
    <t>Attitude toward technologyintegration; Iranian EFLteachers; school climate;technological pedagogicalcontent knowledge;technology integration</t>
  </si>
  <si>
    <t>The present research is an endeavor to examine whetherEFL teachers’school climate, TPACK, and attitude interactwith teachers’success in technology integration throughouttheir teaching process in EFL classes. To this end, data werecollected from 209 Iranian EFL teachers. The results fromconducting a series of Pearson correlations indicated a sig-nificant association between teachers’TPACK and attitudeand their technology use. Moreover, a significant relation-ship was found between school climate and teachers’atti-tudes. Considering direct and indirect relations, structuralequation modeling was employed so as to examine therelationship  among  the  variables  (i.e.,  school  climate,TPACK, attitude, and technology integration). The results ofthis phase indicated that TPACK and attitude significantlypredict technology integration. Considering the indirectpath coefficients, it was confirmed that school climate pre-dicts technology integration mediated by teachers’attitude.The findings are discussed in light of the available literatureand suggestions are provided for further research.</t>
  </si>
  <si>
    <t>Di Zou, Shuqiong Luo, Haoran Xie &amp; Gwo-Jen Hwang</t>
  </si>
  <si>
    <t>A systematic review of research on flipped language classrooms: theoretical foundations, learning activities, tools, research topics and findings</t>
  </si>
  <si>
    <t>Flipped classroom; languagelearning; systematic review;theoretical framework</t>
  </si>
  <si>
    <t>This paper presents a systematic review of the literature onflipped language classrooms from the perspectives of the-oretical  foundations,  learning  activities,  tools,  researchtopics and findings based on an analysis of 34 publishedarticles. The results indicate that various research methods(e.g., tests, surveys, and interviews) were applied in theselected studies and different types of e-tools (e.g., video-watching tools, online learning platforms, online discussiontools, and video-making tools) were used in the flipped lan-guage classrooms. The findings also reveal that the flippedlanguage classroom not only improved students’academicperformance and cultivated their learning motivation butalso  developed  their  self-regulation,  confidence,  andhigher-order thinking skills. Other research topics in thereviewed articles included the effects of external andlearner factors on the flipped learning approach, students’readiness and technology acceptance, the flipped learningprocess, students’interactions, and teacher perceptions.</t>
  </si>
  <si>
    <t>Rianne Conijn, Roberto Martinez-Maldonado, Simon Knight, Simon Buckingham Shum, Luuk Van Waes &amp; Menno van Zaanen</t>
  </si>
  <si>
    <t>How to provide automated feedback on the writing process? A participatory approach to design writing analytics tools</t>
  </si>
  <si>
    <t>Feedback; learninganalytics; participatoryconsultation; writingprocess; writing tools</t>
  </si>
  <si>
    <t>Current writing support tools tend to focus on assessingfinal or intermediate products, rather than the writing pro-cess. However, sensing technologies, such as keystroke log-ging, can enable provision of automated feedback during,and on aspects of, the writing process. Despite this poten-tial, little is known about the critical indicators that can beused to effectively provide this feedback. This article pro-poses a participatory approach to identify the indicators ofstudents’writing processes that are meaningful for educa-tional stakeholders and that can be considered in thedesign of future systems to provide automated, personal-ized feedback. This approach is illustrated through a quali-tative  research  design  that  included  five  participatorysessions with five distinct groups of stakeholders: bachelorand postgraduate students, teachers, writing specialists,and professional development staff. Results illustrate thevalue of the proposed approach, showing that studentswere especially interested in lower-level behavioral indica-tors, while the other stakeholders focused on higher-ordercognitive and pedagogical constructs. These findings laythe groundwork for future work in extracting these higher-level indicators from in-depth analysis of writing processes.In addition, differences in terminology  and the levels atwhich the indicators were discussed, highlight the need forhuman-centered, participatory approaches to design anddevelop writing analytics tools.</t>
  </si>
  <si>
    <t>Katerina Evers &amp; Sufen Chen</t>
  </si>
  <si>
    <t>Effects of an automatic speech recognition system with peer feedback on pronunciation instruction for adults</t>
  </si>
  <si>
    <t>Automatic speechrecognition; peerinstruction; pronunciation;satisfaction; ease of use</t>
  </si>
  <si>
    <t>This study examined the difference in adults’pronunciationperformance with peer feedback and individual practicewhen using an automatic speech recognition (ASR) system.The same ASR software was used in both the comparison(n¼31) and the experimental group (n¼33) for 12 weeks.The participants were working adults in Taiwan. During theweekly lesson, the participants dictated a text to the ASRsoftware, Speechnotes, on its website and then practicedmisidentified words by themselves (the comparison group)or with feedback from team members (the experimentalgroup). Learners’pronunciation was measured in readingaloud and spontaneous conversation tasks before and afterthe treatment. Participants’satisfaction and perceptions ofthe ease of use of the software were also assessed at theend of the course. The results revealed a significant differ-ence in the two groups’pronunciation post-tests, suggest-ing that peer feedback is more effective than individualpractice for the correction of pronunciation. The experimen-tal group was more satisfied than the comparison groupwith the software. However, no differences in accentednessor perception of ease of use were evident. The findings,ASR software implementation challenges, and implicationsfor adult language learning are discussed.</t>
  </si>
  <si>
    <t>Lianjiang Jiang, Ning Zang, Nan Zhou &amp; Hongjian Cao</t>
  </si>
  <si>
    <t>English teachers’ intention to use flipped teaching: interrelationships with needs satisfaction, motivation, self-efficacy, belief, and support</t>
  </si>
  <si>
    <t>Flipped teaching; englishteachers; useintention; motivation</t>
  </si>
  <si>
    <t>While the role of flipped teaching in students’language per-formance is well documented, English teachers’perspectiveabout flipped teaching remains underexplored. Informed bythe self-determination theory and the motivation-opportun-ity-ability theory, this study examined English teachers’inten-tion to use flipped teaching and its interrelationships withfulfillment of needs for competence and autonomy, motiv-ation, self-efficacy, belief, and support in a sample of 166English teachers in the Chinese EFL context. The findingsshowed that the teachers had a generally favorable intentionto use flipped teaching, with individual variations across gen-der, universities’prestige, prior experience, and the type ofEnglish courses. The results also revealed that needs satisfac-tion was an antecedent of their use intention for flippedteaching. Identified regulation was related more positively touse intention when the teachers experienced higher self-effi-cacy and support, whereas external regulation was not asso-ciated with use intention when teachers held higher levels ofbeliefs towards flipped teaching. The findings also showedthat introjected regulation was related positively to use inten-tion when the teachers received less supports from their con-texts or experienced lower self-efficacy. The findings shednew light on how flipped teaching can be better promotedin language education.</t>
  </si>
  <si>
    <t>Amin Rasti-Behbahani &amp; Maryam Shahbazi</t>
  </si>
  <si>
    <t>Investigating the effectiveness of a digital game-based task on the acquisition of word knowledge</t>
  </si>
  <si>
    <t>Digital game-basedlearning; vocabularyacquisition; wordknowledge frameworK</t>
  </si>
  <si>
    <t>This study investigates the probable effect of a digitalgame-based vocabulary learning (DGBVL) task on the acqui-sition of some components of a word knowledge frame-work. In so doing, 124 Persian speakers (56 males and 68females) were randomly assigned to either a control or anexperimental group. The experimental group participantscompleted a DGBVL task for acquiring ten low-frequentinanimate object names, or lexical nouns, by playing acommercial adventure game. The control group partici-pants  practiced  the  same  words  in  a  fill-in-the-blankvocabulary acquisition exercise. In brief, first, all participantssat for a word-checklist and a proficiency test; next, theycompleted their tasks, and three weeks later, all participantssat for eight achievement tests. In the achievement testbooklet, participants’knowledge of receptive, productive,recognition, and recall dimensions and scopes of meaning,orthography, and association were evaluated. The resultsrevealed 1) the efficiency of the DGBVL task in enhancingthe acquisition of these components, 2) the precedence ofproductive  knowledge  acquisition  by  the  experimentalgroup participants, 3) strong associations among the com-ponents acquired through DGBVL task assistance, and 4)gains in the components that were not associated withothers due to the efficiency of DGBVL.</t>
  </si>
  <si>
    <t>Elsa Tragant, Àngels Pinyana, Jessica Mackay &amp; Maria Andria</t>
  </si>
  <si>
    <t>Extending language learning beyond the EFL classroom through WhatsApp</t>
  </si>
  <si>
    <t>WhatsApp; instantmessaging; CMC; MALL;informal learning; task-based interaction</t>
  </si>
  <si>
    <t>WhatsApp is a powerful tool for L2 learning because of itscapacity to promote interaction between teacher and stu-dent, as well as among students. Its use has also beenshown to support ubiquitous learning. In an attempt toextend language learning beyond the classroom, this studyreports on the use of instant messaging through WhatsAppby a group of EFL learners (n¼23) who were regularly sentoptional language-learning tasks by their teacher during anintensive summer course. By the end of a five-week-period,764 messages had been produced, which are exploredthrough a qualitative analysis in the present study, withparticular attention to changes of participation as a resultof time. Most of the messages in the WhatsApp groupwere produced by the students in the context of theteacher-initiated tasks and through them students had thechance to practice the language as well as engage in realcommunication, even though student participation tendedto decrease over time. The WhatsApp group was also usedfor informal communication among the students and withthe teacher (a total of 289 off-task messages) which, in con-trast to on-task messages, grew over time. The nature ofthe interactions also tended to be more spontaneous andsymmetrical, at times with more of a presence of textese.Negotiation of form and content was scarce, but both on-task and off-task messages turned out to be equally pro-ductive in engaging students to use English beyond thewalls of the classroom.</t>
  </si>
  <si>
    <t>Saman Ebadi &amp; Marjan Ebadijalal</t>
  </si>
  <si>
    <t>The effect of Google Expeditions virtual reality on EFL learners’ willingness to communicate and oral proficiency</t>
  </si>
  <si>
    <t>Google Expeditions; oralproficiency; virtual reality;willingness to communicate</t>
  </si>
  <si>
    <t>This study reports the results of a mixed-methods investiga-tion on the impact of a virtual reality (VR) tool on IranianEFL learners’willingness to communicate (WTC) and oralproficiency. Twenty upper-intermediate EFL learners weredivided into experimental and control groups role-playingas museum guides with and without Google ExpeditionsVR tool, respectively. Data collection comprised the partic-ipants’video-recorded oral performance, willingness tocommunicate scale, and focus group semi-structured inter-views. Independent and paired sample t-test measureswere used to investigate the groups’differences in terms oftheir WTC and oral proficiency development. Thematic ana-lysis was also adopted to explore the participants’attitudesand perceptions toward the use of Google Expeditions inlanguage classrooms. Quantitative findings showed that theexperimental group significantly outperformed the controlgroup in terms of oral performance and were more willingto communicate at the end of the experiment. The the-matic analysis of the qualitative data indicated that the VRtool enhanced the participants’general knowledge, motiv-ation, enthusiasm, cultural awareness, and confidence.</t>
  </si>
  <si>
    <t>H. Gülru Yüksel, H. Güldem Mercanoğlu &amp; M. Betül Yılmaz</t>
  </si>
  <si>
    <t>Digital flashcards vs. wordlists for learning technical vocabulary</t>
  </si>
  <si>
    <t>Digital flashcards; quizlet;technical vocabu-lary; wordlists</t>
  </si>
  <si>
    <t>Growing research suggests that digital flashcards may facili-tate students’technical vocabulary learning efforts. The pri-mary purpose of this quasi-experimental study was tocompare the effect of digital flashcards (DFs) and wordlistson learning technical vocabulary as well as to explore stu-dents’perceptions regarding the use of DFs. Using conveni-ence sampling method, the study was conducted with atotal of 57 undergraduate pharmacy students. Data werecollected  using  a  pre-treatment  survey,  two  technicalvocabulary tests, and a post-treatment survey. The resultsindicated that (1) the students learned more technicalvocabulary through DFs; (2) their perceptions about theuse of DFs to study technical vocabulary were positive; (3)their perceptions of the usefulness of the Quizlet app wasa predictor of their success in DF condition; and (4) practic-ing through digital apps positively predicted their intentionto use the Quizlet application. Based on the findings, weconcluded that teacher-prepared DFs result in better tech-nical vocabulary learning.</t>
  </si>
  <si>
    <t>Idris Goksu, Ebru Ozkaya &amp; Ali Gunduz</t>
  </si>
  <si>
    <t>The content analysis and bibliometric mapping of CALL journal</t>
  </si>
  <si>
    <t>Bibliometric mapping; CALL;EFL; highereducation; MALL</t>
  </si>
  <si>
    <t>The primary aim of this study was to investigate the meth-odological trends of the articles published in theComputerAssisted   Language   Learning(CALL)journal between 2014and 2019 via content analysis. The secondary aim was toanalyze theCALLjournal with the bibliometric mappingmethod to reveal the keyword trend and identify the coun-tries, universities, and authors that made the highest contri-bution to the journal between 2008 and 2019. Full texts of310 articles were analyzed by content analysis and a meta-data set of 469 articles from the Clarivate Analytics Web ofScience (WoS) database was evaluated by bibliometricmapping. According to the results, most of the studies pub-lished in theCALLjournal employed a quantitative researchdesign and were conducted at higher education level.Additionally, most of the studies focused on language skillswhen compared to other educational factors such as motiv-ation and perception.‘English as a foreign language’,‘communication’,‘motivation’,‘telecollaboration’,‘mobilelearning’,‘writing’, and‘blended learning’were revealed asthe most common keywords used in the studies. Countriesthat had the largest contribution to theCALLjournalincluded Taiwan, USA, and China, respectively. Moreover,Taiwan-based universities contributed the highest numberof publications and the authors including Wu-Yuin Hwang,Siew Ming Thang, Greg Kessler, Rustam Shadiev, Chun Lai,Mark Peterson, Jai Li, Liwei Hsu, and Wen-Chi Vivian Wuhad the highest numbers of publications.</t>
  </si>
  <si>
    <t>Cynthia Lee</t>
  </si>
  <si>
    <t>Intention to use versus actual adoption of technology by university English language learners: what perceptions and factors matter?</t>
  </si>
  <si>
    <t>Attitude; computer;perceived usefulness;technology; univer-sity students</t>
  </si>
  <si>
    <t>Human perceptions influence attitudes and intentions, andcan predict actions. Despite the popular use of technologyfor English language teaching, and the association betweenlearner factors and technology use, little is known aboutlanguage learners’use of technology for personal and inter-personal learning activities, and whether there is a discrep-ancy between intention and actual adoption in this specificdomain. The study adds to the existing literature by testingthe association between university English learners’inten-tion to use technology to achieve personal and interper-sonal  English  learning  purposes,  attitude  towardstechnology, and perceived usefulness of technology. Itexamined predictive paths between intended and actualtechnology use by university learners. With reference to539 returned questionnaires collected from four languageand education disciplines in a private university in HongKong, the respondents showed a positive attitude and per-ceptions towards the use of technology for English lan-guage  learning.  However,  their  actual  adoption  oftechnology to achieve personal or interpersonal learningpurposes was not commensurate with the two key learnerfactors and intention. Students’discipline and level of studymediated the two learner factors, resulting in differentactual English learning behaviours. Recommendations forpractitioners to maximise and support technology use bystudents for learning are given.</t>
  </si>
  <si>
    <t>Janine Knight, Melinda Dooly &amp; Elena Barberà</t>
  </si>
  <si>
    <t>KJ281</t>
  </si>
  <si>
    <t>KJ282</t>
  </si>
  <si>
    <t>KJ283</t>
  </si>
  <si>
    <t>KJ284</t>
  </si>
  <si>
    <t>KJ285</t>
  </si>
  <si>
    <t>KJ286</t>
  </si>
  <si>
    <t>But the computer say me the time is up: the shaping of oral turns mediated with and through the screen</t>
  </si>
  <si>
    <t>Computer-mediated com-munication; multimodalturn-taking; screen-basedresources; semioticresources; spokeninteraction; task basedlanguage learning</t>
  </si>
  <si>
    <t>Research on mode in computer-mediated communicationand language learning has primarily focused on mode-as-channel of communication such as audio- or videoconfer-encing. However, increasingly sophisticated technologicaltools now facilitate communication in multiple ways sothat learners can convey and respond to peers and screen-based resources, both orally, visually and/or through touchwith the screen. By highlighting learner-to-learner turns aswell as screen related turns, this paper looks at how learn-ers’oral meaning making is shaped through both verbaland non-verbal resources. This can provide a better under-standing of how the interplay between modes and resour-ces on interfaces might be harnessed to increase learners’oral turns and identify potential interface-related difficultieslearners might face. Audio recordings of six dyads are ana-lysed using discourse analysis, with notions from conversa-tional  analysis,  alongside  interface  screenshots.  Resultsreveal that screen-based resources become: 1) embeddedor modified in oral turns; 2) resources to initiate and sup-port oral turns; 3) diverse topics of talk. It was also foundthat learners orientate towards some resources as 4) agent-ive turn-takers (e.g. pop-ups, to initiate an action). Suchmultimodal experience reveal how peer-to-peer talk canoccasionally resemble a multi-party encounter wherebysome resources can act as participants in the interaction. Itis proposed that a fuller understanding of this interplay canhelp teachers and designers optimize computer-mediatingcommunicative language learning tasks.</t>
  </si>
  <si>
    <t>Ha Thi Phuong Pham</t>
  </si>
  <si>
    <t>Computer-mediated and face-to-face peer feedback: student feedback and revision in EFL writing</t>
  </si>
  <si>
    <t>Peer feedback; GoogleDocs; feedback forms;sequence of feedback;EFL writing</t>
  </si>
  <si>
    <t>This study investigates how two  feedback forms andsequences influence peer feedback and revision. The twofeedback forms included: written asynchronous computer-mediated communication (hereafter WACMC) in GoogleDocs and traditional oral face-to-face interaction (hereafterOF2F). These two forms were used in two sequences:WACMC followed by OF2F (WACMC–OF2F) and OF2F fol-lowed  by  WACMC  (OF2F–WACMC).  Participants  weretwenty-six Vietnamese EFL students. After feedback train-ing, students completed four writing tasks, provided feed-back in pairs, and finally revised their work. This studyemployed  a mixed-method approach. Written and oralfeedback, student revision, as well as student interviewswere collected, transcribed, coded, and analysed. Paired-samplest-tests and ANOVA tests were employed to com-pare student feedback and revision in the two forms andsequences. The findings showed that: (1) more revision-ori-ented comments were associated with the WACMC formand with the WACMC–OF2F sequence; (2) written com-ments had a higher uptake rate in both sequences; (3) glo-bal revisions were more often found in the WACMC–OF2Fsequence; (4) while students perceived WACMC feedback inGoogle Docs as more helpful than OF2F feedback, mostsuggested using both feedback forms. Pedagogical implica-tions for the L2 writing class will also be included.</t>
  </si>
  <si>
    <t>Hongying Peng, Sake Jager &amp; Wander Lowie</t>
  </si>
  <si>
    <t>A person-centred approach to L2 learners’ informal mobile language learning</t>
  </si>
  <si>
    <t>Cluster analysis; IMLLexperiences; learner types;person-centred approach</t>
  </si>
  <si>
    <t>Mobile technologies provide opportunities for L2 learnersto engage in complex interactions involving a multitude ofcognitive,   meta-cognitive,   and   affective   factors.Understanding the process of learners’mobile languagelearning thus needs holistic approaches that integrativelyconsider learner attributes and their interaction with mobiletechnologies. In this study, we applied a holistic person-centred approach to examining L2 learners’self-initiatedengagement with mobile learning activities. Data were col-lected with a questionnaire and follow-up interviews. Acluster  analysis  performed  on  the  questionnaire  datayielded six types of learners with distinctly different learn-ing experiences. We further found that each learner typebrought along a distinct package of motivational, emo-tional, and linguistic interaction, and that the distinct learn-ing  experiences  of  each  learner  type  bore  differentrelationship to learners’perceived L2 improvement. Thisstudy offers theoretical and methodological insights intothe complexity and variety inherent in informal mobile lan-guage learning. Findings also inform teachers about thedesign of adaptive and tailored instruction and scaffolding.</t>
  </si>
  <si>
    <t>Rustam Shadiev, Meng-ke Yang, Barry Lee Reynolds &amp; Wu-Yuin Hwang</t>
  </si>
  <si>
    <t>Improving English as a foreign language–learning performance using mobile devices in unfamiliar environments</t>
  </si>
  <si>
    <t>EFL; familiarizationstrategies; mobile learning;unfamiliar environment</t>
  </si>
  <si>
    <t>In this study, the participants learned English as a foreign lan-guage (EFL) in the classroom and then worked on five learn-ing  tasks  to  apply  their  newly  learned  knowledge  tounfamiliar environments. The participants took photos of peo-ple, objects, situations or scenarios and described them indetail using a mobile learning system. Familiarization strat-egies were developed for the participants to increase theirknowledge of strange environments. We aimed to test theeffectiveness of the familiarization strategies on learning per-formance in the mobile-assisted language-learning context. Tothis end, an experiment was carried out with fifty participantswho were assigned either to the experimental or controlgroups. The participants in the former used the familiarizationstrategies, whereas the participants in the latter did not. Wecompared the learning performance of the participants in thetwo groups based on the scores of pre- and posttests withphrase translation, sentence translation and writing items. Wealso compared the EFL writing quality of the two groups onfive tasks with respect to the amount, vocabulary, grammar,content, origination and creativity dimensions. The results ofthe pre/posttest comparison showed that the experimentalgroup outperformed the control group on the writing itemonly. The results showed that the writing quality of theexperimental group on the five tasks was significantly betterthan that of the control group in all of the six dimensions. Inaddition, all of the participants had positive perceptions ofthe usefulness of our learning system to assist their EFL learn-ing in unfamiliar environments. The results suggest that famil-iarization strategies can significantly improve EFL learningperformance in unfamiliar environments.</t>
  </si>
  <si>
    <t>Nalan Demir &amp; M. Naci Kayaoğlu</t>
  </si>
  <si>
    <t>Multi-dimensional foreign language education: the case of an eTwinning project in Turkey</t>
  </si>
  <si>
    <t>EFL; eTwinning Turkey;telecollaboration</t>
  </si>
  <si>
    <t>eTwinning  is  a  telecollaboration  initiative  which  waslaunched in 2005 by the European Commission. Turkeyjoined the platform in 2009 with a number of schools,teachers and projects. However, there is still plenty of roomfor studies on the role of eTwinning in the field of EFL.Aiming to discover the role of eTwinning in a specificTurkish EFL context in an underprivileged area, the currentcase study explores the experiences of high school stu-dents (n¼23) and teachers (n¼2) regarding its potentialto improve the students’language, ICT and interculturalawareness. The data were collected in a mixed-methodway by means of participant observation, interviews, pro-ject documents on Twinspace and a structured interview.The qualitative data were analysed through inductive ana-lysis and pattern matching whereas the quantitative datawere  analysed  through  SPSS  (version  23).  The  studyrevealed that both the teacher and the student participantsfound the project promising for the students in terms ofEnglish language improvement, ICT use, boosting ICC,motivation and establishment of good relationships. It canbe concluded that the eTwinning platform may to contrib-ute to students’learning and socializing with the rest ofworld. Yet, the challenges of the project are presented indetail and practical suggestions are offered for teachers inthe end.</t>
  </si>
  <si>
    <t>Eun Seon Chung &amp; Soojin Ahn</t>
  </si>
  <si>
    <t>The effect of using machine translation on linguistic features in L2 writing across proficiency levels and text genres</t>
  </si>
  <si>
    <t>CALF measures; genredifference; L2 writing;machine translation;proficiency effect</t>
  </si>
  <si>
    <t>Many studies that have investigated the educational value ofonline machine translation (MT) in second language (L2) writ-ing generally report significant improvements after MT use,but no study as of yet has comprehensively analyzed theeffectiveness of MT use in terms of various measures in syntac-tic complexity, accuracy, lexical complexity, and fluency(CALF). The present study examined how learners’use of MTaffects CALF measures in L2 writing using evaluations by auto-mated computational tools as well as human raters. In add-ition, the study investigated whether proficiency level andtext genre affect the learners’use of MT. A total of 91 Koreanlearners of English participated in the main task of the studyin which they wrote on an assigned topic in English first with-out the help of any resource, and then on a different topicusing onlyGoogleTranslatea week later. Text analysis of stu-dents’writing revealed major improvements in accuracy butunclear benefits in syntactic and lexical complexity. It was alsofound that MT use provided different advantages and disad-vantages depending on the proficiency level (high vs. low)and text genre (narrative vs. argumentative). Survey responsesstrongly indicated that students are highly satisfied with MTand plan to use it again in the future despite being aware ofits limitations. Overall, this study found that MT can be usefulfor improving accuracy but must be used with much discre-tion for it to benefit other aspects of L2 writing.</t>
  </si>
  <si>
    <t>Barry Bai, Jing Wang &amp; Huixuan Zhou</t>
  </si>
  <si>
    <t>An intervention study to improve primary school students’ self-regulated strategy use in English writing through e-learning in Hong Kong</t>
  </si>
  <si>
    <t>Self-regulated writingstrategy use; motivation;e-learning acceptance;intervention; English as asecond/foreign language(ESL/EFL)</t>
  </si>
  <si>
    <t>The present study reports on the effects of a self-regulated(SRL) writing strategy-based intervention supported withe-learning tools on SRL strategy use in English writing with468 Hong Kong primary school students. The changes tothe students’motivation in English writing, and theire-learning  acceptance  were  also measured.  The  studyadopted a pretest and posttest design and the data wascollected through a questionnaire, which consisted of threemeasures, i.e. SRL writing strategy use, motivation in Englishwriting, and e-learning acceptance. The SRL writing strategyuse measure included four types of strategies, i.e. planning,text-generating, monitoring, and revising. The motivationmeasure had two scales, i.e. interest and self-efficacy, andthe e-learning acceptance measure included four scales, i.e.perceived usefulness, perceived ease of use, attitude andcontinuance  intention.  The  intervention  saw  significantimprovements on the students’use of all four types of SRLwriting strategies. Positive changes also took place to onescale of motivation, i.e. interest, and three scales of e-learn-ing acceptance, i.e. perceived usefulness, attitude and con-tinuance intention. There was no significant improvementto self-efficacy and perceived ease of use. Additionally, thecorrelations between all the scales became stronger afterthe  intervention.  Important  implications  for  teachingESL/EFL writing through e-learning are drawn.</t>
  </si>
  <si>
    <t>Yi Song, Jesse R. Sparks &amp; Danielle Guzman-Orth</t>
  </si>
  <si>
    <t>Investigating student performance on an assessment tool to support the development of English learners’ argumentation skills</t>
  </si>
  <si>
    <t>Accessibility; accommodations; argumentation; English learners; feedback; scenario-based assessment</t>
  </si>
  <si>
    <t>The goal of this project was to design a scaffolded learning activ-ity that develops English learners’ (ELs) argumentation skills. In this  study,  we  investigated  how  middle  school  ELs  interacted  with a game-enhanced scenario-based assessment of argumen-tation skills (named Seaball). The target skills included identifying and classifying opinions on a controversial issue. Various features, such as language-based accommodations, were embedded in the assessment design to make the tasks more accessible to ELs. Immediate  performance  feedback  was  also  provided  in  the  assessment. We conducted a pilot study with 163 middle school students (including 96 ELs and 67 native English speakers as a control group) to both examine their performance and evaluate the effectiveness of the accommodations. Results indicated that English  proficiency  levels  were  significantly  related  to  student  performance in Seaball, and that ELs were outperformed by their English-speaking peers. Additionally, while survey data revealed that students considered the language accommodations embed-ded in the task to be helpful (e.g. the glossary accommodation), the accommodations had no significant impact on Seaball per-formance. Both ELs and non-ELs generally agreed that they ben-efited  from  receiving  immediate  feedback  in  the  task.  The  findings suggest that the approach to designing EL accommo-dations for students engaging in ELA tasks employed in this work may be promising. Further, this approach has potential to guide the design of formative assessments intended to support ELs in learning ELA argumentation skills.</t>
  </si>
  <si>
    <t>Qian Guo, Ruiling Feng &amp; Yuanfang Hua</t>
  </si>
  <si>
    <t>How effectively can EFL students use automated written corrective feedback (AWCF) in research writing?</t>
  </si>
  <si>
    <t>Automated written corrective feedback; English as a foreign language; error correction; research writing</t>
  </si>
  <si>
    <t>AWCF  can  facilitate  academic  writing  development,  especially  for novice writers of English as a foreign language (EFL). Existing AWCF studies mainly focus on teacher and learner perceptions; fewer have investigated the error-correction effect of AWCF and factors related to the effect. Especially lacking is research on how successfully students can use AWCF to correct errors in source-based academic writing. Meanwhile, Grammarly, an automated writing  evaluation  (AWE)  tool,  is  under-represented  in  AWCF  studies despite its extensive use in EFL classrooms and its signif-icant advantages. Correspondingly, we evaluated how effectively EFL students could use Grammarly-provided feedback for error correction in research writing and what factors were related to user responses (i.e., revision operations) and response accuracy. The  results  show  that  the  error  scores  decreased  significantly  after  revision  and  the  participants  correctly  addressed  85%  of  the Grammarly-flagged usages. The error-correction success was impressive,  considering  how  the  technical  nature  of  research  writing might affect feedback accuracy and user responses, both related to response accuracy. In fact, feedback accuracy contrib-uted to response accuracy both directly and indirectly (via user responses). The findings have implications for source-based aca-demic writing instruction and AWE tool development.</t>
  </si>
  <si>
    <t>Rahul R. Divekar, Jaimie Drozdal, Samuel Chabot*, Yalun Zhou, Hui Su, Yue Chen, Houming Zhu, James A. Hendler &amp; Jonas Braasch</t>
  </si>
  <si>
    <t>Foreign language acquisition via artificial intelligence and extended reality: design and evaluation</t>
  </si>
  <si>
    <t>Artificial Intelligence; augmented; virtual and extended reality; chatbots; conversational agents; foreign language acquisition; human-computer interaction; multi-modal interaction; multi-party interaction; spoken dialogue systems</t>
  </si>
  <si>
    <t>Artificial  Intelligence  (AI)  and  Extended  Reality  (XR)  have  been  employed in several foreign language education applications to increase the availability of experiential learning methods akin to international immersion programs. However, research in multi-modal spoken dialogue in L2 combined with immersive technol-ogies   and   collaborative   learning   is   thin,   limiting   students’   experiences to solo interactions focused mostly on vocabulary and  grammar  in  such  settings.  We  intend  to  fill  this  gap  as  we  present     the     Cognitive     Immersive     Language     Learning     Environment  (CILLE).  The  AI  in  CILLE  can  hear,  see,  and  under-stand its users and can engage with them in non-dyadic multi-modal conversations. The XR offers students a feeling of being somewhere else without the use of intrusive devices and sup-ports multi-party, multi-modal interactions. Together, AI and XR create naturalistic conversational interactions targeted towards comprehensive foreign language acquisition. We evaluate CILLE as a Chinese-as-a-foreign-language (CFL) education tool through a  seven-week,  mixed-methods  study  with  university  students  (N  =   10).  Results  display  statistical  significance  and  retained  improvement in CFL vocabulary, comprehension, and conversa-tion  skills.  Coupled  with  an  analysis  of  student  feedback  and  researcher  observations,  we  show  how  CILLE  is  designed  and  experienced by students to learn CFL.</t>
  </si>
  <si>
    <t>Joanna Pitura</t>
  </si>
  <si>
    <t>Technology-enhanced socialisation into disciplinary writing in L2: insights from the perceptions of MA TEFL students</t>
  </si>
  <si>
    <t>Academic writing; thesis writing; technology-enhanced language socialisation</t>
  </si>
  <si>
    <t>In order to obtain qualifications to teach English as a foreign lan-guage (TEFL), teacher candidates often need to commit them-selves to writing a master’s (MA) thesis. In efforts to shed light on how MA thesis supervisors can support supervisees in the writing process,  drawing  on  the  theoretical  framework  of  language  socialisation,  this  article  presents  part  of  an  ongoing  action  research study, exploring how MA TEFL students perceived tech-nology-enhanced socialisation, i.e., developments in their com-petence, beliefs and practices, into disciplinary writing in English. Six first-year Polish MA TEFL students enrolled in MA thesis-ori-ented courses reflected on the process of becoming more com-petent MA thesis writers by answering online survey open-ended questions. The study reveals that thesis writing in L2 can be an overwhelming process, during which the students struggle emo-tionally, but which they are determined to complete. The results suggest that MA supervisors can support the socialisation of MA TEFL students – novice disciplinary L2 writers – by mindfully pro-viding the students with guidance on and access to relevant and quality materials, by allowing for regular writing opportunities, as well as making space for supervisor–students and student–student  interaction  and  feedback.  As  digital  tools  mediate  the  relationship between individual students and their social–mate-rial learning environment, technology is an important element of this environment and course design needs to include blended learning experiences to enhance the process of socialisation into disciplinary writing in L2.</t>
  </si>
  <si>
    <t>Ruofei Zhang &amp; Di Zou</t>
  </si>
  <si>
    <t>Types, features, and effectiveness of technologies in collaborative writing for second language learning</t>
  </si>
  <si>
    <t>Collaborative writing; computer-assisted language learning; second language writing; technology-enhanced language learning</t>
  </si>
  <si>
    <t>Technology-enhanced collaborative writing for second language learning   has   been   receiving   accumulating   attention   from   researchers and educators over years. However, there was a lack of  updated  review  with  foci  on  the  types  and  effectiveness  of  technologies  in  collaborative  writing.  This  study  conducted  a  systematic and in-depth review of 34 relevant empirical studies from 2009 to 2019. The results showed that wikis, Google Docs, offline word processors, Facebook, chats, and forums were the six main types of tools for collaborative writing. Technologies had overall positive effects on students’ joint writing qualities, indi-vidual writing development, and perceptions of learning tasks. Advantages include prompting group interactions, helping stu-dents  reflect  on  their  work  and  identify  errors  and  weakness,  boosting learner motivation and confidence, facilitating writing, encouraging  students  to  learn  from  others,  and  making  the  learning  process  enjoyable.  Technologies  may  be  ineffective  when technologies were inconvenient to use, when students did not devote adequate effort to planning and reflection, and when students  lacked  co-responsibility  for  the  writing.  This  research  aims to help researchers and educators understand factors that lead to effective technology enhanced collaborative writing and assist their selection of appropriate technologies and implemen-tation of collaborative writing in and out of class.</t>
  </si>
  <si>
    <t>Lijuan Chen, Yuping Wang &amp; Claire Rodway</t>
  </si>
  <si>
    <t>Social strategy use in online Chinese learning</t>
  </si>
  <si>
    <t>Distance language learning; language learning strategies; learning context; online collaboration; social strategies</t>
  </si>
  <si>
    <t>In  this  preliminary  study,  we  investigate  distance  Chinese  lan-guage  learners’  social  strategies  in  three  learning  contexts:  self-directed learning outside synchronous online classes, assess-ment task completion online, and synchronous online class par-ticipation. In doing so, we hope to advance our understanding of  what  is  involved  in  social  strategies  use  and  why  language  learners use these strategies in online learning. A total of 63 stu-dents  studying  at  an  Australian  university  in  online  Chinese  courses participated in this study. We examine how these partic-ipants’  use  of  social  strategies  was  influenced  by  the  learning  contexts,  technologies,  and  interactions  using  data  sources  of  online  survey  questionnaire  responses,  online  interviews,  and  observation  of  online  classes.  This  research  contributes  to  lan-guage learning strategy research in many ways. It has provided: (1) detailed information about what social strategies were cre-ated and used in online Chinese learning; (2) insights into how individual students adopted these strategies and technological tools to solve learning problems in various learning contexts; (3) an exploration of factors influencing the participants’ social strat-egy  use;  and  (4)  recommendations  regarding  social  strategy  adoption, use, and training in online language learning.</t>
  </si>
  <si>
    <t>Jing Wang, Barry Bai &amp; Huan Song</t>
  </si>
  <si>
    <t>Primary school students’ acceptance of computer-mediated collaboration in English writing: the role of peer and teacher support</t>
  </si>
  <si>
    <t>Computer-mediated collaboration  in  writing;  peer  support;  perceived  ease  of  use;  perceived  usefulness;  teacher  support</t>
  </si>
  <si>
    <t>This  study  investigated  the  impacts  of  peer  and  teacher  support  on  perceived  technology  usefulness  and  ease  of  use,  and  acceptance  of  computer-mediated  collaboration  in  writing  (CMCW)  among  Hong  Kong  primary  school  students,  who  learn  English  as  a  second/foreign  language  (ESL/EFL).  The  results  showed  that  class-level  peer  support  had  direct  and   positive   impacts   on   individual-level   acceptance   of   CMCW.   However,   teacher   support   did   not   have   direct   impacts.  Peer  support  had  indirect  impacts  on  acceptance  of  CMCW  through  perceived  usefulness.  Teacher  support  had  indirect  impacts  on  acceptance  of  CMCW  through  the  mediation  of  perceived  usefulness  and  ease  of  use.  The  findings  highlight  the  importance  of  teacher  and  peer  sup-port  in  students’  perceptions  towards  technology  use  and  acceptance  of  CMCW.  Reasons  for  the  findings  and  implica-tions  for  promoting  CMCW  are  discussed.</t>
  </si>
  <si>
    <t>Neil E. Barrett, Gi-Zen Liu &amp; Hei-Chia Wang</t>
  </si>
  <si>
    <t>Student perceptions of a mobile learning application for English Oral Presentations: the case of EOPA</t>
  </si>
  <si>
    <t>Complex dynamic systems; mobile assisted language learning; motivation; oral presentations; technology acceptance model</t>
  </si>
  <si>
    <t>This study investigated student perceptions and opinions on an English Oral Presentation Application (EOPA), a mobile learning application designed to assist English learners develop oral pre-sentations and online collaboration skills. This study was part of a  Design  Based  Research  (DBR)  project  which  incorporated  an  adapted Technology Acceptance Model (TAM) questionnaire to gain insights on students’ perceptions towards EOPA. In addition, focus-group  interviews  were  used  to  discover  the  external  and  internal   factors   involved   in   this   type   of   mobile   learning.   Participants were 30 Taiwanese undergraduate students who took part in a six-week training course. The questionnaire results indi-cated that 37% of students found EOPA to be useful for learning, but 33% also found it inconvenient to use. Furthermore, attitudes towards learning suggested they had some difficulties using the app. To gain a deeper understanding of why students use EOPA and to discover other app-related learning problems, the inter-views were explored using a Complex Dynamic Systems approach to find the attractor and repeller dynamic states in the learning system. These included the language and presentation skills, the multimedia learning material, app design, online collaboration, anxiety, and limited self-regulation skills. The findings will be used to refine EOPA and the oral presentation learning framework. The study demonstrates how the discovery of different dynamic states can be used to improve mobile learning design.</t>
  </si>
  <si>
    <t>Moustafa Amrate</t>
  </si>
  <si>
    <t>Collaborative vs. individual computer-assisted prosody training: a mixed-method case study with Algerian EFL undergraduates</t>
  </si>
  <si>
    <t>Prosody;  computer-assisted  prosody  training  (CAPT);  collaborative  learning;  English  as  a  foreign  language  (EFL)</t>
  </si>
  <si>
    <t>This  study  explores  collaborative  and  individual  comput-er-assisted  prosody  training  (CAPT)  through  a  quasi-experi-mental  design.  Eighteen  adult  Algerian  EFL  learners  were  recruited  and  randomly  assigned  into  a  control  group  receiv-ing  no  treatment  and  two  experimental  groups,  a  collabo-rative  CAPT  group  where  the  participants  practiced  in  pairs,  and  an  individual  CAPT  group  where  the  participants  prac-ticed  on  their  own.  The  two  experimental  groups  enrolled  in  six  CAPT  sessions  using  Tell  Me  More  to  practice  syllable  stress,  sentence  stress,  and  intonation.  A  mixed-methods  approach  was  employed  to  evaluate  the  outcomes  of  the  study.  To  measure  the  effects  of  the  training  on  participants’  prosodic  accuracy  and  overall  comprehensibility,  samples  of  their’  pronunciation  were  collected  via  read-aloud  activities  before  and  after  the  intervention.  Moreover,  four  sessions  were  video  recorded  and  thematically  analyzed  to  generate  insights  about  the  amount  and  type  of  required  support  in  each  group.  Although  the  pronunciation  test  results  revealed  no  significant  learning  differences  between  the  two  access  modes,  the  qualitative  findings  showed  that  collaborative  CAPT  promoted  an  independent  and  engaging  practice  envi-ronment  as  opposed  to  the  teacher  reliant  individual  CAPT.  Based  on  these  insights,  the  study  presents  several  recom-mendations  for  teachers  intending  to  engage  their  students  in  collaborative  or  individual  CAPT.</t>
  </si>
  <si>
    <t>Social media as a language learning environment: a systematic review of the literature (2008-2019)</t>
  </si>
  <si>
    <t>computer  assisted;  language  learning;  media  in  education;  social  media;  systematic  review  language  learning</t>
  </si>
  <si>
    <t>This  review  maps  the  scientific  literature  on  social  media  as  a  language  learning  environment  published  between  2008  and  2019.  Over  1,600  journals  from  the  Scopus  database  were  surveyed  and  396  documents  were  analyzed  using  bibliometric  analysis.  The  findings  indicate  that  this  field  of  interest  has  exponentially  grown  in  the  past  12  years  and  is  likely  to  progress  in  the  next  several  years.  Although  the  scientific  output  is  highly  concentrated  on  the  ten  leading  countries,  the  data  also  indicates  its  wide  geographical  dis-tribution.  As  the  first  review  to  cover  the  17  most  popular  social  media  platforms,  the  qualitative  analysis  of  the  find-ings  of  each  study  provided  overwhelming  evidence  on  the  positive  impact  of  social  media  as  a  language  learning  and  teaching  environment.  The  paper  also  reveals  that  high-pro-file  platforms,  such  as  Facebook,  Skype,  WhatsApp,  and  Twitter  remain  to  attract  the  greatest  attention  from  lan-guage  learning  scholars.  This  result  was  attributed  to  their  multiple  and  flexible  communication  affordances,  wide  geo-graphical  distribution,  and  large  number  of  active  users.  The  paper  concludes  with  implications  for  social  media  adoption  and  future  studies.</t>
  </si>
  <si>
    <t>Myong-Hee Ko</t>
  </si>
  <si>
    <t>Uncovering university students’ device usage patterns in a Korean online learning context using learning analytics</t>
  </si>
  <si>
    <t>Device  usage  pattern;  learning  analytics;  learning  device;  online  learning  behavior;  learning  platform;  smartphone</t>
  </si>
  <si>
    <t>The  present  study  investigates  South  Korean  university  stu-dents’  personal  computer  (PC)  and  smartphone  usage  pat-terns   on   an   online   Test   of   English   for   International   Communication  (TOEIC)  website  using  learning  analytics.  A  total  of  107  students  taking  a  College  TOEIC  course  partici-pated  during  one  academic  semester  and  records  of  their  online  behaviors  were  analyzed.  The  results  revealed  that  nearly  30%  of  the  participants  used  only  one  device  to  access  the  website.  Around  70%  of  the  participants  used  both  devices  and  about  71%  of  them  favored  smartphones  over  PCs.  For  task  types,  students  preferred  a  particular  device  to  its  counterpart:  (a)  when  watching  videos,  more  students  chose  smartphones  than  PCs;  (b)  when  completing  homework,  they  also  preferred  smartphones  to  PCs;  (c)  how-ever,  PCs  were  chosen  more  often  for  test-taking  practice.  Smartphone  users  were  quite  active  during  the  daytime  and  their  usage  sharply  increased  between  9:00  pm  and  11:00  pm,  whereas  PC  users  were  usually  active  between  9:00  pm  and  11:00   pm.   Students   most   often   visited   the   website   on   Mondays  and  Sundays.  Students’  choices  in  device  type  did  not  have  an  influence  on  their  learning  gains.  Implications  offer  practical  information  on  online  teaching  and  pre-ser-vice    teacher    training    as    well    as    online    material    development.</t>
  </si>
  <si>
    <t>Ruofei Zhang, Di Zou &amp; Haoran Xie</t>
  </si>
  <si>
    <t>Spaced repetition for authentic mobile-assisted word learning: nature, learner perceptions, and factors leading to positive perceptions</t>
  </si>
  <si>
    <t>Mobile-assisted  language  learning;  repetition  method;  repetition  pattern;  technology-enhanced  language  learning;  word  learning</t>
  </si>
  <si>
    <t>Spaced  repetition  has  been  widely  implemented  and  exam-ined  in  mobile-assisted  word  learning  as  an  important  learn-ing  strategy.  However,  the  nature  of  spaced  repetition  by  commercial  word-learning  apps  and  the  factors  leading  to  the  favoured  mobile-assisted  spaced  repetition  have  yet  to  be  investigated  in  authentic  contexts.  In  this  study,  we  coded  the  spaced  repetition  patterns  and  methods  of  nine  apps  and  interviewed  72  Chinese  English  learners  about  their  per-ceptions  of  spaced  repetition  for  word  learning.  The  results  showed  three  major  repetition  patterns  at  three  knowledge  levels  (i.e.  the  word  is  unknown,  familiar-but-unsure,  and  known  to  the  learner).  The  three  most  common  repetition  methods  were  using  text-plus-audio  for  multimedia  learning,  conducting  retrieval  practice  through  flashcards  and  multi-ple-choice  questions,  and  integrating  game  elements  such  as  Goals/Rules  and  Rewards/Points  into  learning.  Concerning  learner  preferences,  they  preferred  to  have  (a)  six  or  seven  learning  sessions  for  ‘unknown’  words,  three  or  four  sessions  for  ‘familiar-but-unsure’  words,  and  two  or  three  sessions  for  ‘known’  words  over  ten-  to  fourteen-  day  periods,  (b)  grad-ually  longer  intervals  between  learning  sessions,  (c)  text-plus-audio-plus-image  as  multimedia,  (d)  two  or  three  innovative  formats  of  retrieval  practice,  and  (e)  integration  of  Goals/Rules,  Rewards/Points,  and  Time  Limits.  The  results  indicate  that  teachers,  researchers,  and  app  designers  ought  to  con-sider  both  learning  effectiveness  and  learner  perceptions  when  applying,  designing,  and  developing  spaced  repetition  patterns  and  methods  for  mobile-assisted  word  learning.</t>
  </si>
  <si>
    <t>Masoud Rahimi &amp; Jalil Fathi</t>
  </si>
  <si>
    <t>Exploring the impact of wiki-mediated collaborative writing on EFL students’ writing performance, writing self-regulation, and writing self-efficacy: a mixed methods study</t>
  </si>
  <si>
    <t>Wiki-mediated collaborative  writing;  writing  performance;  writing  self-efficacy;  writing  self-regulation;  EFL  students</t>
  </si>
  <si>
    <t>This study adopted a sequential explanatory mixed-methods approach and followed the Vygotskian social-constructivist theory of learning to explore the impact of wiki-mediated collaborative writing on English as a foreign language (EFL) students’ writing performance, writing self-regulation, and writing self-efficacy. To this aim, two intact classes were selected and randomly assigned to experimental group with 35 EFL students and control group with 32 EFL students. Over the period of one term (almost 12 ninety-minute sessions), the students were aimed to co-construct and improve their writing performance, writing self-regulation, and writing self-efficacy through collaborative writing activities. In the experimental group, the EFL students received wiki-mediated collaborative writing instruction, while in the control group the EFL students experienced face-to-face (non-wiki) collaborative writing instruction. Two timed writing tasks, second language writing self-regulation and writing self-efficacy scales, and an individual semi-structured interview were conducted to collect the required data. Additionally, the types and frequencies of the students’ writing mediations in the wiki-mediated collaborative writing group were identified. The quantitative data were analysed using paired samples t-tests and one-way ANCOVA, and language-related episodes and thematic analyses were applied to analyse the qualitative data. The quantitative data analyses indicated that both wiki-mediated and non-wiki collaborative writing instructions improved the writing performance, writing self-regulation, and writing self-efficacy of the EFL students. The quantitative data analyses also showed that the EFL students in wiki-mediated collaborative writing group outperformed those in the non-wiki collaborative writing group. The qualitative data analyses uncovered a number of peer writing mediations contributing to the EFL students’ writing content (i.e. clarity of the produced message), writing organisation (i.e. sequencing of information), and language use (i.e. grammar, lexicon, &amp; writing mechanics) in the wiki space. The qualitative data analyses further indicated the EFL students’ positive attitudes and perceptions towards wiki-mediated collaborative writing. Pedagogical implications are further discussed.</t>
  </si>
  <si>
    <t>Mei Hui Lim &amp; Vahid Aryadoust</t>
  </si>
  <si>
    <t>A scientometric review of research trends in computer-assisted language learning (1977 – 2020)</t>
  </si>
  <si>
    <t>Cluster; computer-assisted language  learning  (CALL);  document  co-citation  analysis;  scientometric  approach</t>
  </si>
  <si>
    <t>This   study   sought   to   examine   research   trends   in   computer-assisted  language  learning  (CALL)  using  a  retro-spective  scientometric  approach.  Scopus  was  used  to  search  for  relevant  publications  on  the  topic  and  generate  a  dataset  consisting  of  3,697  studies  published  in  11  journals  between  1977  and  2020.  A  document  co-citation  analysis  method  was  adopted  to  identify  the  main  research  clusters  in  the  dataset.  The  impact  of  each  publication  on  the  field  was  measured  by  using  the  burst  index  and  the  betweenness  centrality  and  the  content  of  influential  publications  was  closely  analysed  to  determine  the  focus  of  each  cluster  and  the  key  themes  of  the  studies  in  focus.  Overall,  we  identified  seven  major  clusters.  We  further  found  that  leveraging  syn-chronous  computer-mediated  communication  and  negoti-ated  interaction,  multimedia,  telecollaboration  or  e-mail  exchanges,  blogs,  digital  games,  Wikis  and  podcasts  to  sup-port  language  learning  was  probably  beneficial  for  language  learning.  Varying  degrees  of  support  were  found  in  various  studies  for  each  of  these  technologies.  Stronger  support  was  found  for  synchronous  computer-mediated  communication  and  negotiated  interaction,  multimedia,  telecollaboration  or  e-mail  exchanges  and  digital  games  and  weaker  support  was  found  for  blogs,  Wikis,  and  podcasts.  The  limitations  the  supporting  studies  listed  were  also  considered  inconse-quential.  On  the  other  hand,  while  there  was  strong  support  for  blogs,  Wikis  and  podcasts,  some  major  drawbacks  were  observed.  The  findings  of  the  study  would  be  helpful  for  teachers  and  instructors  who  want  to  decide  whether  to  use  technology  in  the  classroom  for  instructional  purposes.  Additionally,  researchers  and  graduate  students  who  need  to  identify  a  research  topic  for  their  thesis  or  dissertation  may  find  the  results  of  the  study  useful  for  them,  too.</t>
  </si>
  <si>
    <t>Wei Jiang &amp; Zohreh R. Eslami</t>
  </si>
  <si>
    <t>Effects of computer-mediated collaborative writing on individual EFL writing performance</t>
  </si>
  <si>
    <t>computer-mediated collaborative  writing;  EFL  learner;  instructed  second  language  acquisition</t>
  </si>
  <si>
    <t>Although  the  effectiveness  of  computer-mediated  collabo-rative  writing  (CMCW)  is  confirmed  by  many  recent  studies,  only  a  few  have  investigated  whether  linguistic  knowledge  and  writing  skills  learned  through  collaboration  can  be  inter-nalized  and  transferred  to  individual  writing.  This  study  uses  a  pre-and  post-test  design  to  investigate  the  impact  of  CMCW  in  a  classroom  setting  on  Chinese  EFL  learners’  devel-opment  of  writing  skills  and  linguistic  knowledge.  Participants  included  135  non-native  English  speakers  with  intermediate  or  advanced  language  proficiency  and  45  native  English  speakers.  They  completed  two  online  writing  tasks  in  dyad  or  individually  over  eight  weeks.  The  influences  of  task  type,  dyadic  type  and  language  proficiency  were  measured  by  gain  scores  on  writing  complexity,  accuracy,  fluency,  and  overall  individual  writing  performance.  Findings  indicate  that  intermediate  learners  had  higher  gains  than  advanced  learn-ers,  and  that  task  type,  dyadic  type  and  language  proficiency  significantly  support  improvement  in  overall  writing  perfor-mance  and  fluency,  but  not  accuracy  and  complexity.  This  study  confirms  the  benefits  of  CMCW  on  language  learning,  suggests  directions  for  future  research,  and  offers  practical  applications  for  EFL  writing  teachers.</t>
  </si>
  <si>
    <t>Qing Ma, Jinlan Tang &amp; Shanru Lin</t>
  </si>
  <si>
    <t>The development of corpus-based language pedagogy for TESOL teachers: a two-step training approach facilitated by online collaboration</t>
  </si>
  <si>
    <t>Corpus-based  language  pedagogy;  corpus  literacy;  teacher  training;  vocabulary  learning;  online  collaborative  learning</t>
  </si>
  <si>
    <t>Despite  the  growing  popularity  of  corpus  linguistics  among  researchers  in  recent  decades,  a  corpus-based  approach  remains  largely  unknown  to  most  teachers  in  primary  and  secondary  schools.  Drawing  on  Shulman’s  concept  of  ped-agogical   content   knowledge,   this   study   differentiated   between  two  key  terms  –  corpus  literacy  and  corpus-based  language  pedagogy  –  and  investigated  how  a  group  of  TESOL  teacher  trainees  developed  their  corpus  literacy  and  corpus-based  language  pedagogy  in  a  two-step  training  scheme.  The  first  step,  focussing  on  using  corpus  data  as  a  learning  tool,  was  conducted  in  a  physical  classroom;  the  second  step,  focussing  on  using  corpus  data  as  a  teaching  tool,  took  place  in  a  virtual  online  classroom.  A  mixed  meth-ods  design,  including  surveys,  interviews  and  analyses  of  lesson  plans,  was  used  to  collect  and  analyse  the  data.  The  findings  revealed  that  most  participants  gained  a  good  level  of  corpus  literacy  as  measured  by  the  self-designed  survey.  They  also  obtained  a  good  level  of  initial  competence  in  using  corpus-based  language  pedagogy,  as  revealed  by  the  rating  of  their  lesson  design  and  the  content  analyses  of  the  lessons  and  interview  data.  The  results  support  a  differ-entiation  between  corpus  literacy  and  corpus-based  lan-guage   pedagogy,   attesting   to   the   effectiveness   of   the   two-step  corpus-based  teacher  training.  The  study  provides  several   insights   regarding   how   to   scaffold   teachers   in   corpus-based   training   and   teach   students   with   corpus   resources  to  address  their  vocabulary  needs  and  difficulties.  Finally,  a  few  issues  are  raised  regarding  what  teachers  may  consider  when  implementing  effective  corpus-based  teach-ing  in  school  settings.</t>
  </si>
  <si>
    <t>Na Wang, Juanwen Chen &amp; Jingyuan Zhang</t>
  </si>
  <si>
    <t>Developing and integrating constructive CALL courseware for EAP in Chinese universities: a report on a case study</t>
  </si>
  <si>
    <t>Case  study;  Chinese  universities;  constructive  CALL  courseware;  development  and  integration;  EAP  blended  learning  contexts</t>
  </si>
  <si>
    <t>This  paper  reports  on  the  development  of  constructive  EAP  CALL  courseware,  and  its  integration  into  blended  learning  contexts,  as  a  solution  to  the  problems  in  EAP  courses  in  Chinese  universities.  A  case  study  of  a  defining  skills  pack-age,  developed  for  undergraduates  at  the  University  of  Science  and  Technology  Beijing  (USTB),  is  used  to  illustrate  the  design  and  integration  of  the  courseware.  Guided  by  constructivist  learning  theory,  the  design  draws  on  a  syn-thesis   of   language-centered,   academic   skills-centered,   content-based  and  task-based  approaches.  The  integration  is  evaluated  through  the  quality  of  students’  written  work  and  evidence  of  their  satisfaction  with  their  defining  skills  improvement  and  the  CALL  courseware,  based  upon  the  data  from  a  questionnaire  survey.  Web-based  digital  tools  and  multimodal  media  have  been  exploited  to  devise  and  produce  CALL  materials  on  defining  skills.  After  three  weeks  of  blended  learning,  students’  learning  outcomes  and  satis-faction  with  the  courseware  and  its  integration  were  signifi-cantly  positive.</t>
  </si>
  <si>
    <t>A state-of-the-art review of the modes and effectiveness of multimedia input for second and foreign language learning</t>
  </si>
  <si>
    <t>Foreign  language;  multimedia-enhanced learning;  second  language; technology-enhanced language  learning</t>
  </si>
  <si>
    <t>Multimedia  technology  has  been  advancing  the  develop-ment  of  second/foreign  language  learning  over  the  past  two  decades.  Multimedia  input  (e.g.  text,  images,  audio,  anima-tion,  and  captions/subtitles)  has  been  extensively  investi-gated  and  applied  as  facilitative  in  second/foreign  language  education.  The  increasing  recognition  and  application  appear  to  call  for  a  review  of  the  studies  investigating  the  effec-tiveness  of  various  multimedia  input  modes  for  promoting  second/foreign  language  learning  to  provide  a  contemporary  and  comprehensive  picture  of  the  field.  Accordingly,  the  present  study  reviews  41  relevant  articles  appearing  in  SSCI  journals  while  identifying  five  main  types  of  tools  used  in  the  studies  (i.e.  computers,  mobile  devices,  printed  materials,  audio  players,  and  the  integration  of  PowerPoint  slides  and  stereo  speakers)  and  four  main  target  aspects  (i.e.  vocabulary  knowledge,  listening  comprehension,  reading  comprehen-sion,  and  grammar  knowledge).  Reported  most  frequently  were      the      effectiveness      of      three      features:      audio-plus-animation-plus-captions/subtitles  in  developing  vocabulary  and  grammar  knowledge;  audio-plus-animation  in  promoting  listening  comprehension;  and  text-plus-audio  in  facilitating  reading  comprehension.  The  reviewed  articles  collectively  noted  the  need  for  more  research  on  learner  factors  and  influences  of  different  features  of  multimedia  input  on  learning  outcomes  and  learning  process.</t>
  </si>
  <si>
    <t>Na Zhai &amp; Xiaomei Ma</t>
  </si>
  <si>
    <t>Automated writing evaluation (AWE) feedback: a systematic investigation of college students’ acceptance</t>
  </si>
  <si>
    <t>automated  writing  evaluation;  college  students;  feedback;  structural  equation  modeling;  technology  acceptance  model</t>
  </si>
  <si>
    <t>Automated writing evaluation (AWE) has been used increasingly to provide feedback on student writing. Previous research typically focused on its inter-rater reliability with human graders and validation frameworks. The limited body of research has only discussed students’ attitudes or perceptions in general. A systematic investigation of the driving factors contributing to students’ acceptance is still lacking. This study proposes an extended technology acceptance model (TAM) to identify the environmental, individual, educational, and systemic factors that influence college students’ acceptance of AWE feedback and examine how they affect college students’ usage intention. Structural equation modeling (SEM) was used to analyze the quantitative survey data from 448 Chinese college students who had used AWE feedback for at least one semester. Results revealed that students’ behavioral intention to use AWE feedback was affected by the subjective norm, facilitating conditions, perceived trust, AWE self-efficacy, cognitive feedback, and system characteristics. Among them, subjective norm, perceived trust, and cognitive feedback positively influenced perceived usefulness; facilitating conditions, AWE self-efficacy, and system characteristics were significant determinants of perceived ease of use; anxiety played no role for experienced users. Implications from these findings to AWE developers and practitioners are further elaborated.</t>
  </si>
  <si>
    <t>MiniLM Topic Assignment by Abstract</t>
  </si>
  <si>
    <t>MPNet Topic Assignment by Abstract</t>
  </si>
  <si>
    <t>SciBERT Topic Assignment by Abstract</t>
  </si>
  <si>
    <t>MiniLM Topic Assignment by Title</t>
  </si>
  <si>
    <t>MPNet Topic Assignment by Title</t>
  </si>
  <si>
    <t>SciBERT Topic Assignment by Title</t>
  </si>
  <si>
    <t>MiniLM Topic Assignment by Keyword</t>
  </si>
  <si>
    <t>MPNet Topic Assignment by Keyword</t>
  </si>
  <si>
    <t>SciBERT Topic Assignment by Keyword</t>
  </si>
  <si>
    <t>Column1.id</t>
  </si>
  <si>
    <t>Column1.title</t>
  </si>
  <si>
    <t>Column2.title</t>
  </si>
  <si>
    <t>Column3.topic</t>
  </si>
  <si>
    <t>Not enough data</t>
  </si>
  <si>
    <t>Topic</t>
  </si>
  <si>
    <t>Count</t>
  </si>
  <si>
    <t>Representation</t>
  </si>
  <si>
    <t>-1_of_and_language_learning</t>
  </si>
  <si>
    <t>0_writing_feedback_collaborative_automated</t>
  </si>
  <si>
    <t>1_call_research_sla_the</t>
  </si>
  <si>
    <t>2_mobile_learning_assisted_language</t>
  </si>
  <si>
    <t>3_online_language_learning_of</t>
  </si>
  <si>
    <t>4_game_games_digital_playing</t>
  </si>
  <si>
    <t>5_pronunciation_speech_training_recognition</t>
  </si>
  <si>
    <t>6_multimodal_videoconferencing_video_interactions</t>
  </si>
  <si>
    <t>7_telecollaboration_intercultural_telecollabor...</t>
  </si>
  <si>
    <t>8_data_driven_collocation_dictionaries</t>
  </si>
  <si>
    <t>9_technology_teachers_technological_teaching</t>
  </si>
  <si>
    <t>10_technology_language_assisted_learning</t>
  </si>
  <si>
    <t>11_comprehension_captions_listening_captioned</t>
  </si>
  <si>
    <t>12_vocabulary_gloss_glosses_effects</t>
  </si>
  <si>
    <t>13_virtual_reality_3d_immersive</t>
  </si>
  <si>
    <t>14_virtual_exchange_professional_literacy</t>
  </si>
  <si>
    <t>16_oral_communication_mediated_computer</t>
  </si>
  <si>
    <t>17_storytelling_digital_story_stories</t>
  </si>
  <si>
    <t>18_intercultural_exchange_communicative_compet...</t>
  </si>
  <si>
    <t>19_blended_learning_inquiry_college</t>
  </si>
  <si>
    <t>20_social_media_networking_networks</t>
  </si>
  <si>
    <t>21_reading_strategies_comprehension_students</t>
  </si>
  <si>
    <t>22_corpus_corpora_pedagogy_teacher</t>
  </si>
  <si>
    <t>23_mall_meta_oer_processing</t>
  </si>
  <si>
    <t>24_chat_task_text_l2</t>
  </si>
  <si>
    <t>Column4.topicDescription</t>
  </si>
  <si>
    <t>Column4.TopicDescription</t>
  </si>
  <si>
    <t>0_technology_teachers_of_the</t>
  </si>
  <si>
    <t>1_and_the_telecollaboration_intercultural</t>
  </si>
  <si>
    <t>2_mobile_learning_mall_the</t>
  </si>
  <si>
    <t>3_task_the_in_and</t>
  </si>
  <si>
    <t>4_corpus_the_ddl_of</t>
  </si>
  <si>
    <t>5_writing_collaborative_wiki_the</t>
  </si>
  <si>
    <t>6_pronunciation_the_asr_of</t>
  </si>
  <si>
    <t>8_blended_learning_the_and</t>
  </si>
  <si>
    <t>9_captions_comprehension_the_vocabulary</t>
  </si>
  <si>
    <t>11_feedback_awe_writing_errors</t>
  </si>
  <si>
    <t>12_vr_virtual_the_and</t>
  </si>
  <si>
    <t>13_multimodal_of_the_online</t>
  </si>
  <si>
    <t>14_vocabulary_the_of_and</t>
  </si>
  <si>
    <t>15_digital_storytelling_the_and</t>
  </si>
  <si>
    <t>16_flipped_the_classroom_in</t>
  </si>
  <si>
    <t>17_reading_students_the_comprehension</t>
  </si>
  <si>
    <t>18_online_and_the_language</t>
  </si>
  <si>
    <t>19_mt_translation_students_machine</t>
  </si>
  <si>
    <t>20_anxiety_fla_the_speaking</t>
  </si>
  <si>
    <t>21_test_assessment_da_takers</t>
  </si>
  <si>
    <t>22_robot_rall_the_and</t>
  </si>
  <si>
    <t>23_meta_call_of_research</t>
  </si>
  <si>
    <t>-1_the_of_ and_in_to_learning_language</t>
  </si>
  <si>
    <t>10_blog_language_online</t>
  </si>
  <si>
    <t>0_writing_feedback_the_of</t>
  </si>
  <si>
    <t>1_mobile_learning_the_mall</t>
  </si>
  <si>
    <t>2_teachers_technology_and_of</t>
  </si>
  <si>
    <t>3_intercultural_telecollaboration_and_the</t>
  </si>
  <si>
    <t>4_task_in_the_and</t>
  </si>
  <si>
    <t>5_corpus_ddl_the_of</t>
  </si>
  <si>
    <t>6_vr_virtual_the_and</t>
  </si>
  <si>
    <t>7_pronunciation_asr_the_of</t>
  </si>
  <si>
    <t>8_game_games_gaming_and</t>
  </si>
  <si>
    <t>9_blended_learning_course_and</t>
  </si>
  <si>
    <t>10_call_of_the_and</t>
  </si>
  <si>
    <t>11_glosses_vocabulary_the_gloss</t>
  </si>
  <si>
    <t>12_captions_comprehension_captioning_listening</t>
  </si>
  <si>
    <t>13_flipped_the_classroom_in</t>
  </si>
  <si>
    <t>14_and_identity_of_in</t>
  </si>
  <si>
    <t>15_vocabulary_the_of_knowledge</t>
  </si>
  <si>
    <t>16_reading_students_the_and</t>
  </si>
  <si>
    <t>17_facebook_social_the_networking</t>
  </si>
  <si>
    <t>18_digital_storytelling_fan_the</t>
  </si>
  <si>
    <t>19_robot_rall_the_in</t>
  </si>
  <si>
    <t>20_pragmatics_pragmatic_of_the</t>
  </si>
  <si>
    <t>21_multimodal_videoconferencing_online_webcam</t>
  </si>
  <si>
    <t>22_wtc_l2_english_idle</t>
  </si>
  <si>
    <t>23_listening_test_item_comprehension</t>
  </si>
  <si>
    <t>24_mt_translation_machine_students</t>
  </si>
  <si>
    <t>25_whatsapp_to_the_of</t>
  </si>
  <si>
    <t>Column4.topicDescriptions</t>
  </si>
  <si>
    <t>1_writing_feedback_the_and</t>
  </si>
  <si>
    <t>2_task_the_in_and</t>
  </si>
  <si>
    <t>4_intercultural_telecollaboration_and_the</t>
  </si>
  <si>
    <t>5_corpus_the_of_ddl</t>
  </si>
  <si>
    <t>7_game_games_gaming_and</t>
  </si>
  <si>
    <t>8_blended_online_the_learning</t>
  </si>
  <si>
    <t>9_writing_collaborative_wiki_the</t>
  </si>
  <si>
    <t>10_vr_virtual_the_and</t>
  </si>
  <si>
    <t>11_online_and_the_for</t>
  </si>
  <si>
    <t>12_listening_test_the_of</t>
  </si>
  <si>
    <t>13_digital_storytelling_the_and</t>
  </si>
  <si>
    <t>14_and_in_language_social</t>
  </si>
  <si>
    <t>16_captions_comprehension_captioning_caption</t>
  </si>
  <si>
    <t>17_vocabulary_of_the_and</t>
  </si>
  <si>
    <t>18_flipped_the_classroom_in</t>
  </si>
  <si>
    <t>19_reading_students_comprehension_the</t>
  </si>
  <si>
    <t>20_and_of_identity_in</t>
  </si>
  <si>
    <t>21_call_quot_studies_the</t>
  </si>
  <si>
    <t>22_mt_translation_students_machine</t>
  </si>
  <si>
    <t>23_robot_rall_the_and</t>
  </si>
  <si>
    <t>24_anxiety_fla_the_and</t>
  </si>
  <si>
    <t>-1_the_of_and_in_language_learning</t>
  </si>
  <si>
    <t>0_writing_feedback_of_in</t>
  </si>
  <si>
    <t>1_communication_interaction_synchronous_multim...</t>
  </si>
  <si>
    <t>3_technology_language_technologies_teachers</t>
  </si>
  <si>
    <t>4_call_research_the_in</t>
  </si>
  <si>
    <t>5_telecollaboration_intercultural_telecollabor...</t>
  </si>
  <si>
    <t>6_pronunciation_speech_training_recognition</t>
  </si>
  <si>
    <t>7_vocabulary_glosses_dictionary_of</t>
  </si>
  <si>
    <t>8_online_learning_virtual_analytics</t>
  </si>
  <si>
    <t>9_reality_virtual_3d_life</t>
  </si>
  <si>
    <t>10_social_informal_facebook_language</t>
  </si>
  <si>
    <t>11_game_digital_games_gaming</t>
  </si>
  <si>
    <t>12_comprehension_listening_video_captions</t>
  </si>
  <si>
    <t>13_flipped_classroom_flipping_classrooms</t>
  </si>
  <si>
    <t>14_storytelling_digital_story_stories</t>
  </si>
  <si>
    <t>15_blended_learning_inquiry_bibliometric</t>
  </si>
  <si>
    <t>16_assisted_computer_language_learning</t>
  </si>
  <si>
    <t>-1_of_the_and_in_language_learning_learner</t>
  </si>
  <si>
    <t>1_mobile_learning_language_assisted</t>
  </si>
  <si>
    <t>2_intercultural_telecollaboration_competence_t...</t>
  </si>
  <si>
    <t>3_language_learning_assisted_computer</t>
  </si>
  <si>
    <t>4_vocabulary_acquisition_glosses_dictionaries</t>
  </si>
  <si>
    <t>6_game_games_digital_playing</t>
  </si>
  <si>
    <t>7_oral_communication_chat_mediated</t>
  </si>
  <si>
    <t>8_teachers_technology_technological_pedagogical</t>
  </si>
  <si>
    <t>9_multimodal_videoconferencing_video_via</t>
  </si>
  <si>
    <t>10_comprehension_captions_video_captioned</t>
  </si>
  <si>
    <t>11_call_research_replication_the</t>
  </si>
  <si>
    <t>12_online_student_analytics_learning</t>
  </si>
  <si>
    <t>14_social_media_networking_networks</t>
  </si>
  <si>
    <t>15_storytelling_digital_story_stories</t>
  </si>
  <si>
    <t>16_blended_learning_inquiry_college</t>
  </si>
  <si>
    <t>17_call_teacher_teachers_professional</t>
  </si>
  <si>
    <t>18_virtual_3d_immersive_reality</t>
  </si>
  <si>
    <t>19_grammar_spanish_tutorial_grammatical</t>
  </si>
  <si>
    <t>20_virtual_exchange_presence_online</t>
  </si>
  <si>
    <t>21_reading_strategies_students_perceptions</t>
  </si>
  <si>
    <t>22_chinese_characters_mandarin_bye</t>
  </si>
  <si>
    <t>23_corpus_teaching_programs_language</t>
  </si>
  <si>
    <t>24_driven_data_computerized_dynamic</t>
  </si>
  <si>
    <t>-1_sep_cls_of_and_language_learning</t>
  </si>
  <si>
    <t>-1_language_second_learning_instruction</t>
  </si>
  <si>
    <t>0_teacher_teachers_attitudes_language</t>
  </si>
  <si>
    <t>1_tests_language_second_reading</t>
  </si>
  <si>
    <t>2_reality_virtual_digital_telecollaboration</t>
  </si>
  <si>
    <t>3_instruction_computer_assisted_learning</t>
  </si>
  <si>
    <t>4_writing_composition_instruction_second</t>
  </si>
  <si>
    <t>5_student_technology_education_uses</t>
  </si>
  <si>
    <t>6_mobile_assisted_learning_vocabulary</t>
  </si>
  <si>
    <t>7_communication_intercultural_mediated_cultural</t>
  </si>
  <si>
    <t>8_linguistics_computational_language_second</t>
  </si>
  <si>
    <t>9_chinese_mandarin_language_second</t>
  </si>
  <si>
    <t>10_writing_automated_feedback_l2</t>
  </si>
  <si>
    <t>11_web_technologies_writing_collaborative</t>
  </si>
  <si>
    <t>12_pronunciation_phonetics_instruction_acoustics</t>
  </si>
  <si>
    <t>13_blended_learning_language_second</t>
  </si>
  <si>
    <t>14_anxiety_second_student_scales</t>
  </si>
  <si>
    <t>15_technology_uses_in_education</t>
  </si>
  <si>
    <t>16_nan___</t>
  </si>
  <si>
    <t>17_simulation_computer_games_learning</t>
  </si>
  <si>
    <t>0_language_second_tests_english</t>
  </si>
  <si>
    <t>1_writing_composition_second_instruction</t>
  </si>
  <si>
    <t>2_communication_intercultural_cultural_mediated</t>
  </si>
  <si>
    <t>3_assisted_computer_learning_language</t>
  </si>
  <si>
    <t>4_teacher_teachers_technology_education</t>
  </si>
  <si>
    <t>5_chinese_language_mandarin_instruction</t>
  </si>
  <si>
    <t>6_technology_student_in_education</t>
  </si>
  <si>
    <t>7_communication_synchronous_mediated_computer</t>
  </si>
  <si>
    <t>8_pronunciation_instruction_second_language</t>
  </si>
  <si>
    <t>9_games_game_educational_learning</t>
  </si>
  <si>
    <t>10_spanish_instruction_student_language</t>
  </si>
  <si>
    <t>11_blended_learning_language_education</t>
  </si>
  <si>
    <t>12_reality_virtual_digital_immersive</t>
  </si>
  <si>
    <t>13_mobile_assisted_learning_model</t>
  </si>
  <si>
    <t>14_french_courses_instruction_undergraduate</t>
  </si>
  <si>
    <t>15_nan___</t>
  </si>
  <si>
    <t>16_computer_communication_assisted_instruction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</si>
</sst>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rgb="FF333333"/>
      <name val="Calibri"/>
      <family val="2"/>
      <scheme val="minor"/>
    </font>
    <font>
      <i/>
      <sz val="12"/>
      <color rgb="FF333333"/>
      <name val="Calibri"/>
      <family val="2"/>
      <scheme val="minor"/>
    </font>
    <font>
      <sz val="12"/>
      <name val="Calibri"/>
      <family val="2"/>
      <scheme val="minor"/>
    </font>
    <font>
      <sz val="8"/>
      <name val="Calibri"/>
      <family val="2"/>
      <scheme val="minor"/>
    </font>
    <font>
      <b/>
      <sz val="11"/>
      <color theme="1"/>
      <name val="Segoe UI"/>
      <family val="2"/>
    </font>
    <font>
      <sz val="11"/>
      <color theme="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xf numFmtId="0" fontId="0" fillId="0" borderId="0" xfId="0" quotePrefix="1" applyAlignment="1"/>
    <xf numFmtId="0" fontId="1" fillId="0" borderId="0" xfId="0" applyFont="1" applyAlignment="1"/>
    <xf numFmtId="0" fontId="3" fillId="0" borderId="0" xfId="0" applyFont="1" applyAlignment="1"/>
    <xf numFmtId="0" fontId="0" fillId="0" borderId="0" xfId="0" applyAlignment="1">
      <alignment horizontal="center" vertical="center" wrapText="1"/>
    </xf>
    <xf numFmtId="0" fontId="5" fillId="0" borderId="0" xfId="0" applyFont="1" applyAlignment="1">
      <alignment horizontal="right" vertical="center" wrapText="1"/>
    </xf>
    <xf numFmtId="0" fontId="0" fillId="0" borderId="0" xfId="0" applyFont="1"/>
    <xf numFmtId="0" fontId="6" fillId="0" borderId="0" xfId="0" applyFont="1" applyAlignment="1">
      <alignment horizontal="right" vertical="center" wrapText="1"/>
    </xf>
    <xf numFmtId="0" fontId="0" fillId="0" borderId="0" xfId="0" applyAlignment="1">
      <alignment horizontal="center"/>
    </xf>
    <xf numFmtId="0" fontId="6" fillId="0" borderId="0" xfId="0" quotePrefix="1" applyFont="1" applyAlignment="1">
      <alignment wrapText="1"/>
    </xf>
    <xf numFmtId="0" fontId="6" fillId="0" borderId="0" xfId="0" quotePrefix="1" applyFont="1" applyAlignment="1">
      <alignment horizontal="right" vertical="center" wrapText="1"/>
    </xf>
  </cellXfs>
  <cellStyles count="1">
    <cellStyle name="Normal" xfId="0" builtinId="0"/>
  </cellStyles>
  <dxfs count="27">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center" vertical="center"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F90C25-9CA2-8C4B-83A6-D9034631E0A4}" autoFormatId="16" applyNumberFormats="0" applyBorderFormats="0" applyFontFormats="0" applyPatternFormats="0" applyAlignmentFormats="0" applyWidthHeightFormats="0">
  <queryTableRefresh nextId="19" unboundColumnsRight="10">
    <queryTableFields count="17">
      <queryTableField id="1" name="id" tableColumnId="1"/>
      <queryTableField id="2" name="title" tableColumnId="2"/>
      <queryTableField id="3" name="author" tableColumnId="3"/>
      <queryTableField id="4" name="description" tableColumnId="4"/>
      <queryTableField id="5" name="subject" tableColumnId="5"/>
      <queryTableField id="6" name="source" tableColumnId="6"/>
      <queryTableField id="7" name="publicationdateyear" tableColumnId="7"/>
      <queryTableField id="10" dataBound="0" tableColumnId="10"/>
      <queryTableField id="11" dataBound="0" tableColumnId="11"/>
      <queryTableField id="12" dataBound="0" tableColumnId="12"/>
      <queryTableField id="17" dataBound="0" tableColumnId="17"/>
      <queryTableField id="16" dataBound="0" tableColumnId="16"/>
      <queryTableField id="15" dataBound="0" tableColumnId="15"/>
      <queryTableField id="14" dataBound="0" tableColumnId="14"/>
      <queryTableField id="13" dataBound="0" tableColumnId="13"/>
      <queryTableField id="18" dataBound="0" tableColumnId="18"/>
      <queryTableField id="8" dataBound="0" tableColumnId="8"/>
    </queryTableFields>
    <queryTableDeletedFields count="1">
      <deletedField name="identifiersgeo"/>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195F143-219C-4124-8655-18AC198DE467}" autoFormatId="16" applyNumberFormats="0" applyBorderFormats="0" applyFontFormats="0" applyPatternFormats="0" applyAlignmentFormats="0" applyWidthHeightFormats="0">
  <queryTableRefresh nextId="5" unboundColumnsRight="1">
    <queryTableFields count="4">
      <queryTableField id="1" name="Column1.id" tableColumnId="1"/>
      <queryTableField id="2" name="Column1.title" tableColumnId="2"/>
      <queryTableField id="3" name="Column1.topic" tableColumnId="3"/>
      <queryTableField id="4" dataBound="0"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7D2C5EA0-116B-4F6B-A389-C7A51C62455A}" autoFormatId="16" applyNumberFormats="0" applyBorderFormats="0" applyFontFormats="0" applyPatternFormats="0" applyAlignmentFormats="0" applyWidthHeightFormats="0">
  <queryTableRefresh nextId="5" unboundColumnsRight="1">
    <queryTableFields count="4">
      <queryTableField id="1" name="Column1.id" tableColumnId="1"/>
      <queryTableField id="2" name="Column1.title" tableColumnId="2"/>
      <queryTableField id="3" name="Column1.topic" tableColumnId="3"/>
      <queryTableField id="4" dataBound="0"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8" xr16:uid="{C09FF73E-AC00-417A-AE0B-913044770AF5}" autoFormatId="16" applyNumberFormats="0" applyBorderFormats="0" applyFontFormats="0" applyPatternFormats="0" applyAlignmentFormats="0" applyWidthHeightFormats="0">
  <queryTableRefresh nextId="5" unboundColumnsRight="1">
    <queryTableFields count="4">
      <queryTableField id="1" name="Column1.id" tableColumnId="1"/>
      <queryTableField id="2" name="Column1.title" tableColumnId="2"/>
      <queryTableField id="3" name="Column1.topic" tableColumnId="3"/>
      <queryTableField id="4" dataBound="0"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4734D207-EB14-4623-9D0D-FA106D7A1DCF}" autoFormatId="16" applyNumberFormats="0" applyBorderFormats="0" applyFontFormats="0" applyPatternFormats="0" applyAlignmentFormats="0" applyWidthHeightFormats="0">
  <queryTableRefresh nextId="5" unboundColumnsRight="1">
    <queryTableFields count="4">
      <queryTableField id="1" name="Column1.id" tableColumnId="1"/>
      <queryTableField id="2" name="Column1.title" tableColumnId="2"/>
      <queryTableField id="3" name="Column1.topic" tableColumnId="3"/>
      <queryTableField id="4" dataBound="0"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8A38065F-0C0D-4CC6-B163-27575F946F9F}" autoFormatId="16" applyNumberFormats="0" applyBorderFormats="0" applyFontFormats="0" applyPatternFormats="0" applyAlignmentFormats="0" applyWidthHeightFormats="0">
  <queryTableRefresh nextId="5" unboundColumnsRight="1">
    <queryTableFields count="4">
      <queryTableField id="1" name="Column1.id" tableColumnId="1"/>
      <queryTableField id="2" name="Column1.title" tableColumnId="2"/>
      <queryTableField id="3" name="Column1.topic" tableColumnId="3"/>
      <queryTableField id="4" dataBound="0"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9" xr16:uid="{860A2497-012E-46E3-8A4E-1BFD22B31431}" autoFormatId="16" applyNumberFormats="0" applyBorderFormats="0" applyFontFormats="0" applyPatternFormats="0" applyAlignmentFormats="0" applyWidthHeightFormats="0">
  <queryTableRefresh nextId="5" unboundColumnsRight="1">
    <queryTableFields count="4">
      <queryTableField id="1" name="Column1.id" tableColumnId="1"/>
      <queryTableField id="2" name="Column1.title" tableColumnId="2"/>
      <queryTableField id="3" name="Column1.topic" tableColumnId="3"/>
      <queryTableField id="4" dataBound="0"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3" xr16:uid="{727AD901-78C8-4C3C-98E1-16CB19BAD826}" autoFormatId="16" applyNumberFormats="0" applyBorderFormats="0" applyFontFormats="0" applyPatternFormats="0" applyAlignmentFormats="0" applyWidthHeightFormats="0">
  <queryTableRefresh nextId="5" unboundColumnsRight="1">
    <queryTableFields count="4">
      <queryTableField id="1" name="Column1.id" tableColumnId="1"/>
      <queryTableField id="2" name="Column1.title" tableColumnId="2"/>
      <queryTableField id="3" name="Column1.topic" tableColumnId="3"/>
      <queryTableField id="4" dataBound="0"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6" xr16:uid="{A225A004-77E4-4C14-B5E0-1ECD938CF31F}" autoFormatId="16" applyNumberFormats="0" applyBorderFormats="0" applyFontFormats="0" applyPatternFormats="0" applyAlignmentFormats="0" applyWidthHeightFormats="0">
  <queryTableRefresh nextId="5" unboundColumnsRight="1">
    <queryTableFields count="4">
      <queryTableField id="1" name="Column1.id" tableColumnId="1"/>
      <queryTableField id="2" name="Column1.title" tableColumnId="2"/>
      <queryTableField id="3" name="Column1.topic" tableColumnId="3"/>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B96A06-DF3C-E946-90CF-6913C93D3BDF}" name="Table_Data" displayName="Table_Data" ref="A1:Q1239" tableType="queryTable" totalsRowShown="0" headerRowDxfId="16" dataDxfId="17">
  <autoFilter ref="A1:Q1239" xr:uid="{ABB96A06-DF3C-E946-90CF-6913C93D3BDF}"/>
  <sortState xmlns:xlrd2="http://schemas.microsoft.com/office/spreadsheetml/2017/richdata2" ref="A2:Q955">
    <sortCondition ref="F1:F955"/>
  </sortState>
  <tableColumns count="17">
    <tableColumn id="1" xr3:uid="{6F2370B4-1774-0849-88DB-73E91DC5F088}" uniqueName="1" name="id" queryTableFieldId="1" dataDxfId="26"/>
    <tableColumn id="2" xr3:uid="{C17E8CC2-95A6-DB48-B809-FED2E60CC73E}" uniqueName="2" name="title" queryTableFieldId="2" dataDxfId="25"/>
    <tableColumn id="3" xr3:uid="{57D0834E-123F-2346-8013-494575DA295D}" uniqueName="3" name="author" queryTableFieldId="3" dataDxfId="24"/>
    <tableColumn id="4" xr3:uid="{AF72ADE6-92D9-4543-AC77-476C7EC86069}" uniqueName="4" name="description" queryTableFieldId="4" dataDxfId="23"/>
    <tableColumn id="5" xr3:uid="{419E8503-51EC-2447-BB47-101E9953AF4B}" uniqueName="5" name="subject" queryTableFieldId="5" dataDxfId="22"/>
    <tableColumn id="6" xr3:uid="{C8D357D9-E9DB-E245-BCCA-5F294661653D}" uniqueName="6" name="source" queryTableFieldId="6" dataDxfId="21"/>
    <tableColumn id="7" xr3:uid="{09DA8094-7926-0144-99F9-FA5BA79E46A0}" uniqueName="7" name="publicationdateyear" queryTableFieldId="7" dataDxfId="20"/>
    <tableColumn id="10" xr3:uid="{614C9A1C-E089-4ED2-BF2B-133D7C031A2E}" uniqueName="10" name="identifiersgeo" queryTableFieldId="10" dataDxfId="19"/>
    <tableColumn id="11" xr3:uid="{41900AF3-B435-44E0-B6F6-ACEC797F2569}" uniqueName="11" name="MiniLM Topic Assignment by Abstract" queryTableFieldId="11" dataDxfId="15">
      <calculatedColumnFormula>VLOOKUP(Table_Data[[#This Row],[id]], Table_miniLM_document_topics[[Column1.id]:[Column3.topic]], 3, FALSE)</calculatedColumnFormula>
    </tableColumn>
    <tableColumn id="12" xr3:uid="{A7B2E8B2-DC9F-4BAB-BBA2-1D105904CAB4}" uniqueName="12" name="MPNet Topic Assignment by Abstract" queryTableFieldId="12" dataDxfId="14">
      <calculatedColumnFormula>VLOOKUP(Table_Data[[#This Row],[id]], Table_mpnet_document_topics[[Column1.id]:[Column3.topic]], 3, FALSE)</calculatedColumnFormula>
    </tableColumn>
    <tableColumn id="17" xr3:uid="{2FD009E6-38E3-4A44-B6A7-6F474A48578E}" uniqueName="17" name="SciBERT Topic Assignment by Abstract" queryTableFieldId="17" dataDxfId="13">
      <calculatedColumnFormula>VLOOKUP(Table_Data[[#This Row],[id]], Table_scibert_document_topics[[Column1.id]:[Column3.topic]], 3, FALSE)</calculatedColumnFormula>
    </tableColumn>
    <tableColumn id="16" xr3:uid="{CAA7CB35-0CCF-4BCC-BB77-35F5F18DA3F8}" uniqueName="16" name="MiniLM Topic Assignment by Title" queryTableFieldId="16" dataDxfId="12">
      <calculatedColumnFormula>VLOOKUP(Table_Data[[#This Row],[id]], Table_miniLM_titles_topics[[Column1.id]:[Column3.topic]], 3, FALSE)</calculatedColumnFormula>
    </tableColumn>
    <tableColumn id="15" xr3:uid="{9AB4B44C-8BC0-4E04-89AB-A807EA8C19BC}" uniqueName="15" name="MPNet Topic Assignment by Title" queryTableFieldId="15" dataDxfId="11">
      <calculatedColumnFormula>VLOOKUP(Table_Data[[#This Row],[id]], Table_mpnet_titles_topics[[Column1.id]:[Column3.topic]], 3, FALSE)</calculatedColumnFormula>
    </tableColumn>
    <tableColumn id="14" xr3:uid="{6B8E4B9A-E776-4C6E-B09B-BC38D6EFA0A1}" uniqueName="14" name="SciBERT Topic Assignment by Title" queryTableFieldId="14" dataDxfId="10">
      <calculatedColumnFormula>VLOOKUP(Table_Data[[#This Row],[id]], Table_scibert_titles_topics[[Column1.id]:[Column3.topic]], 3, FALSE)</calculatedColumnFormula>
    </tableColumn>
    <tableColumn id="13" xr3:uid="{84C66E64-677B-4998-9DA2-76194604E949}" uniqueName="13" name="MiniLM Topic Assignment by Keyword" queryTableFieldId="13" dataDxfId="9">
      <calculatedColumnFormula>VLOOKUP(Table_Data[[#This Row],[id]], Table_miniLM_keywords_topics[[Column1.id]:[Column3.topic]], 3, FALSE)</calculatedColumnFormula>
    </tableColumn>
    <tableColumn id="18" xr3:uid="{15180D30-21AE-4864-954D-A54C2A6EA917}" uniqueName="18" name="MPNet Topic Assignment by Keyword" queryTableFieldId="18" dataDxfId="8">
      <calculatedColumnFormula>VLOOKUP(Table_Data[[#This Row],[id]], Table_mpnet_keywords_topics[[Column1.id]:[Column3.topic]], 3, FALSE)</calculatedColumnFormula>
    </tableColumn>
    <tableColumn id="8" xr3:uid="{872486CC-F1E6-3B4D-BF7C-D08A5A2D8DB9}" uniqueName="8" name="SciBERT Topic Assignment by Keyword" queryTableFieldId="8"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344C4D-E861-46F5-8515-210D480F953E}" name="Table_miniLM_document_topics" displayName="Table_miniLM_document_topics" ref="A1:D1239" tableType="queryTable" totalsRowShown="0">
  <autoFilter ref="A1:D1239" xr:uid="{AF344C4D-E861-46F5-8515-210D480F953E}"/>
  <tableColumns count="4">
    <tableColumn id="1" xr3:uid="{2FC7F1DB-57B5-41DB-9C15-D111CE1E682C}" uniqueName="1" name="Column1.id" queryTableFieldId="1"/>
    <tableColumn id="2" xr3:uid="{29766C10-0D84-4BF7-97AE-A413F3FC825B}" uniqueName="2" name="Column2.title" queryTableFieldId="2"/>
    <tableColumn id="3" xr3:uid="{60C61CB1-6568-483A-A482-BDD774A395FF}" uniqueName="3" name="Column3.topic" queryTableFieldId="3"/>
    <tableColumn id="4" xr3:uid="{C61783C2-3185-4BD3-B85E-E868ECF25BA0}" uniqueName="4" name="Column4.topicDescription" queryTableFieldId="4" dataDxfId="6">
      <calculatedColumnFormula>VLOOKUP(Table_miniLM_document_topics[[#This Row],[Column3.topic]],miniLM_document_topicDescriptio!$B$2:$C$26,2,FALSE)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7FD986-9507-4B32-8F1E-4B64F6742F19}" name="Table_mpnet_document_topics" displayName="Table_mpnet_document_topics" ref="A1:D1239" tableType="queryTable" totalsRowShown="0">
  <autoFilter ref="A1:D1239" xr:uid="{B97FD986-9507-4B32-8F1E-4B64F6742F19}"/>
  <tableColumns count="4">
    <tableColumn id="1" xr3:uid="{1DF51E7A-B9EF-4C31-9D56-459B0500E562}" uniqueName="1" name="Column1.id" queryTableFieldId="1"/>
    <tableColumn id="2" xr3:uid="{85EE2444-80D5-448A-B66C-988DEF2A218A}" uniqueName="2" name="Column2.title" queryTableFieldId="2"/>
    <tableColumn id="3" xr3:uid="{3807639D-AD33-4DF6-A66A-1F41B6C87A8D}" uniqueName="3" name="Column3.topic" queryTableFieldId="3"/>
    <tableColumn id="4" xr3:uid="{661F91B2-1ACE-4711-9465-E3A36E1FD80C}" uniqueName="4" name="Column4.topicDescription" queryTableFieldId="4" dataDxfId="5">
      <calculatedColumnFormula>VLOOKUP(Table_mpnet_document_topics[[#This Row],[Column3.topic]],mpnet_document_topicDescription!$B$2:$C$28, 2, 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F062FE-E926-41F6-AAEA-D4FDC17D5F08}" name="Table_scibert_document_topics" displayName="Table_scibert_document_topics" ref="A1:D1239" tableType="queryTable" totalsRowShown="0">
  <autoFilter ref="A1:D1239" xr:uid="{13F062FE-E926-41F6-AAEA-D4FDC17D5F08}"/>
  <tableColumns count="4">
    <tableColumn id="1" xr3:uid="{FA277135-EE30-40B0-9D79-4EB2AE98B4BB}" uniqueName="1" name="Column1.id" queryTableFieldId="1"/>
    <tableColumn id="2" xr3:uid="{4F257698-2C14-4B66-8E21-77F5EC5E6285}" uniqueName="2" name="Column1.title" queryTableFieldId="2"/>
    <tableColumn id="3" xr3:uid="{ADF16507-ADA5-431C-A755-CC1092AEC564}" uniqueName="3" name="Column3.topic" queryTableFieldId="3"/>
    <tableColumn id="4" xr3:uid="{2E617072-6D68-4BB8-936A-6D84330FFC3D}" uniqueName="4" name="Column4.topicDescriptions" queryTableFieldId="4" dataDxfId="4">
      <calculatedColumnFormula>VLOOKUP(Table_scibert_document_topics[[#This Row],[Column3.topic]],scibert_documents_topicDescript!$B$2:$C$27, 2, FALSE)</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50115DE-FCA7-400B-B17B-18C95BEC05EF}" name="Table_miniLM_titles_topics" displayName="Table_miniLM_titles_topics" ref="A1:D1239" tableType="queryTable" totalsRowShown="0">
  <autoFilter ref="A1:D1239" xr:uid="{450115DE-FCA7-400B-B17B-18C95BEC05EF}"/>
  <tableColumns count="4">
    <tableColumn id="1" xr3:uid="{858C2C72-5323-439B-AA64-3C4364DCADAE}" uniqueName="1" name="Column1.id" queryTableFieldId="1"/>
    <tableColumn id="2" xr3:uid="{17B20209-DBEC-4DDC-BEC6-3B6183E3F02B}" uniqueName="2" name="Column2.title" queryTableFieldId="2"/>
    <tableColumn id="3" xr3:uid="{1C28F547-58B7-474F-B83B-0E8CF8991B35}" uniqueName="3" name="Column3.topic" queryTableFieldId="3"/>
    <tableColumn id="4" xr3:uid="{60BEBB3A-FFAA-4626-BCDB-9FAD9AD606FD}" uniqueName="4" name="Column4.TopicDescription" queryTableFieldId="4" dataDxfId="7">
      <calculatedColumnFormula>VLOOKUP(Table_miniLM_titles_topics[[#This Row],[Column3.topic]], miniLM_titles_topicdesciption!$B$2:$C$28, 2, FALSE)</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3789DC-23A6-4B39-BF03-F48072F4FBF9}" name="Table_mpnet_titles_topics" displayName="Table_mpnet_titles_topics" ref="A1:D1239" tableType="queryTable" totalsRowShown="0">
  <autoFilter ref="A1:D1239" xr:uid="{243789DC-23A6-4B39-BF03-F48072F4FBF9}"/>
  <tableColumns count="4">
    <tableColumn id="1" xr3:uid="{3B59C82A-CFF6-4B59-BA9A-9E3F74F79159}" uniqueName="1" name="Column1.id" queryTableFieldId="1"/>
    <tableColumn id="2" xr3:uid="{665F85D3-4565-4F8F-87B6-6DF158052D4E}" uniqueName="2" name="Column2.title" queryTableFieldId="2"/>
    <tableColumn id="3" xr3:uid="{D22BFB9C-066C-4B66-B356-1F5A8F65B285}" uniqueName="3" name="Column3.topic" queryTableFieldId="3"/>
    <tableColumn id="4" xr3:uid="{5E1FACEB-0C6F-4592-9426-A18D3B95AF9A}" uniqueName="4" name="Column4.topicDescription" queryTableFieldId="4" dataDxfId="3">
      <calculatedColumnFormula>VLOOKUP(Table_mpnet_titles_topics[[#This Row],[Column3.topic]],mpnet_titles_topicDescriptions!$B$2:$C$19, 2, FALSE)</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C73BDA1-2C91-4CFB-9236-DB6443857ACE}" name="Table_scibert_titles_topics" displayName="Table_scibert_titles_topics" ref="A1:D1239" tableType="queryTable" totalsRowShown="0">
  <autoFilter ref="A1:D1239" xr:uid="{3C73BDA1-2C91-4CFB-9236-DB6443857ACE}"/>
  <tableColumns count="4">
    <tableColumn id="1" xr3:uid="{F601CABD-D2E7-4499-B897-BFDD42BA87B5}" uniqueName="1" name="Column1.id" queryTableFieldId="1"/>
    <tableColumn id="2" xr3:uid="{9698816E-614C-4054-9AF1-3B40576FB499}" uniqueName="2" name="Column2.title" queryTableFieldId="2"/>
    <tableColumn id="3" xr3:uid="{D858C52C-B2B3-4FBE-9DFF-CCC8D045E5BE}" uniqueName="3" name="Column3.topic" queryTableFieldId="3"/>
    <tableColumn id="4" xr3:uid="{A081D0A0-C9BE-4C21-80AD-D5565FE44971}" uniqueName="4" name="Column4.topicDescription" queryTableFieldId="4" dataDxfId="2">
      <calculatedColumnFormula>VLOOKUP(Table_scibert_titles_topics[[#This Row],[Column3.topic]],scibert_titles_topicDescription!$B$2:$C$27, 2, FALSE)</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3AFDFA-70A4-4CE1-A991-DCF64AE42282}" name="Table_miniLM_keywords_topics" displayName="Table_miniLM_keywords_topics" ref="A1:D1239" tableType="queryTable" totalsRowShown="0">
  <autoFilter ref="A1:D1239" xr:uid="{4A3AFDFA-70A4-4CE1-A991-DCF64AE42282}"/>
  <tableColumns count="4">
    <tableColumn id="1" xr3:uid="{873F0659-6C61-41DC-9BD2-10DF469D371B}" uniqueName="1" name="Column1.id" queryTableFieldId="1"/>
    <tableColumn id="2" xr3:uid="{5045BE3C-B761-4A26-8EF9-DAA5BE24CF17}" uniqueName="2" name="Column2.title" queryTableFieldId="2"/>
    <tableColumn id="3" xr3:uid="{62205FAF-EB60-4B40-B8B2-D9129F90D50B}" uniqueName="3" name="Column3.topic" queryTableFieldId="3"/>
    <tableColumn id="4" xr3:uid="{84E0D8F2-3697-4169-9B51-297368FEEB4B}" uniqueName="4" name="Column4.topicDescriptions" queryTableFieldId="4" dataDxfId="1">
      <calculatedColumnFormula>VLOOKUP(Table_miniLM_keywords_topics[[#This Row],[Column3.topic]],miniLM_keywords_topicDescriptio!$B$2:$C$20, 2, FALSE)</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36D5E5C-B35D-49FF-B8E6-1FC0E0E69119}" name="Table_mpnet_keywords_topics" displayName="Table_mpnet_keywords_topics" ref="A1:D1239" tableType="queryTable" totalsRowShown="0">
  <autoFilter ref="A1:D1239" xr:uid="{236D5E5C-B35D-49FF-B8E6-1FC0E0E69119}"/>
  <tableColumns count="4">
    <tableColumn id="1" xr3:uid="{02A5A395-338C-4452-8A63-E1F760929ECC}" uniqueName="1" name="Column1.id" queryTableFieldId="1"/>
    <tableColumn id="2" xr3:uid="{4CE87AE7-70FC-4A7F-9C38-42EC520DFCFA}" uniqueName="2" name="Column1.title" queryTableFieldId="2"/>
    <tableColumn id="3" xr3:uid="{CF55D094-055C-43CB-B752-F7C9059557EB}" uniqueName="3" name="Column3.topic" queryTableFieldId="3"/>
    <tableColumn id="4" xr3:uid="{9F20EA5C-CB75-47DB-B9AD-D60C5563CD3B}" uniqueName="4" name="Column4.topicDescription" queryTableFieldId="4" dataDxfId="0">
      <calculatedColumnFormula>VLOOKUP(Table_mpnet_keywords_topics[[#This Row],[Column3.topic]],mpnet_keywords_topicDescription!$B$2:$C$19, 2, 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28FFB-4F11-CA4E-B27D-062ED72008D9}">
  <dimension ref="A1:Q1239"/>
  <sheetViews>
    <sheetView tabSelected="1" topLeftCell="E1" workbookViewId="0">
      <selection activeCell="P3" sqref="P3"/>
    </sheetView>
  </sheetViews>
  <sheetFormatPr defaultColWidth="10.625" defaultRowHeight="15.75" x14ac:dyDescent="0.25"/>
  <cols>
    <col min="1" max="1" width="9.875" style="1" bestFit="1" customWidth="1"/>
    <col min="2" max="2" width="65.125" style="1" customWidth="1"/>
    <col min="3" max="3" width="36.25" style="1" customWidth="1"/>
    <col min="4" max="4" width="73.375" style="1" customWidth="1"/>
    <col min="5" max="5" width="42" style="1" customWidth="1"/>
    <col min="6" max="6" width="29.625" style="1" customWidth="1"/>
    <col min="7" max="8" width="16.625" style="1" customWidth="1"/>
    <col min="9" max="17" width="15.625" style="1" customWidth="1"/>
    <col min="18" max="16384" width="10.625" style="1"/>
  </cols>
  <sheetData>
    <row r="1" spans="1:17" s="5" customFormat="1" ht="78.75" x14ac:dyDescent="0.25">
      <c r="A1" s="5" t="s">
        <v>0</v>
      </c>
      <c r="B1" s="5" t="s">
        <v>1</v>
      </c>
      <c r="C1" s="5" t="s">
        <v>2</v>
      </c>
      <c r="D1" s="5" t="s">
        <v>3</v>
      </c>
      <c r="E1" s="5" t="s">
        <v>4</v>
      </c>
      <c r="F1" s="5" t="s">
        <v>5</v>
      </c>
      <c r="G1" s="5" t="s">
        <v>6</v>
      </c>
      <c r="H1" s="5" t="s">
        <v>7</v>
      </c>
      <c r="I1" s="5" t="s">
        <v>6195</v>
      </c>
      <c r="J1" s="5" t="s">
        <v>6196</v>
      </c>
      <c r="K1" s="5" t="s">
        <v>6197</v>
      </c>
      <c r="L1" s="5" t="s">
        <v>6198</v>
      </c>
      <c r="M1" s="5" t="s">
        <v>6199</v>
      </c>
      <c r="N1" s="5" t="s">
        <v>6200</v>
      </c>
      <c r="O1" s="5" t="s">
        <v>6201</v>
      </c>
      <c r="P1" s="5" t="s">
        <v>6202</v>
      </c>
      <c r="Q1" s="5" t="s">
        <v>6203</v>
      </c>
    </row>
    <row r="2" spans="1:17" x14ac:dyDescent="0.25">
      <c r="A2" s="1" t="s">
        <v>139</v>
      </c>
      <c r="B2" s="1" t="s">
        <v>140</v>
      </c>
      <c r="C2" s="1" t="s">
        <v>141</v>
      </c>
      <c r="D2" s="1" t="s">
        <v>142</v>
      </c>
      <c r="E2" s="1" t="s">
        <v>143</v>
      </c>
      <c r="F2" s="1" t="s">
        <v>144</v>
      </c>
      <c r="G2" s="1">
        <v>2013</v>
      </c>
      <c r="H2" s="1" t="s">
        <v>133</v>
      </c>
      <c r="I2" s="1">
        <f>VLOOKUP(Table_Data[[#This Row],[id]], Table_miniLM_document_topics[[Column1.id]:[Column3.topic]], 3, FALSE)</f>
        <v>0</v>
      </c>
      <c r="J2" s="1">
        <f>VLOOKUP(Table_Data[[#This Row],[id]], Table_mpnet_document_topics[[Column1.id]:[Column3.topic]], 3, FALSE)</f>
        <v>-1</v>
      </c>
      <c r="K2" s="1">
        <f>VLOOKUP(Table_Data[[#This Row],[id]], Table_scibert_document_topics[[Column1.id]:[Column3.topic]], 3, FALSE)</f>
        <v>-1</v>
      </c>
      <c r="L2" s="1">
        <f>VLOOKUP(Table_Data[[#This Row],[id]], Table_miniLM_titles_topics[[Column1.id]:[Column3.topic]], 3, FALSE)</f>
        <v>1</v>
      </c>
      <c r="M2" s="1">
        <f>VLOOKUP(Table_Data[[#This Row],[id]], Table_mpnet_titles_topics[[Column1.id]:[Column3.topic]], 3, FALSE)</f>
        <v>4</v>
      </c>
      <c r="N2" s="1">
        <f>VLOOKUP(Table_Data[[#This Row],[id]], Table_scibert_titles_topics[[Column1.id]:[Column3.topic]], 3, FALSE)</f>
        <v>-1</v>
      </c>
      <c r="O2" s="1">
        <f>VLOOKUP(Table_Data[[#This Row],[id]], Table_miniLM_keywords_topics[[Column1.id]:[Column3.topic]], 3, FALSE)</f>
        <v>-1</v>
      </c>
      <c r="P2" s="1">
        <f>VLOOKUP(Table_Data[[#This Row],[id]], Table_mpnet_keywords_topics[[Column1.id]:[Column3.topic]], 3, FALSE)</f>
        <v>0</v>
      </c>
      <c r="Q2" s="1" t="s">
        <v>6208</v>
      </c>
    </row>
    <row r="3" spans="1:17" x14ac:dyDescent="0.25">
      <c r="A3" s="1" t="s">
        <v>145</v>
      </c>
      <c r="B3" s="1" t="s">
        <v>146</v>
      </c>
      <c r="C3" s="1" t="s">
        <v>147</v>
      </c>
      <c r="D3" s="1" t="s">
        <v>148</v>
      </c>
      <c r="E3" s="1" t="s">
        <v>149</v>
      </c>
      <c r="F3" s="1" t="s">
        <v>144</v>
      </c>
      <c r="G3" s="1">
        <v>2013</v>
      </c>
      <c r="I3" s="1">
        <f>VLOOKUP(Table_Data[[#This Row],[id]], Table_miniLM_document_topics[[Column1.id]:[Column3.topic]], 3, FALSE)</f>
        <v>5</v>
      </c>
      <c r="J3" s="1">
        <f>VLOOKUP(Table_Data[[#This Row],[id]], Table_mpnet_document_topics[[Column1.id]:[Column3.topic]], 3, FALSE)</f>
        <v>0</v>
      </c>
      <c r="K3" s="1">
        <f>VLOOKUP(Table_Data[[#This Row],[id]], Table_scibert_document_topics[[Column1.id]:[Column3.topic]], 3, FALSE)</f>
        <v>9</v>
      </c>
      <c r="L3" s="1">
        <f>VLOOKUP(Table_Data[[#This Row],[id]], Table_miniLM_titles_topics[[Column1.id]:[Column3.topic]], 3, FALSE)</f>
        <v>5</v>
      </c>
      <c r="M3" s="1">
        <f>VLOOKUP(Table_Data[[#This Row],[id]], Table_mpnet_titles_topics[[Column1.id]:[Column3.topic]], 3, FALSE)</f>
        <v>0</v>
      </c>
      <c r="N3" s="1">
        <f>VLOOKUP(Table_Data[[#This Row],[id]], Table_scibert_titles_topics[[Column1.id]:[Column3.topic]], 3, FALSE)</f>
        <v>0</v>
      </c>
      <c r="O3" s="1">
        <f>VLOOKUP(Table_Data[[#This Row],[id]], Table_miniLM_keywords_topics[[Column1.id]:[Column3.topic]], 3, FALSE)</f>
        <v>11</v>
      </c>
      <c r="P3" s="1">
        <f>VLOOKUP(Table_Data[[#This Row],[id]], Table_mpnet_keywords_topics[[Column1.id]:[Column3.topic]], 3, FALSE)</f>
        <v>1</v>
      </c>
      <c r="Q3" s="1" t="s">
        <v>6208</v>
      </c>
    </row>
    <row r="4" spans="1:17" x14ac:dyDescent="0.25">
      <c r="A4" s="1" t="s">
        <v>150</v>
      </c>
      <c r="B4" s="1" t="s">
        <v>151</v>
      </c>
      <c r="C4" s="1" t="s">
        <v>152</v>
      </c>
      <c r="D4" s="1" t="s">
        <v>153</v>
      </c>
      <c r="E4" s="1" t="s">
        <v>154</v>
      </c>
      <c r="F4" s="1" t="s">
        <v>144</v>
      </c>
      <c r="G4" s="1">
        <v>2013</v>
      </c>
      <c r="H4" s="1" t="s">
        <v>133</v>
      </c>
      <c r="I4" s="1">
        <f>VLOOKUP(Table_Data[[#This Row],[id]], Table_miniLM_document_topics[[Column1.id]:[Column3.topic]], 3, FALSE)</f>
        <v>10</v>
      </c>
      <c r="J4" s="1">
        <f>VLOOKUP(Table_Data[[#This Row],[id]], Table_mpnet_document_topics[[Column1.id]:[Column3.topic]], 3, FALSE)</f>
        <v>17</v>
      </c>
      <c r="K4" s="1">
        <f>VLOOKUP(Table_Data[[#This Row],[id]], Table_scibert_document_topics[[Column1.id]:[Column3.topic]], 3, FALSE)</f>
        <v>14</v>
      </c>
      <c r="L4" s="1">
        <f>VLOOKUP(Table_Data[[#This Row],[id]], Table_miniLM_titles_topics[[Column1.id]:[Column3.topic]], 3, FALSE)</f>
        <v>17</v>
      </c>
      <c r="M4" s="1">
        <f>VLOOKUP(Table_Data[[#This Row],[id]], Table_mpnet_titles_topics[[Column1.id]:[Column3.topic]], 3, FALSE)</f>
        <v>10</v>
      </c>
      <c r="N4" s="1">
        <f>VLOOKUP(Table_Data[[#This Row],[id]], Table_scibert_titles_topics[[Column1.id]:[Column3.topic]], 3, FALSE)</f>
        <v>14</v>
      </c>
      <c r="O4" s="1">
        <f>VLOOKUP(Table_Data[[#This Row],[id]], Table_miniLM_keywords_topics[[Column1.id]:[Column3.topic]], 3, FALSE)</f>
        <v>-1</v>
      </c>
      <c r="P4" s="1">
        <f>VLOOKUP(Table_Data[[#This Row],[id]], Table_mpnet_keywords_topics[[Column1.id]:[Column3.topic]], 3, FALSE)</f>
        <v>4</v>
      </c>
      <c r="Q4" s="1" t="s">
        <v>6208</v>
      </c>
    </row>
    <row r="5" spans="1:17" x14ac:dyDescent="0.25">
      <c r="A5" s="1" t="s">
        <v>155</v>
      </c>
      <c r="B5" s="1" t="s">
        <v>156</v>
      </c>
      <c r="C5" s="1" t="s">
        <v>157</v>
      </c>
      <c r="D5" s="1" t="s">
        <v>158</v>
      </c>
      <c r="E5" s="1" t="s">
        <v>159</v>
      </c>
      <c r="F5" s="1" t="s">
        <v>144</v>
      </c>
      <c r="G5" s="1">
        <v>2013</v>
      </c>
      <c r="H5" s="1" t="s">
        <v>62</v>
      </c>
      <c r="I5" s="1">
        <f>VLOOKUP(Table_Data[[#This Row],[id]], Table_miniLM_document_topics[[Column1.id]:[Column3.topic]], 3, FALSE)</f>
        <v>18</v>
      </c>
      <c r="J5" s="1">
        <f>VLOOKUP(Table_Data[[#This Row],[id]], Table_mpnet_document_topics[[Column1.id]:[Column3.topic]], 3, FALSE)</f>
        <v>-1</v>
      </c>
      <c r="K5" s="1">
        <f>VLOOKUP(Table_Data[[#This Row],[id]], Table_scibert_document_topics[[Column1.id]:[Column3.topic]], 3, FALSE)</f>
        <v>11</v>
      </c>
      <c r="L5" s="1">
        <f>VLOOKUP(Table_Data[[#This Row],[id]], Table_miniLM_titles_topics[[Column1.id]:[Column3.topic]], 3, FALSE)</f>
        <v>7</v>
      </c>
      <c r="M5" s="1">
        <f>VLOOKUP(Table_Data[[#This Row],[id]], Table_mpnet_titles_topics[[Column1.id]:[Column3.topic]], 3, FALSE)</f>
        <v>1</v>
      </c>
      <c r="N5" s="1">
        <f>VLOOKUP(Table_Data[[#This Row],[id]], Table_scibert_titles_topics[[Column1.id]:[Column3.topic]], 3, FALSE)</f>
        <v>-1</v>
      </c>
      <c r="O5" s="1">
        <f>VLOOKUP(Table_Data[[#This Row],[id]], Table_miniLM_keywords_topics[[Column1.id]:[Column3.topic]], 3, FALSE)</f>
        <v>-1</v>
      </c>
      <c r="P5" s="1">
        <f>VLOOKUP(Table_Data[[#This Row],[id]], Table_mpnet_keywords_topics[[Column1.id]:[Column3.topic]], 3, FALSE)</f>
        <v>7</v>
      </c>
      <c r="Q5" s="1" t="s">
        <v>6208</v>
      </c>
    </row>
    <row r="6" spans="1:17" x14ac:dyDescent="0.25">
      <c r="A6" s="1" t="s">
        <v>160</v>
      </c>
      <c r="B6" s="1" t="s">
        <v>161</v>
      </c>
      <c r="C6" s="1" t="s">
        <v>162</v>
      </c>
      <c r="D6" s="1" t="s">
        <v>163</v>
      </c>
      <c r="E6" s="1" t="s">
        <v>164</v>
      </c>
      <c r="F6" s="1" t="s">
        <v>144</v>
      </c>
      <c r="G6" s="1">
        <v>2013</v>
      </c>
      <c r="I6" s="1">
        <f>VLOOKUP(Table_Data[[#This Row],[id]], Table_miniLM_document_topics[[Column1.id]:[Column3.topic]], 3, FALSE)</f>
        <v>-1</v>
      </c>
      <c r="J6" s="1">
        <f>VLOOKUP(Table_Data[[#This Row],[id]], Table_mpnet_document_topics[[Column1.id]:[Column3.topic]], 3, FALSE)</f>
        <v>-1</v>
      </c>
      <c r="K6" s="1">
        <f>VLOOKUP(Table_Data[[#This Row],[id]], Table_scibert_document_topics[[Column1.id]:[Column3.topic]], 3, FALSE)</f>
        <v>-1</v>
      </c>
      <c r="L6" s="1">
        <f>VLOOKUP(Table_Data[[#This Row],[id]], Table_miniLM_titles_topics[[Column1.id]:[Column3.topic]], 3, FALSE)</f>
        <v>-1</v>
      </c>
      <c r="M6" s="1">
        <f>VLOOKUP(Table_Data[[#This Row],[id]], Table_mpnet_titles_topics[[Column1.id]:[Column3.topic]], 3, FALSE)</f>
        <v>-1</v>
      </c>
      <c r="N6" s="1">
        <f>VLOOKUP(Table_Data[[#This Row],[id]], Table_scibert_titles_topics[[Column1.id]:[Column3.topic]], 3, FALSE)</f>
        <v>-1</v>
      </c>
      <c r="O6" s="1">
        <f>VLOOKUP(Table_Data[[#This Row],[id]], Table_miniLM_keywords_topics[[Column1.id]:[Column3.topic]], 3, FALSE)</f>
        <v>-1</v>
      </c>
      <c r="P6" s="1">
        <f>VLOOKUP(Table_Data[[#This Row],[id]], Table_mpnet_keywords_topics[[Column1.id]:[Column3.topic]], 3, FALSE)</f>
        <v>-1</v>
      </c>
      <c r="Q6" s="1" t="s">
        <v>6208</v>
      </c>
    </row>
    <row r="7" spans="1:17" x14ac:dyDescent="0.25">
      <c r="A7" s="1" t="s">
        <v>165</v>
      </c>
      <c r="B7" s="1" t="s">
        <v>166</v>
      </c>
      <c r="C7" s="1" t="s">
        <v>167</v>
      </c>
      <c r="D7" s="1" t="s">
        <v>168</v>
      </c>
      <c r="E7" s="1" t="s">
        <v>169</v>
      </c>
      <c r="F7" s="1" t="s">
        <v>144</v>
      </c>
      <c r="G7" s="1">
        <v>2013</v>
      </c>
      <c r="I7" s="1">
        <f>VLOOKUP(Table_Data[[#This Row],[id]], Table_miniLM_document_topics[[Column1.id]:[Column3.topic]], 3, FALSE)</f>
        <v>8</v>
      </c>
      <c r="J7" s="1">
        <f>VLOOKUP(Table_Data[[#This Row],[id]], Table_mpnet_document_topics[[Column1.id]:[Column3.topic]], 3, FALSE)</f>
        <v>9</v>
      </c>
      <c r="K7" s="1">
        <f>VLOOKUP(Table_Data[[#This Row],[id]], Table_scibert_document_topics[[Column1.id]:[Column3.topic]], 3, FALSE)</f>
        <v>8</v>
      </c>
      <c r="L7" s="1">
        <f>VLOOKUP(Table_Data[[#This Row],[id]], Table_miniLM_titles_topics[[Column1.id]:[Column3.topic]], 3, FALSE)</f>
        <v>20</v>
      </c>
      <c r="M7" s="1">
        <f>VLOOKUP(Table_Data[[#This Row],[id]], Table_mpnet_titles_topics[[Column1.id]:[Column3.topic]], 3, FALSE)</f>
        <v>15</v>
      </c>
      <c r="N7" s="1">
        <f>VLOOKUP(Table_Data[[#This Row],[id]], Table_scibert_titles_topics[[Column1.id]:[Column3.topic]], 3, FALSE)</f>
        <v>16</v>
      </c>
      <c r="O7" s="1">
        <f>VLOOKUP(Table_Data[[#This Row],[id]], Table_miniLM_keywords_topics[[Column1.id]:[Column3.topic]], 3, FALSE)</f>
        <v>-1</v>
      </c>
      <c r="P7" s="1">
        <f>VLOOKUP(Table_Data[[#This Row],[id]], Table_mpnet_keywords_topics[[Column1.id]:[Column3.topic]], 3, FALSE)</f>
        <v>11</v>
      </c>
      <c r="Q7" s="1" t="s">
        <v>6208</v>
      </c>
    </row>
    <row r="8" spans="1:17" x14ac:dyDescent="0.25">
      <c r="A8" s="1" t="s">
        <v>170</v>
      </c>
      <c r="B8" s="1" t="s">
        <v>171</v>
      </c>
      <c r="C8" s="1" t="s">
        <v>172</v>
      </c>
      <c r="D8" s="1" t="s">
        <v>173</v>
      </c>
      <c r="E8" s="1" t="s">
        <v>174</v>
      </c>
      <c r="F8" s="1" t="s">
        <v>144</v>
      </c>
      <c r="G8" s="1">
        <v>2013</v>
      </c>
      <c r="I8" s="1">
        <f>VLOOKUP(Table_Data[[#This Row],[id]], Table_miniLM_document_topics[[Column1.id]:[Column3.topic]], 3, FALSE)</f>
        <v>18</v>
      </c>
      <c r="J8" s="1">
        <f>VLOOKUP(Table_Data[[#This Row],[id]], Table_mpnet_document_topics[[Column1.id]:[Column3.topic]], 3, FALSE)</f>
        <v>-1</v>
      </c>
      <c r="K8" s="1">
        <f>VLOOKUP(Table_Data[[#This Row],[id]], Table_scibert_document_topics[[Column1.id]:[Column3.topic]], 3, FALSE)</f>
        <v>11</v>
      </c>
      <c r="L8" s="1">
        <f>VLOOKUP(Table_Data[[#This Row],[id]], Table_miniLM_titles_topics[[Column1.id]:[Column3.topic]], 3, FALSE)</f>
        <v>19</v>
      </c>
      <c r="M8" s="1">
        <f>VLOOKUP(Table_Data[[#This Row],[id]], Table_mpnet_titles_topics[[Column1.id]:[Column3.topic]], 3, FALSE)</f>
        <v>8</v>
      </c>
      <c r="N8" s="1">
        <f>VLOOKUP(Table_Data[[#This Row],[id]], Table_scibert_titles_topics[[Column1.id]:[Column3.topic]], 3, FALSE)</f>
        <v>20</v>
      </c>
      <c r="O8" s="1">
        <f>VLOOKUP(Table_Data[[#This Row],[id]], Table_miniLM_keywords_topics[[Column1.id]:[Column3.topic]], 3, FALSE)</f>
        <v>5</v>
      </c>
      <c r="P8" s="1">
        <f>VLOOKUP(Table_Data[[#This Row],[id]], Table_mpnet_keywords_topics[[Column1.id]:[Column3.topic]], 3, FALSE)</f>
        <v>-1</v>
      </c>
      <c r="Q8" s="1" t="s">
        <v>6208</v>
      </c>
    </row>
    <row r="9" spans="1:17" x14ac:dyDescent="0.25">
      <c r="A9" s="1" t="s">
        <v>175</v>
      </c>
      <c r="B9" s="1" t="s">
        <v>176</v>
      </c>
      <c r="C9" s="1" t="s">
        <v>177</v>
      </c>
      <c r="D9" s="1" t="s">
        <v>178</v>
      </c>
      <c r="E9" s="1" t="s">
        <v>179</v>
      </c>
      <c r="F9" s="1" t="s">
        <v>144</v>
      </c>
      <c r="G9" s="1">
        <v>2013</v>
      </c>
      <c r="I9" s="1">
        <f>VLOOKUP(Table_Data[[#This Row],[id]], Table_miniLM_document_topics[[Column1.id]:[Column3.topic]], 3, FALSE)</f>
        <v>3</v>
      </c>
      <c r="J9" s="1">
        <f>VLOOKUP(Table_Data[[#This Row],[id]], Table_mpnet_document_topics[[Column1.id]:[Column3.topic]], 3, FALSE)</f>
        <v>4</v>
      </c>
      <c r="K9" s="1">
        <f>VLOOKUP(Table_Data[[#This Row],[id]], Table_scibert_document_topics[[Column1.id]:[Column3.topic]], 3, FALSE)</f>
        <v>2</v>
      </c>
      <c r="L9" s="1">
        <f>VLOOKUP(Table_Data[[#This Row],[id]], Table_miniLM_titles_topics[[Column1.id]:[Column3.topic]], 3, FALSE)</f>
        <v>16</v>
      </c>
      <c r="M9" s="1">
        <f>VLOOKUP(Table_Data[[#This Row],[id]], Table_mpnet_titles_topics[[Column1.id]:[Column3.topic]], 3, FALSE)</f>
        <v>-1</v>
      </c>
      <c r="N9" s="1">
        <f>VLOOKUP(Table_Data[[#This Row],[id]], Table_scibert_titles_topics[[Column1.id]:[Column3.topic]], 3, FALSE)</f>
        <v>-1</v>
      </c>
      <c r="O9" s="1">
        <f>VLOOKUP(Table_Data[[#This Row],[id]], Table_miniLM_keywords_topics[[Column1.id]:[Column3.topic]], 3, FALSE)</f>
        <v>7</v>
      </c>
      <c r="P9" s="1">
        <f>VLOOKUP(Table_Data[[#This Row],[id]], Table_mpnet_keywords_topics[[Column1.id]:[Column3.topic]], 3, FALSE)</f>
        <v>7</v>
      </c>
      <c r="Q9" s="1" t="s">
        <v>6208</v>
      </c>
    </row>
    <row r="10" spans="1:17" ht="15" customHeight="1" x14ac:dyDescent="0.25">
      <c r="A10" s="1" t="s">
        <v>180</v>
      </c>
      <c r="B10" s="1" t="s">
        <v>181</v>
      </c>
      <c r="C10" s="1" t="s">
        <v>182</v>
      </c>
      <c r="D10" s="1" t="s">
        <v>183</v>
      </c>
      <c r="E10" s="1" t="s">
        <v>184</v>
      </c>
      <c r="F10" s="1" t="s">
        <v>144</v>
      </c>
      <c r="G10" s="1">
        <v>2013</v>
      </c>
      <c r="I10" s="1">
        <f>VLOOKUP(Table_Data[[#This Row],[id]], Table_miniLM_document_topics[[Column1.id]:[Column3.topic]], 3, FALSE)</f>
        <v>4</v>
      </c>
      <c r="J10" s="1">
        <f>VLOOKUP(Table_Data[[#This Row],[id]], Table_mpnet_document_topics[[Column1.id]:[Column3.topic]], 3, FALSE)</f>
        <v>5</v>
      </c>
      <c r="K10" s="1">
        <f>VLOOKUP(Table_Data[[#This Row],[id]], Table_scibert_document_topics[[Column1.id]:[Column3.topic]], 3, FALSE)</f>
        <v>5</v>
      </c>
      <c r="L10" s="1">
        <f>VLOOKUP(Table_Data[[#This Row],[id]], Table_miniLM_titles_topics[[Column1.id]:[Column3.topic]], 3, FALSE)</f>
        <v>-1</v>
      </c>
      <c r="M10" s="1">
        <f>VLOOKUP(Table_Data[[#This Row],[id]], Table_mpnet_titles_topics[[Column1.id]:[Column3.topic]], 3, FALSE)</f>
        <v>0</v>
      </c>
      <c r="N10" s="1">
        <f>VLOOKUP(Table_Data[[#This Row],[id]], Table_scibert_titles_topics[[Column1.id]:[Column3.topic]], 3, FALSE)</f>
        <v>-1</v>
      </c>
      <c r="O10" s="1">
        <f>VLOOKUP(Table_Data[[#This Row],[id]], Table_miniLM_keywords_topics[[Column1.id]:[Column3.topic]], 3, FALSE)</f>
        <v>8</v>
      </c>
      <c r="P10" s="1">
        <f>VLOOKUP(Table_Data[[#This Row],[id]], Table_mpnet_keywords_topics[[Column1.id]:[Column3.topic]], 3, FALSE)</f>
        <v>0</v>
      </c>
      <c r="Q10" s="1" t="s">
        <v>6208</v>
      </c>
    </row>
    <row r="11" spans="1:17" x14ac:dyDescent="0.25">
      <c r="A11" s="1" t="s">
        <v>185</v>
      </c>
      <c r="B11" s="1" t="s">
        <v>186</v>
      </c>
      <c r="C11" s="1" t="s">
        <v>187</v>
      </c>
      <c r="D11" s="1" t="s">
        <v>188</v>
      </c>
      <c r="E11" s="1" t="s">
        <v>189</v>
      </c>
      <c r="F11" s="1" t="s">
        <v>144</v>
      </c>
      <c r="G11" s="1">
        <v>2013</v>
      </c>
      <c r="I11" s="1">
        <f>VLOOKUP(Table_Data[[#This Row],[id]], Table_miniLM_document_topics[[Column1.id]:[Column3.topic]], 3, FALSE)</f>
        <v>-1</v>
      </c>
      <c r="J11" s="1">
        <f>VLOOKUP(Table_Data[[#This Row],[id]], Table_mpnet_document_topics[[Column1.id]:[Column3.topic]], 3, FALSE)</f>
        <v>25</v>
      </c>
      <c r="K11" s="1">
        <f>VLOOKUP(Table_Data[[#This Row],[id]], Table_scibert_document_topics[[Column1.id]:[Column3.topic]], 3, FALSE)</f>
        <v>-1</v>
      </c>
      <c r="L11" s="1">
        <f>VLOOKUP(Table_Data[[#This Row],[id]], Table_miniLM_titles_topics[[Column1.id]:[Column3.topic]], 3, FALSE)</f>
        <v>-1</v>
      </c>
      <c r="M11" s="1">
        <f>VLOOKUP(Table_Data[[#This Row],[id]], Table_mpnet_titles_topics[[Column1.id]:[Column3.topic]], 3, FALSE)</f>
        <v>1</v>
      </c>
      <c r="N11" s="1">
        <f>VLOOKUP(Table_Data[[#This Row],[id]], Table_scibert_titles_topics[[Column1.id]:[Column3.topic]], 3, FALSE)</f>
        <v>12</v>
      </c>
      <c r="O11" s="1">
        <f>VLOOKUP(Table_Data[[#This Row],[id]], Table_miniLM_keywords_topics[[Column1.id]:[Column3.topic]], 3, FALSE)</f>
        <v>-1</v>
      </c>
      <c r="P11" s="1">
        <f>VLOOKUP(Table_Data[[#This Row],[id]], Table_mpnet_keywords_topics[[Column1.id]:[Column3.topic]], 3, FALSE)</f>
        <v>7</v>
      </c>
      <c r="Q11" s="1" t="s">
        <v>6208</v>
      </c>
    </row>
    <row r="12" spans="1:17" x14ac:dyDescent="0.25">
      <c r="A12" s="1" t="s">
        <v>190</v>
      </c>
      <c r="B12" s="1" t="s">
        <v>191</v>
      </c>
      <c r="C12" s="1" t="s">
        <v>192</v>
      </c>
      <c r="D12" s="1" t="s">
        <v>193</v>
      </c>
      <c r="E12" s="1" t="s">
        <v>194</v>
      </c>
      <c r="F12" s="1" t="s">
        <v>144</v>
      </c>
      <c r="G12" s="1">
        <v>2013</v>
      </c>
      <c r="I12" s="1">
        <f>VLOOKUP(Table_Data[[#This Row],[id]], Table_miniLM_document_topics[[Column1.id]:[Column3.topic]], 3, FALSE)</f>
        <v>-1</v>
      </c>
      <c r="J12" s="1">
        <f>VLOOKUP(Table_Data[[#This Row],[id]], Table_mpnet_document_topics[[Column1.id]:[Column3.topic]], 3, FALSE)</f>
        <v>20</v>
      </c>
      <c r="K12" s="1">
        <f>VLOOKUP(Table_Data[[#This Row],[id]], Table_scibert_document_topics[[Column1.id]:[Column3.topic]], 3, FALSE)</f>
        <v>-1</v>
      </c>
      <c r="L12" s="1">
        <f>VLOOKUP(Table_Data[[#This Row],[id]], Table_miniLM_titles_topics[[Column1.id]:[Column3.topic]], 3, FALSE)</f>
        <v>23</v>
      </c>
      <c r="M12" s="1">
        <f>VLOOKUP(Table_Data[[#This Row],[id]], Table_mpnet_titles_topics[[Column1.id]:[Column3.topic]], 3, FALSE)</f>
        <v>1</v>
      </c>
      <c r="N12" s="1">
        <f>VLOOKUP(Table_Data[[#This Row],[id]], Table_scibert_titles_topics[[Column1.id]:[Column3.topic]], 3, FALSE)</f>
        <v>-1</v>
      </c>
      <c r="O12" s="1">
        <f>VLOOKUP(Table_Data[[#This Row],[id]], Table_miniLM_keywords_topics[[Column1.id]:[Column3.topic]], 3, FALSE)</f>
        <v>7</v>
      </c>
      <c r="P12" s="1">
        <f>VLOOKUP(Table_Data[[#This Row],[id]], Table_mpnet_keywords_topics[[Column1.id]:[Column3.topic]], 3, FALSE)</f>
        <v>-1</v>
      </c>
      <c r="Q12" s="1" t="s">
        <v>6208</v>
      </c>
    </row>
    <row r="13" spans="1:17" x14ac:dyDescent="0.25">
      <c r="A13" s="1" t="s">
        <v>195</v>
      </c>
      <c r="B13" s="1" t="s">
        <v>196</v>
      </c>
      <c r="C13" s="1" t="s">
        <v>197</v>
      </c>
      <c r="D13" s="1" t="s">
        <v>198</v>
      </c>
      <c r="E13" s="1" t="s">
        <v>199</v>
      </c>
      <c r="F13" s="1" t="s">
        <v>144</v>
      </c>
      <c r="G13" s="1">
        <v>2013</v>
      </c>
      <c r="I13" s="1">
        <f>VLOOKUP(Table_Data[[#This Row],[id]], Table_miniLM_document_topics[[Column1.id]:[Column3.topic]], 3, FALSE)</f>
        <v>0</v>
      </c>
      <c r="J13" s="1">
        <f>VLOOKUP(Table_Data[[#This Row],[id]], Table_mpnet_document_topics[[Column1.id]:[Column3.topic]], 3, FALSE)</f>
        <v>10</v>
      </c>
      <c r="K13" s="1">
        <f>VLOOKUP(Table_Data[[#This Row],[id]], Table_scibert_document_topics[[Column1.id]:[Column3.topic]], 3, FALSE)</f>
        <v>21</v>
      </c>
      <c r="L13" s="1">
        <f>VLOOKUP(Table_Data[[#This Row],[id]], Table_miniLM_titles_topics[[Column1.id]:[Column3.topic]], 3, FALSE)</f>
        <v>1</v>
      </c>
      <c r="M13" s="1">
        <f>VLOOKUP(Table_Data[[#This Row],[id]], Table_mpnet_titles_topics[[Column1.id]:[Column3.topic]], 3, FALSE)</f>
        <v>4</v>
      </c>
      <c r="N13" s="1">
        <f>VLOOKUP(Table_Data[[#This Row],[id]], Table_scibert_titles_topics[[Column1.id]:[Column3.topic]], 3, FALSE)</f>
        <v>11</v>
      </c>
      <c r="O13" s="1">
        <f>VLOOKUP(Table_Data[[#This Row],[id]], Table_miniLM_keywords_topics[[Column1.id]:[Column3.topic]], 3, FALSE)</f>
        <v>-1</v>
      </c>
      <c r="P13" s="1">
        <f>VLOOKUP(Table_Data[[#This Row],[id]], Table_mpnet_keywords_topics[[Column1.id]:[Column3.topic]], 3, FALSE)</f>
        <v>-1</v>
      </c>
      <c r="Q13" s="1" t="s">
        <v>6208</v>
      </c>
    </row>
    <row r="14" spans="1:17" x14ac:dyDescent="0.25">
      <c r="A14" s="1" t="s">
        <v>200</v>
      </c>
      <c r="B14" s="1" t="s">
        <v>201</v>
      </c>
      <c r="C14" s="1" t="s">
        <v>202</v>
      </c>
      <c r="D14" s="1" t="s">
        <v>203</v>
      </c>
      <c r="E14" s="1" t="s">
        <v>204</v>
      </c>
      <c r="F14" s="1" t="s">
        <v>144</v>
      </c>
      <c r="G14" s="1">
        <v>2013</v>
      </c>
      <c r="I14" s="1">
        <f>VLOOKUP(Table_Data[[#This Row],[id]], Table_miniLM_document_topics[[Column1.id]:[Column3.topic]], 3, FALSE)</f>
        <v>0</v>
      </c>
      <c r="J14" s="1">
        <f>VLOOKUP(Table_Data[[#This Row],[id]], Table_mpnet_document_topics[[Column1.id]:[Column3.topic]], 3, FALSE)</f>
        <v>10</v>
      </c>
      <c r="K14" s="1">
        <f>VLOOKUP(Table_Data[[#This Row],[id]], Table_scibert_document_topics[[Column1.id]:[Column3.topic]], 3, FALSE)</f>
        <v>21</v>
      </c>
      <c r="L14" s="1">
        <f>VLOOKUP(Table_Data[[#This Row],[id]], Table_miniLM_titles_topics[[Column1.id]:[Column3.topic]], 3, FALSE)</f>
        <v>1</v>
      </c>
      <c r="M14" s="1">
        <f>VLOOKUP(Table_Data[[#This Row],[id]], Table_mpnet_titles_topics[[Column1.id]:[Column3.topic]], 3, FALSE)</f>
        <v>-1</v>
      </c>
      <c r="N14" s="1">
        <f>VLOOKUP(Table_Data[[#This Row],[id]], Table_scibert_titles_topics[[Column1.id]:[Column3.topic]], 3, FALSE)</f>
        <v>-1</v>
      </c>
      <c r="O14" s="1">
        <f>VLOOKUP(Table_Data[[#This Row],[id]], Table_miniLM_keywords_topics[[Column1.id]:[Column3.topic]], 3, FALSE)</f>
        <v>-1</v>
      </c>
      <c r="P14" s="1">
        <f>VLOOKUP(Table_Data[[#This Row],[id]], Table_mpnet_keywords_topics[[Column1.id]:[Column3.topic]], 3, FALSE)</f>
        <v>-1</v>
      </c>
      <c r="Q14" s="1" t="s">
        <v>6208</v>
      </c>
    </row>
    <row r="15" spans="1:17" x14ac:dyDescent="0.25">
      <c r="A15" s="1" t="s">
        <v>205</v>
      </c>
      <c r="B15" s="1" t="s">
        <v>206</v>
      </c>
      <c r="C15" s="1" t="s">
        <v>207</v>
      </c>
      <c r="D15" s="1" t="s">
        <v>208</v>
      </c>
      <c r="E15" s="1" t="s">
        <v>209</v>
      </c>
      <c r="F15" s="1" t="s">
        <v>144</v>
      </c>
      <c r="G15" s="1">
        <v>2013</v>
      </c>
      <c r="I15" s="1">
        <f>VLOOKUP(Table_Data[[#This Row],[id]], Table_miniLM_document_topics[[Column1.id]:[Column3.topic]], 3, FALSE)</f>
        <v>-1</v>
      </c>
      <c r="J15" s="1">
        <f>VLOOKUP(Table_Data[[#This Row],[id]], Table_mpnet_document_topics[[Column1.id]:[Column3.topic]], 3, FALSE)</f>
        <v>-1</v>
      </c>
      <c r="K15" s="1">
        <f>VLOOKUP(Table_Data[[#This Row],[id]], Table_scibert_document_topics[[Column1.id]:[Column3.topic]], 3, FALSE)</f>
        <v>-1</v>
      </c>
      <c r="L15" s="1">
        <f>VLOOKUP(Table_Data[[#This Row],[id]], Table_miniLM_titles_topics[[Column1.id]:[Column3.topic]], 3, FALSE)</f>
        <v>-1</v>
      </c>
      <c r="M15" s="1">
        <f>VLOOKUP(Table_Data[[#This Row],[id]], Table_mpnet_titles_topics[[Column1.id]:[Column3.topic]], 3, FALSE)</f>
        <v>7</v>
      </c>
      <c r="N15" s="1">
        <f>VLOOKUP(Table_Data[[#This Row],[id]], Table_scibert_titles_topics[[Column1.id]:[Column3.topic]], 3, FALSE)</f>
        <v>-1</v>
      </c>
      <c r="O15" s="1">
        <f>VLOOKUP(Table_Data[[#This Row],[id]], Table_miniLM_keywords_topics[[Column1.id]:[Column3.topic]], 3, FALSE)</f>
        <v>3</v>
      </c>
      <c r="P15" s="1">
        <f>VLOOKUP(Table_Data[[#This Row],[id]], Table_mpnet_keywords_topics[[Column1.id]:[Column3.topic]], 3, FALSE)</f>
        <v>-1</v>
      </c>
      <c r="Q15" s="1" t="s">
        <v>6208</v>
      </c>
    </row>
    <row r="16" spans="1:17" x14ac:dyDescent="0.25">
      <c r="A16" s="1" t="s">
        <v>210</v>
      </c>
      <c r="B16" s="1" t="s">
        <v>211</v>
      </c>
      <c r="C16" s="1" t="s">
        <v>212</v>
      </c>
      <c r="D16" s="1" t="s">
        <v>213</v>
      </c>
      <c r="E16" s="1" t="s">
        <v>214</v>
      </c>
      <c r="F16" s="1" t="s">
        <v>144</v>
      </c>
      <c r="G16" s="1">
        <v>2013</v>
      </c>
      <c r="I16" s="1">
        <f>VLOOKUP(Table_Data[[#This Row],[id]], Table_miniLM_document_topics[[Column1.id]:[Column3.topic]], 3, FALSE)</f>
        <v>15</v>
      </c>
      <c r="J16" s="1">
        <f>VLOOKUP(Table_Data[[#This Row],[id]], Table_mpnet_document_topics[[Column1.id]:[Column3.topic]], 3, FALSE)</f>
        <v>18</v>
      </c>
      <c r="K16" s="1">
        <f>VLOOKUP(Table_Data[[#This Row],[id]], Table_scibert_document_topics[[Column1.id]:[Column3.topic]], 3, FALSE)</f>
        <v>13</v>
      </c>
      <c r="L16" s="1">
        <f>VLOOKUP(Table_Data[[#This Row],[id]], Table_miniLM_titles_topics[[Column1.id]:[Column3.topic]], 3, FALSE)</f>
        <v>21</v>
      </c>
      <c r="M16" s="1">
        <f>VLOOKUP(Table_Data[[#This Row],[id]], Table_mpnet_titles_topics[[Column1.id]:[Column3.topic]], 3, FALSE)</f>
        <v>14</v>
      </c>
      <c r="N16" s="1">
        <f>VLOOKUP(Table_Data[[#This Row],[id]], Table_scibert_titles_topics[[Column1.id]:[Column3.topic]], 3, FALSE)</f>
        <v>15</v>
      </c>
      <c r="O16" s="1">
        <f>VLOOKUP(Table_Data[[#This Row],[id]], Table_miniLM_keywords_topics[[Column1.id]:[Column3.topic]], 3, FALSE)</f>
        <v>-1</v>
      </c>
      <c r="P16" s="1">
        <f>VLOOKUP(Table_Data[[#This Row],[id]], Table_mpnet_keywords_topics[[Column1.id]:[Column3.topic]], 3, FALSE)</f>
        <v>10</v>
      </c>
      <c r="Q16" s="1" t="s">
        <v>6208</v>
      </c>
    </row>
    <row r="17" spans="1:17" x14ac:dyDescent="0.25">
      <c r="A17" s="1" t="s">
        <v>215</v>
      </c>
      <c r="B17" s="1" t="s">
        <v>216</v>
      </c>
      <c r="C17" s="1" t="s">
        <v>217</v>
      </c>
      <c r="D17" s="1" t="s">
        <v>218</v>
      </c>
      <c r="E17" s="1" t="s">
        <v>219</v>
      </c>
      <c r="F17" s="1" t="s">
        <v>144</v>
      </c>
      <c r="G17" s="1">
        <v>2013</v>
      </c>
      <c r="I17" s="1">
        <f>VLOOKUP(Table_Data[[#This Row],[id]], Table_miniLM_document_topics[[Column1.id]:[Column3.topic]], 3, FALSE)</f>
        <v>-1</v>
      </c>
      <c r="J17" s="1">
        <f>VLOOKUP(Table_Data[[#This Row],[id]], Table_mpnet_document_topics[[Column1.id]:[Column3.topic]], 3, FALSE)</f>
        <v>11</v>
      </c>
      <c r="K17" s="1">
        <f>VLOOKUP(Table_Data[[#This Row],[id]], Table_scibert_document_topics[[Column1.id]:[Column3.topic]], 3, FALSE)</f>
        <v>-1</v>
      </c>
      <c r="L17" s="1">
        <f>VLOOKUP(Table_Data[[#This Row],[id]], Table_miniLM_titles_topics[[Column1.id]:[Column3.topic]], 3, FALSE)</f>
        <v>-1</v>
      </c>
      <c r="M17" s="1">
        <f>VLOOKUP(Table_Data[[#This Row],[id]], Table_mpnet_titles_topics[[Column1.id]:[Column3.topic]], 3, FALSE)</f>
        <v>7</v>
      </c>
      <c r="N17" s="1">
        <f>VLOOKUP(Table_Data[[#This Row],[id]], Table_scibert_titles_topics[[Column1.id]:[Column3.topic]], 3, FALSE)</f>
        <v>-1</v>
      </c>
      <c r="O17" s="1">
        <f>VLOOKUP(Table_Data[[#This Row],[id]], Table_miniLM_keywords_topics[[Column1.id]:[Column3.topic]], 3, FALSE)</f>
        <v>3</v>
      </c>
      <c r="P17" s="1">
        <f>VLOOKUP(Table_Data[[#This Row],[id]], Table_mpnet_keywords_topics[[Column1.id]:[Column3.topic]], 3, FALSE)</f>
        <v>3</v>
      </c>
      <c r="Q17" s="1" t="s">
        <v>6208</v>
      </c>
    </row>
    <row r="18" spans="1:17" x14ac:dyDescent="0.25">
      <c r="A18" s="1" t="s">
        <v>220</v>
      </c>
      <c r="B18" s="1" t="s">
        <v>221</v>
      </c>
      <c r="C18" s="1" t="s">
        <v>222</v>
      </c>
      <c r="D18" s="1" t="s">
        <v>223</v>
      </c>
      <c r="E18" s="1" t="s">
        <v>224</v>
      </c>
      <c r="F18" s="1" t="s">
        <v>144</v>
      </c>
      <c r="G18" s="1">
        <v>2013</v>
      </c>
      <c r="I18" s="1">
        <f>VLOOKUP(Table_Data[[#This Row],[id]], Table_miniLM_document_topics[[Column1.id]:[Column3.topic]], 3, FALSE)</f>
        <v>0</v>
      </c>
      <c r="J18" s="1">
        <f>VLOOKUP(Table_Data[[#This Row],[id]], Table_mpnet_document_topics[[Column1.id]:[Column3.topic]], 3, FALSE)</f>
        <v>2</v>
      </c>
      <c r="K18" s="1">
        <f>VLOOKUP(Table_Data[[#This Row],[id]], Table_scibert_document_topics[[Column1.id]:[Column3.topic]], 3, FALSE)</f>
        <v>0</v>
      </c>
      <c r="L18" s="1">
        <f>VLOOKUP(Table_Data[[#This Row],[id]], Table_miniLM_titles_topics[[Column1.id]:[Column3.topic]], 3, FALSE)</f>
        <v>19</v>
      </c>
      <c r="M18" s="1">
        <f>VLOOKUP(Table_Data[[#This Row],[id]], Table_mpnet_titles_topics[[Column1.id]:[Column3.topic]], 3, FALSE)</f>
        <v>-1</v>
      </c>
      <c r="N18" s="1">
        <f>VLOOKUP(Table_Data[[#This Row],[id]], Table_scibert_titles_topics[[Column1.id]:[Column3.topic]], 3, FALSE)</f>
        <v>20</v>
      </c>
      <c r="O18" s="1">
        <f>VLOOKUP(Table_Data[[#This Row],[id]], Table_miniLM_keywords_topics[[Column1.id]:[Column3.topic]], 3, FALSE)</f>
        <v>0</v>
      </c>
      <c r="P18" s="1">
        <f>VLOOKUP(Table_Data[[#This Row],[id]], Table_mpnet_keywords_topics[[Column1.id]:[Column3.topic]], 3, FALSE)</f>
        <v>4</v>
      </c>
      <c r="Q18" s="1" t="s">
        <v>6208</v>
      </c>
    </row>
    <row r="19" spans="1:17" x14ac:dyDescent="0.25">
      <c r="A19" s="1" t="s">
        <v>225</v>
      </c>
      <c r="B19" s="1" t="s">
        <v>5932</v>
      </c>
      <c r="C19" s="1" t="s">
        <v>226</v>
      </c>
      <c r="D19" s="1" t="s">
        <v>227</v>
      </c>
      <c r="E19" s="1" t="s">
        <v>228</v>
      </c>
      <c r="F19" s="1" t="s">
        <v>144</v>
      </c>
      <c r="G19" s="1">
        <v>2013</v>
      </c>
      <c r="I19" s="1">
        <f>VLOOKUP(Table_Data[[#This Row],[id]], Table_miniLM_document_topics[[Column1.id]:[Column3.topic]], 3, FALSE)</f>
        <v>-1</v>
      </c>
      <c r="J19" s="1">
        <f>VLOOKUP(Table_Data[[#This Row],[id]], Table_mpnet_document_topics[[Column1.id]:[Column3.topic]], 3, FALSE)</f>
        <v>-1</v>
      </c>
      <c r="K19" s="1">
        <f>VLOOKUP(Table_Data[[#This Row],[id]], Table_scibert_document_topics[[Column1.id]:[Column3.topic]], 3, FALSE)</f>
        <v>11</v>
      </c>
      <c r="L19" s="1">
        <f>VLOOKUP(Table_Data[[#This Row],[id]], Table_miniLM_titles_topics[[Column1.id]:[Column3.topic]], 3, FALSE)</f>
        <v>1</v>
      </c>
      <c r="M19" s="1">
        <f>VLOOKUP(Table_Data[[#This Row],[id]], Table_mpnet_titles_topics[[Column1.id]:[Column3.topic]], 3, FALSE)</f>
        <v>-1</v>
      </c>
      <c r="N19" s="1">
        <f>VLOOKUP(Table_Data[[#This Row],[id]], Table_scibert_titles_topics[[Column1.id]:[Column3.topic]], 3, FALSE)</f>
        <v>-1</v>
      </c>
      <c r="O19" s="1">
        <f>VLOOKUP(Table_Data[[#This Row],[id]], Table_miniLM_keywords_topics[[Column1.id]:[Column3.topic]], 3, FALSE)</f>
        <v>-1</v>
      </c>
      <c r="P19" s="1">
        <f>VLOOKUP(Table_Data[[#This Row],[id]], Table_mpnet_keywords_topics[[Column1.id]:[Column3.topic]], 3, FALSE)</f>
        <v>-1</v>
      </c>
      <c r="Q19" s="1" t="s">
        <v>6208</v>
      </c>
    </row>
    <row r="20" spans="1:17" ht="15" customHeight="1" x14ac:dyDescent="0.25">
      <c r="A20" s="1" t="s">
        <v>621</v>
      </c>
      <c r="B20" s="1" t="s">
        <v>622</v>
      </c>
      <c r="C20" s="1" t="s">
        <v>623</v>
      </c>
      <c r="D20" s="1" t="s">
        <v>624</v>
      </c>
      <c r="E20" s="1" t="s">
        <v>625</v>
      </c>
      <c r="F20" s="1" t="s">
        <v>144</v>
      </c>
      <c r="G20" s="1">
        <v>2014</v>
      </c>
      <c r="H20" s="1" t="s">
        <v>62</v>
      </c>
      <c r="I20" s="1">
        <f>VLOOKUP(Table_Data[[#This Row],[id]], Table_miniLM_document_topics[[Column1.id]:[Column3.topic]], 3, FALSE)</f>
        <v>-1</v>
      </c>
      <c r="J20" s="1">
        <f>VLOOKUP(Table_Data[[#This Row],[id]], Table_mpnet_document_topics[[Column1.id]:[Column3.topic]], 3, FALSE)</f>
        <v>-1</v>
      </c>
      <c r="K20" s="1">
        <f>VLOOKUP(Table_Data[[#This Row],[id]], Table_scibert_document_topics[[Column1.id]:[Column3.topic]], 3, FALSE)</f>
        <v>-1</v>
      </c>
      <c r="L20" s="1">
        <f>VLOOKUP(Table_Data[[#This Row],[id]], Table_miniLM_titles_topics[[Column1.id]:[Column3.topic]], 3, FALSE)</f>
        <v>-1</v>
      </c>
      <c r="M20" s="1">
        <f>VLOOKUP(Table_Data[[#This Row],[id]], Table_mpnet_titles_topics[[Column1.id]:[Column3.topic]], 3, FALSE)</f>
        <v>-1</v>
      </c>
      <c r="N20" s="1">
        <f>VLOOKUP(Table_Data[[#This Row],[id]], Table_scibert_titles_topics[[Column1.id]:[Column3.topic]], 3, FALSE)</f>
        <v>-1</v>
      </c>
      <c r="O20" s="1">
        <f>VLOOKUP(Table_Data[[#This Row],[id]], Table_miniLM_keywords_topics[[Column1.id]:[Column3.topic]], 3, FALSE)</f>
        <v>-1</v>
      </c>
      <c r="P20" s="1">
        <f>VLOOKUP(Table_Data[[#This Row],[id]], Table_mpnet_keywords_topics[[Column1.id]:[Column3.topic]], 3, FALSE)</f>
        <v>-1</v>
      </c>
      <c r="Q20" s="1" t="s">
        <v>6208</v>
      </c>
    </row>
    <row r="21" spans="1:17" x14ac:dyDescent="0.25">
      <c r="A21" s="1" t="s">
        <v>626</v>
      </c>
      <c r="B21" s="1" t="s">
        <v>627</v>
      </c>
      <c r="C21" s="1" t="s">
        <v>628</v>
      </c>
      <c r="D21" s="1" t="s">
        <v>629</v>
      </c>
      <c r="E21" s="1" t="s">
        <v>630</v>
      </c>
      <c r="F21" s="1" t="s">
        <v>144</v>
      </c>
      <c r="G21" s="1">
        <v>2014</v>
      </c>
      <c r="I21" s="1">
        <f>VLOOKUP(Table_Data[[#This Row],[id]], Table_miniLM_document_topics[[Column1.id]:[Column3.topic]], 3, FALSE)</f>
        <v>2</v>
      </c>
      <c r="J21" s="1">
        <f>VLOOKUP(Table_Data[[#This Row],[id]], Table_mpnet_document_topics[[Column1.id]:[Column3.topic]], 3, FALSE)</f>
        <v>1</v>
      </c>
      <c r="K21" s="1">
        <f>VLOOKUP(Table_Data[[#This Row],[id]], Table_scibert_document_topics[[Column1.id]:[Column3.topic]], 3, FALSE)</f>
        <v>3</v>
      </c>
      <c r="L21" s="1">
        <f>VLOOKUP(Table_Data[[#This Row],[id]], Table_miniLM_titles_topics[[Column1.id]:[Column3.topic]], 3, FALSE)</f>
        <v>4</v>
      </c>
      <c r="M21" s="1">
        <f>VLOOKUP(Table_Data[[#This Row],[id]], Table_mpnet_titles_topics[[Column1.id]:[Column3.topic]], 3, FALSE)</f>
        <v>2</v>
      </c>
      <c r="N21" s="1">
        <f>VLOOKUP(Table_Data[[#This Row],[id]], Table_scibert_titles_topics[[Column1.id]:[Column3.topic]], 3, FALSE)</f>
        <v>1</v>
      </c>
      <c r="O21" s="1">
        <f>VLOOKUP(Table_Data[[#This Row],[id]], Table_miniLM_keywords_topics[[Column1.id]:[Column3.topic]], 3, FALSE)</f>
        <v>5</v>
      </c>
      <c r="P21" s="1">
        <f>VLOOKUP(Table_Data[[#This Row],[id]], Table_mpnet_keywords_topics[[Column1.id]:[Column3.topic]], 3, FALSE)</f>
        <v>6</v>
      </c>
      <c r="Q21" s="1" t="s">
        <v>6208</v>
      </c>
    </row>
    <row r="22" spans="1:17" x14ac:dyDescent="0.25">
      <c r="A22" s="1" t="s">
        <v>631</v>
      </c>
      <c r="B22" s="1" t="s">
        <v>632</v>
      </c>
      <c r="C22" s="1" t="s">
        <v>374</v>
      </c>
      <c r="D22" s="1" t="s">
        <v>633</v>
      </c>
      <c r="E22" s="1" t="s">
        <v>634</v>
      </c>
      <c r="F22" s="1" t="s">
        <v>144</v>
      </c>
      <c r="G22" s="1">
        <v>2014</v>
      </c>
      <c r="I22" s="1">
        <f>VLOOKUP(Table_Data[[#This Row],[id]], Table_miniLM_document_topics[[Column1.id]:[Column3.topic]], 3, FALSE)</f>
        <v>2</v>
      </c>
      <c r="J22" s="1">
        <f>VLOOKUP(Table_Data[[#This Row],[id]], Table_mpnet_document_topics[[Column1.id]:[Column3.topic]], 3, FALSE)</f>
        <v>1</v>
      </c>
      <c r="K22" s="1">
        <f>VLOOKUP(Table_Data[[#This Row],[id]], Table_scibert_document_topics[[Column1.id]:[Column3.topic]], 3, FALSE)</f>
        <v>3</v>
      </c>
      <c r="L22" s="1">
        <f>VLOOKUP(Table_Data[[#This Row],[id]], Table_miniLM_titles_topics[[Column1.id]:[Column3.topic]], 3, FALSE)</f>
        <v>23</v>
      </c>
      <c r="M22" s="1">
        <f>VLOOKUP(Table_Data[[#This Row],[id]], Table_mpnet_titles_topics[[Column1.id]:[Column3.topic]], 3, FALSE)</f>
        <v>-1</v>
      </c>
      <c r="N22" s="1">
        <f>VLOOKUP(Table_Data[[#This Row],[id]], Table_scibert_titles_topics[[Column1.id]:[Column3.topic]], 3, FALSE)</f>
        <v>-1</v>
      </c>
      <c r="O22" s="1">
        <f>VLOOKUP(Table_Data[[#This Row],[id]], Table_miniLM_keywords_topics[[Column1.id]:[Column3.topic]], 3, FALSE)</f>
        <v>-1</v>
      </c>
      <c r="P22" s="1">
        <f>VLOOKUP(Table_Data[[#This Row],[id]], Table_mpnet_keywords_topics[[Column1.id]:[Column3.topic]], 3, FALSE)</f>
        <v>-1</v>
      </c>
      <c r="Q22" s="1" t="s">
        <v>6208</v>
      </c>
    </row>
    <row r="23" spans="1:17" x14ac:dyDescent="0.25">
      <c r="A23" s="1" t="s">
        <v>635</v>
      </c>
      <c r="B23" s="1" t="s">
        <v>636</v>
      </c>
      <c r="C23" s="1" t="s">
        <v>637</v>
      </c>
      <c r="D23" s="1" t="s">
        <v>638</v>
      </c>
      <c r="E23" s="1" t="s">
        <v>639</v>
      </c>
      <c r="F23" s="1" t="s">
        <v>144</v>
      </c>
      <c r="G23" s="1">
        <v>2014</v>
      </c>
      <c r="I23" s="1">
        <f>VLOOKUP(Table_Data[[#This Row],[id]], Table_miniLM_document_topics[[Column1.id]:[Column3.topic]], 3, FALSE)</f>
        <v>11</v>
      </c>
      <c r="J23" s="1">
        <f>VLOOKUP(Table_Data[[#This Row],[id]], Table_mpnet_document_topics[[Column1.id]:[Column3.topic]], 3, FALSE)</f>
        <v>0</v>
      </c>
      <c r="K23" s="1">
        <f>VLOOKUP(Table_Data[[#This Row],[id]], Table_scibert_document_topics[[Column1.id]:[Column3.topic]], 3, FALSE)</f>
        <v>1</v>
      </c>
      <c r="L23" s="1">
        <f>VLOOKUP(Table_Data[[#This Row],[id]], Table_miniLM_titles_topics[[Column1.id]:[Column3.topic]], 3, FALSE)</f>
        <v>3</v>
      </c>
      <c r="M23" s="1">
        <f>VLOOKUP(Table_Data[[#This Row],[id]], Table_mpnet_titles_topics[[Column1.id]:[Column3.topic]], 3, FALSE)</f>
        <v>0</v>
      </c>
      <c r="N23" s="1">
        <f>VLOOKUP(Table_Data[[#This Row],[id]], Table_scibert_titles_topics[[Column1.id]:[Column3.topic]], 3, FALSE)</f>
        <v>0</v>
      </c>
      <c r="O23" s="1">
        <f>VLOOKUP(Table_Data[[#This Row],[id]], Table_miniLM_keywords_topics[[Column1.id]:[Column3.topic]], 3, FALSE)</f>
        <v>-1</v>
      </c>
      <c r="P23" s="1">
        <f>VLOOKUP(Table_Data[[#This Row],[id]], Table_mpnet_keywords_topics[[Column1.id]:[Column3.topic]], 3, FALSE)</f>
        <v>1</v>
      </c>
      <c r="Q23" s="1" t="s">
        <v>6208</v>
      </c>
    </row>
    <row r="24" spans="1:17" x14ac:dyDescent="0.25">
      <c r="A24" s="1" t="s">
        <v>640</v>
      </c>
      <c r="B24" s="1" t="s">
        <v>641</v>
      </c>
      <c r="C24" s="1" t="s">
        <v>642</v>
      </c>
      <c r="D24" s="1" t="s">
        <v>643</v>
      </c>
      <c r="E24" s="1" t="s">
        <v>644</v>
      </c>
      <c r="F24" s="1" t="s">
        <v>144</v>
      </c>
      <c r="G24" s="1">
        <v>2014</v>
      </c>
      <c r="H24" s="1" t="s">
        <v>14</v>
      </c>
      <c r="I24" s="1">
        <f>VLOOKUP(Table_Data[[#This Row],[id]], Table_miniLM_document_topics[[Column1.id]:[Column3.topic]], 3, FALSE)</f>
        <v>9</v>
      </c>
      <c r="J24" s="1">
        <f>VLOOKUP(Table_Data[[#This Row],[id]], Table_mpnet_document_topics[[Column1.id]:[Column3.topic]], 3, FALSE)</f>
        <v>12</v>
      </c>
      <c r="K24" s="1">
        <f>VLOOKUP(Table_Data[[#This Row],[id]], Table_scibert_document_topics[[Column1.id]:[Column3.topic]], 3, FALSE)</f>
        <v>16</v>
      </c>
      <c r="L24" s="1">
        <f>VLOOKUP(Table_Data[[#This Row],[id]], Table_miniLM_titles_topics[[Column1.id]:[Column3.topic]], 3, FALSE)</f>
        <v>12</v>
      </c>
      <c r="M24" s="1">
        <f>VLOOKUP(Table_Data[[#This Row],[id]], Table_mpnet_titles_topics[[Column1.id]:[Column3.topic]], 3, FALSE)</f>
        <v>12</v>
      </c>
      <c r="N24" s="1">
        <f>VLOOKUP(Table_Data[[#This Row],[id]], Table_scibert_titles_topics[[Column1.id]:[Column3.topic]], 3, FALSE)</f>
        <v>-1</v>
      </c>
      <c r="O24" s="1">
        <f>VLOOKUP(Table_Data[[#This Row],[id]], Table_miniLM_keywords_topics[[Column1.id]:[Column3.topic]], 3, FALSE)</f>
        <v>-1</v>
      </c>
      <c r="P24" s="1">
        <f>VLOOKUP(Table_Data[[#This Row],[id]], Table_mpnet_keywords_topics[[Column1.id]:[Column3.topic]], 3, FALSE)</f>
        <v>0</v>
      </c>
      <c r="Q24" s="1" t="s">
        <v>6208</v>
      </c>
    </row>
    <row r="25" spans="1:17" x14ac:dyDescent="0.25">
      <c r="A25" s="1" t="s">
        <v>645</v>
      </c>
      <c r="B25" s="1" t="s">
        <v>646</v>
      </c>
      <c r="C25" s="1" t="s">
        <v>647</v>
      </c>
      <c r="D25" s="1" t="s">
        <v>648</v>
      </c>
      <c r="E25" s="1" t="s">
        <v>649</v>
      </c>
      <c r="F25" s="1" t="s">
        <v>144</v>
      </c>
      <c r="G25" s="1">
        <v>2014</v>
      </c>
      <c r="I25" s="1">
        <f>VLOOKUP(Table_Data[[#This Row],[id]], Table_miniLM_document_topics[[Column1.id]:[Column3.topic]], 3, FALSE)</f>
        <v>-1</v>
      </c>
      <c r="J25" s="1">
        <f>VLOOKUP(Table_Data[[#This Row],[id]], Table_mpnet_document_topics[[Column1.id]:[Column3.topic]], 3, FALSE)</f>
        <v>11</v>
      </c>
      <c r="K25" s="1">
        <f>VLOOKUP(Table_Data[[#This Row],[id]], Table_scibert_document_topics[[Column1.id]:[Column3.topic]], 3, FALSE)</f>
        <v>-1</v>
      </c>
      <c r="L25" s="1">
        <f>VLOOKUP(Table_Data[[#This Row],[id]], Table_miniLM_titles_topics[[Column1.id]:[Column3.topic]], 3, FALSE)</f>
        <v>11</v>
      </c>
      <c r="M25" s="1">
        <f>VLOOKUP(Table_Data[[#This Row],[id]], Table_mpnet_titles_topics[[Column1.id]:[Column3.topic]], 3, FALSE)</f>
        <v>7</v>
      </c>
      <c r="N25" s="1">
        <f>VLOOKUP(Table_Data[[#This Row],[id]], Table_scibert_titles_topics[[Column1.id]:[Column3.topic]], 3, FALSE)</f>
        <v>4</v>
      </c>
      <c r="O25" s="1">
        <f>VLOOKUP(Table_Data[[#This Row],[id]], Table_miniLM_keywords_topics[[Column1.id]:[Column3.topic]], 3, FALSE)</f>
        <v>3</v>
      </c>
      <c r="P25" s="1">
        <f>VLOOKUP(Table_Data[[#This Row],[id]], Table_mpnet_keywords_topics[[Column1.id]:[Column3.topic]], 3, FALSE)</f>
        <v>-1</v>
      </c>
      <c r="Q25" s="1" t="s">
        <v>6208</v>
      </c>
    </row>
    <row r="26" spans="1:17" x14ac:dyDescent="0.25">
      <c r="A26" s="1" t="s">
        <v>650</v>
      </c>
      <c r="B26" s="1" t="s">
        <v>651</v>
      </c>
      <c r="C26" s="1" t="s">
        <v>652</v>
      </c>
      <c r="D26" s="1" t="s">
        <v>653</v>
      </c>
      <c r="E26" s="1" t="s">
        <v>654</v>
      </c>
      <c r="F26" s="1" t="s">
        <v>144</v>
      </c>
      <c r="G26" s="1">
        <v>2014</v>
      </c>
      <c r="H26" s="1" t="s">
        <v>655</v>
      </c>
      <c r="I26" s="1">
        <f>VLOOKUP(Table_Data[[#This Row],[id]], Table_miniLM_document_topics[[Column1.id]:[Column3.topic]], 3, FALSE)</f>
        <v>-1</v>
      </c>
      <c r="J26" s="1">
        <f>VLOOKUP(Table_Data[[#This Row],[id]], Table_mpnet_document_topics[[Column1.id]:[Column3.topic]], 3, FALSE)</f>
        <v>-1</v>
      </c>
      <c r="K26" s="1">
        <f>VLOOKUP(Table_Data[[#This Row],[id]], Table_scibert_document_topics[[Column1.id]:[Column3.topic]], 3, FALSE)</f>
        <v>11</v>
      </c>
      <c r="L26" s="1">
        <f>VLOOKUP(Table_Data[[#This Row],[id]], Table_miniLM_titles_topics[[Column1.id]:[Column3.topic]], 3, FALSE)</f>
        <v>-1</v>
      </c>
      <c r="M26" s="1">
        <f>VLOOKUP(Table_Data[[#This Row],[id]], Table_mpnet_titles_topics[[Column1.id]:[Column3.topic]], 3, FALSE)</f>
        <v>1</v>
      </c>
      <c r="N26" s="1">
        <f>VLOOKUP(Table_Data[[#This Row],[id]], Table_scibert_titles_topics[[Column1.id]:[Column3.topic]], 3, FALSE)</f>
        <v>-1</v>
      </c>
      <c r="O26" s="1">
        <f>VLOOKUP(Table_Data[[#This Row],[id]], Table_miniLM_keywords_topics[[Column1.id]:[Column3.topic]], 3, FALSE)</f>
        <v>0</v>
      </c>
      <c r="P26" s="1">
        <f>VLOOKUP(Table_Data[[#This Row],[id]], Table_mpnet_keywords_topics[[Column1.id]:[Column3.topic]], 3, FALSE)</f>
        <v>-1</v>
      </c>
      <c r="Q26" s="1" t="s">
        <v>6208</v>
      </c>
    </row>
    <row r="27" spans="1:17" x14ac:dyDescent="0.25">
      <c r="A27" s="1" t="s">
        <v>656</v>
      </c>
      <c r="B27" s="1" t="s">
        <v>657</v>
      </c>
      <c r="C27" s="1" t="s">
        <v>658</v>
      </c>
      <c r="D27" s="1" t="s">
        <v>659</v>
      </c>
      <c r="E27" s="1" t="s">
        <v>660</v>
      </c>
      <c r="F27" s="1" t="s">
        <v>144</v>
      </c>
      <c r="G27" s="1">
        <v>2014</v>
      </c>
      <c r="H27" s="1" t="s">
        <v>661</v>
      </c>
      <c r="I27" s="1">
        <f>VLOOKUP(Table_Data[[#This Row],[id]], Table_miniLM_document_topics[[Column1.id]:[Column3.topic]], 3, FALSE)</f>
        <v>1</v>
      </c>
      <c r="J27" s="1">
        <f>VLOOKUP(Table_Data[[#This Row],[id]], Table_mpnet_document_topics[[Column1.id]:[Column3.topic]], 3, FALSE)</f>
        <v>3</v>
      </c>
      <c r="K27" s="1">
        <f>VLOOKUP(Table_Data[[#This Row],[id]], Table_scibert_document_topics[[Column1.id]:[Column3.topic]], 3, FALSE)</f>
        <v>-1</v>
      </c>
      <c r="L27" s="1">
        <f>VLOOKUP(Table_Data[[#This Row],[id]], Table_miniLM_titles_topics[[Column1.id]:[Column3.topic]], 3, FALSE)</f>
        <v>-1</v>
      </c>
      <c r="M27" s="1">
        <f>VLOOKUP(Table_Data[[#This Row],[id]], Table_mpnet_titles_topics[[Column1.id]:[Column3.topic]], 3, FALSE)</f>
        <v>5</v>
      </c>
      <c r="N27" s="1">
        <f>VLOOKUP(Table_Data[[#This Row],[id]], Table_scibert_titles_topics[[Column1.id]:[Column3.topic]], 3, FALSE)</f>
        <v>-1</v>
      </c>
      <c r="O27" s="1">
        <f>VLOOKUP(Table_Data[[#This Row],[id]], Table_miniLM_keywords_topics[[Column1.id]:[Column3.topic]], 3, FALSE)</f>
        <v>7</v>
      </c>
      <c r="P27" s="1">
        <f>VLOOKUP(Table_Data[[#This Row],[id]], Table_mpnet_keywords_topics[[Column1.id]:[Column3.topic]], 3, FALSE)</f>
        <v>2</v>
      </c>
      <c r="Q27" s="1" t="s">
        <v>6208</v>
      </c>
    </row>
    <row r="28" spans="1:17" x14ac:dyDescent="0.25">
      <c r="A28" s="1" t="s">
        <v>662</v>
      </c>
      <c r="B28" s="1" t="s">
        <v>663</v>
      </c>
      <c r="C28" s="1" t="s">
        <v>664</v>
      </c>
      <c r="D28" s="1" t="s">
        <v>665</v>
      </c>
      <c r="E28" s="1" t="s">
        <v>666</v>
      </c>
      <c r="F28" s="1" t="s">
        <v>144</v>
      </c>
      <c r="G28" s="1">
        <v>2014</v>
      </c>
      <c r="H28" s="1" t="s">
        <v>14</v>
      </c>
      <c r="I28" s="1">
        <f>VLOOKUP(Table_Data[[#This Row],[id]], Table_miniLM_document_topics[[Column1.id]:[Column3.topic]], 3, FALSE)</f>
        <v>0</v>
      </c>
      <c r="J28" s="1">
        <f>VLOOKUP(Table_Data[[#This Row],[id]], Table_mpnet_document_topics[[Column1.id]:[Column3.topic]], 3, FALSE)</f>
        <v>-1</v>
      </c>
      <c r="K28" s="1">
        <f>VLOOKUP(Table_Data[[#This Row],[id]], Table_scibert_document_topics[[Column1.id]:[Column3.topic]], 3, FALSE)</f>
        <v>0</v>
      </c>
      <c r="L28" s="1">
        <f>VLOOKUP(Table_Data[[#This Row],[id]], Table_miniLM_titles_topics[[Column1.id]:[Column3.topic]], 3, FALSE)</f>
        <v>-1</v>
      </c>
      <c r="M28" s="1">
        <f>VLOOKUP(Table_Data[[#This Row],[id]], Table_mpnet_titles_topics[[Column1.id]:[Column3.topic]], 3, FALSE)</f>
        <v>0</v>
      </c>
      <c r="N28" s="1">
        <f>VLOOKUP(Table_Data[[#This Row],[id]], Table_scibert_titles_topics[[Column1.id]:[Column3.topic]], 3, FALSE)</f>
        <v>-1</v>
      </c>
      <c r="O28" s="1">
        <f>VLOOKUP(Table_Data[[#This Row],[id]], Table_miniLM_keywords_topics[[Column1.id]:[Column3.topic]], 3, FALSE)</f>
        <v>0</v>
      </c>
      <c r="P28" s="1">
        <f>VLOOKUP(Table_Data[[#This Row],[id]], Table_mpnet_keywords_topics[[Column1.id]:[Column3.topic]], 3, FALSE)</f>
        <v>4</v>
      </c>
      <c r="Q28" s="1" t="s">
        <v>6208</v>
      </c>
    </row>
    <row r="29" spans="1:17" x14ac:dyDescent="0.25">
      <c r="A29" s="1" t="s">
        <v>667</v>
      </c>
      <c r="B29" s="1" t="s">
        <v>668</v>
      </c>
      <c r="C29" s="1" t="s">
        <v>54</v>
      </c>
      <c r="D29" s="1" t="s">
        <v>669</v>
      </c>
      <c r="E29" s="1" t="s">
        <v>670</v>
      </c>
      <c r="F29" s="1" t="s">
        <v>144</v>
      </c>
      <c r="G29" s="1">
        <v>2014</v>
      </c>
      <c r="I29" s="1">
        <f>VLOOKUP(Table_Data[[#This Row],[id]], Table_miniLM_document_topics[[Column1.id]:[Column3.topic]], 3, FALSE)</f>
        <v>-1</v>
      </c>
      <c r="J29" s="1">
        <f>VLOOKUP(Table_Data[[#This Row],[id]], Table_mpnet_document_topics[[Column1.id]:[Column3.topic]], 3, FALSE)</f>
        <v>-1</v>
      </c>
      <c r="K29" s="1">
        <f>VLOOKUP(Table_Data[[#This Row],[id]], Table_scibert_document_topics[[Column1.id]:[Column3.topic]], 3, FALSE)</f>
        <v>-1</v>
      </c>
      <c r="L29" s="1">
        <f>VLOOKUP(Table_Data[[#This Row],[id]], Table_miniLM_titles_topics[[Column1.id]:[Column3.topic]], 3, FALSE)</f>
        <v>-1</v>
      </c>
      <c r="M29" s="1">
        <f>VLOOKUP(Table_Data[[#This Row],[id]], Table_mpnet_titles_topics[[Column1.id]:[Column3.topic]], 3, FALSE)</f>
        <v>-1</v>
      </c>
      <c r="N29" s="1">
        <f>VLOOKUP(Table_Data[[#This Row],[id]], Table_scibert_titles_topics[[Column1.id]:[Column3.topic]], 3, FALSE)</f>
        <v>22</v>
      </c>
      <c r="O29" s="1">
        <f>VLOOKUP(Table_Data[[#This Row],[id]], Table_miniLM_keywords_topics[[Column1.id]:[Column3.topic]], 3, FALSE)</f>
        <v>-1</v>
      </c>
      <c r="P29" s="1">
        <f>VLOOKUP(Table_Data[[#This Row],[id]], Table_mpnet_keywords_topics[[Column1.id]:[Column3.topic]], 3, FALSE)</f>
        <v>5</v>
      </c>
      <c r="Q29" s="1" t="s">
        <v>6208</v>
      </c>
    </row>
    <row r="30" spans="1:17" x14ac:dyDescent="0.25">
      <c r="A30" s="1" t="s">
        <v>671</v>
      </c>
      <c r="B30" s="1" t="s">
        <v>672</v>
      </c>
      <c r="C30" s="1" t="s">
        <v>673</v>
      </c>
      <c r="D30" s="1" t="s">
        <v>674</v>
      </c>
      <c r="E30" s="1" t="s">
        <v>675</v>
      </c>
      <c r="F30" s="1" t="s">
        <v>144</v>
      </c>
      <c r="G30" s="1">
        <v>2014</v>
      </c>
      <c r="I30" s="1">
        <f>VLOOKUP(Table_Data[[#This Row],[id]], Table_miniLM_document_topics[[Column1.id]:[Column3.topic]], 3, FALSE)</f>
        <v>21</v>
      </c>
      <c r="J30" s="1">
        <f>VLOOKUP(Table_Data[[#This Row],[id]], Table_mpnet_document_topics[[Column1.id]:[Column3.topic]], 3, FALSE)</f>
        <v>-1</v>
      </c>
      <c r="K30" s="1">
        <f>VLOOKUP(Table_Data[[#This Row],[id]], Table_scibert_document_topics[[Column1.id]:[Column3.topic]], 3, FALSE)</f>
        <v>12</v>
      </c>
      <c r="L30" s="1">
        <f>VLOOKUP(Table_Data[[#This Row],[id]], Table_miniLM_titles_topics[[Column1.id]:[Column3.topic]], 3, FALSE)</f>
        <v>-1</v>
      </c>
      <c r="M30" s="1">
        <f>VLOOKUP(Table_Data[[#This Row],[id]], Table_mpnet_titles_topics[[Column1.id]:[Column3.topic]], 3, FALSE)</f>
        <v>-1</v>
      </c>
      <c r="N30" s="1">
        <f>VLOOKUP(Table_Data[[#This Row],[id]], Table_scibert_titles_topics[[Column1.id]:[Column3.topic]], 3, FALSE)</f>
        <v>-1</v>
      </c>
      <c r="O30" s="1">
        <f>VLOOKUP(Table_Data[[#This Row],[id]], Table_miniLM_keywords_topics[[Column1.id]:[Column3.topic]], 3, FALSE)</f>
        <v>-1</v>
      </c>
      <c r="P30" s="1">
        <f>VLOOKUP(Table_Data[[#This Row],[id]], Table_mpnet_keywords_topics[[Column1.id]:[Column3.topic]], 3, FALSE)</f>
        <v>-1</v>
      </c>
      <c r="Q30" s="1" t="s">
        <v>6208</v>
      </c>
    </row>
    <row r="31" spans="1:17" x14ac:dyDescent="0.25">
      <c r="A31" s="1" t="s">
        <v>676</v>
      </c>
      <c r="B31" s="1" t="s">
        <v>677</v>
      </c>
      <c r="C31" s="1" t="s">
        <v>678</v>
      </c>
      <c r="D31" s="1" t="s">
        <v>679</v>
      </c>
      <c r="E31" s="1" t="s">
        <v>680</v>
      </c>
      <c r="F31" s="1" t="s">
        <v>144</v>
      </c>
      <c r="G31" s="1">
        <v>2014</v>
      </c>
      <c r="I31" s="1">
        <f>VLOOKUP(Table_Data[[#This Row],[id]], Table_miniLM_document_topics[[Column1.id]:[Column3.topic]], 3, FALSE)</f>
        <v>-1</v>
      </c>
      <c r="J31" s="1">
        <f>VLOOKUP(Table_Data[[#This Row],[id]], Table_mpnet_document_topics[[Column1.id]:[Column3.topic]], 3, FALSE)</f>
        <v>17</v>
      </c>
      <c r="K31" s="1">
        <f>VLOOKUP(Table_Data[[#This Row],[id]], Table_scibert_document_topics[[Column1.id]:[Column3.topic]], 3, FALSE)</f>
        <v>-1</v>
      </c>
      <c r="L31" s="1">
        <f>VLOOKUP(Table_Data[[#This Row],[id]], Table_miniLM_titles_topics[[Column1.id]:[Column3.topic]], 3, FALSE)</f>
        <v>-1</v>
      </c>
      <c r="M31" s="1">
        <f>VLOOKUP(Table_Data[[#This Row],[id]], Table_mpnet_titles_topics[[Column1.id]:[Column3.topic]], 3, FALSE)</f>
        <v>-1</v>
      </c>
      <c r="N31" s="1">
        <f>VLOOKUP(Table_Data[[#This Row],[id]], Table_scibert_titles_topics[[Column1.id]:[Column3.topic]], 3, FALSE)</f>
        <v>-1</v>
      </c>
      <c r="O31" s="1">
        <f>VLOOKUP(Table_Data[[#This Row],[id]], Table_miniLM_keywords_topics[[Column1.id]:[Column3.topic]], 3, FALSE)</f>
        <v>11</v>
      </c>
      <c r="P31" s="1">
        <f>VLOOKUP(Table_Data[[#This Row],[id]], Table_mpnet_keywords_topics[[Column1.id]:[Column3.topic]], 3, FALSE)</f>
        <v>6</v>
      </c>
      <c r="Q31" s="1" t="s">
        <v>6208</v>
      </c>
    </row>
    <row r="32" spans="1:17" x14ac:dyDescent="0.25">
      <c r="A32" s="1" t="s">
        <v>681</v>
      </c>
      <c r="B32" s="1" t="s">
        <v>682</v>
      </c>
      <c r="C32" s="1" t="s">
        <v>130</v>
      </c>
      <c r="D32" s="1" t="s">
        <v>683</v>
      </c>
      <c r="E32" s="1" t="s">
        <v>684</v>
      </c>
      <c r="F32" s="1" t="s">
        <v>144</v>
      </c>
      <c r="G32" s="1">
        <v>2014</v>
      </c>
      <c r="I32" s="1">
        <f>VLOOKUP(Table_Data[[#This Row],[id]], Table_miniLM_document_topics[[Column1.id]:[Column3.topic]], 3, FALSE)</f>
        <v>1</v>
      </c>
      <c r="J32" s="1">
        <f>VLOOKUP(Table_Data[[#This Row],[id]], Table_mpnet_document_topics[[Column1.id]:[Column3.topic]], 3, FALSE)</f>
        <v>-1</v>
      </c>
      <c r="K32" s="1">
        <f>VLOOKUP(Table_Data[[#This Row],[id]], Table_scibert_document_topics[[Column1.id]:[Column3.topic]], 3, FALSE)</f>
        <v>4</v>
      </c>
      <c r="L32" s="1">
        <f>VLOOKUP(Table_Data[[#This Row],[id]], Table_miniLM_titles_topics[[Column1.id]:[Column3.topic]], 3, FALSE)</f>
        <v>-1</v>
      </c>
      <c r="M32" s="1">
        <f>VLOOKUP(Table_Data[[#This Row],[id]], Table_mpnet_titles_topics[[Column1.id]:[Column3.topic]], 3, FALSE)</f>
        <v>-1</v>
      </c>
      <c r="N32" s="1">
        <f>VLOOKUP(Table_Data[[#This Row],[id]], Table_scibert_titles_topics[[Column1.id]:[Column3.topic]], 3, FALSE)</f>
        <v>-1</v>
      </c>
      <c r="O32" s="1">
        <f>VLOOKUP(Table_Data[[#This Row],[id]], Table_miniLM_keywords_topics[[Column1.id]:[Column3.topic]], 3, FALSE)</f>
        <v>0</v>
      </c>
      <c r="P32" s="1">
        <f>VLOOKUP(Table_Data[[#This Row],[id]], Table_mpnet_keywords_topics[[Column1.id]:[Column3.topic]], 3, FALSE)</f>
        <v>-1</v>
      </c>
      <c r="Q32" s="1" t="s">
        <v>6208</v>
      </c>
    </row>
    <row r="33" spans="1:17" x14ac:dyDescent="0.25">
      <c r="A33" s="1" t="s">
        <v>685</v>
      </c>
      <c r="B33" s="1" t="s">
        <v>686</v>
      </c>
      <c r="C33" s="1" t="s">
        <v>687</v>
      </c>
      <c r="D33" s="1" t="s">
        <v>688</v>
      </c>
      <c r="E33" s="1" t="s">
        <v>689</v>
      </c>
      <c r="F33" s="1" t="s">
        <v>144</v>
      </c>
      <c r="G33" s="1">
        <v>2014</v>
      </c>
      <c r="I33" s="1">
        <f>VLOOKUP(Table_Data[[#This Row],[id]], Table_miniLM_document_topics[[Column1.id]:[Column3.topic]], 3, FALSE)</f>
        <v>7</v>
      </c>
      <c r="J33" s="1">
        <f>VLOOKUP(Table_Data[[#This Row],[id]], Table_mpnet_document_topics[[Column1.id]:[Column3.topic]], 3, FALSE)</f>
        <v>8</v>
      </c>
      <c r="K33" s="1">
        <f>VLOOKUP(Table_Data[[#This Row],[id]], Table_scibert_document_topics[[Column1.id]:[Column3.topic]], 3, FALSE)</f>
        <v>7</v>
      </c>
      <c r="L33" s="1">
        <f>VLOOKUP(Table_Data[[#This Row],[id]], Table_miniLM_titles_topics[[Column1.id]:[Column3.topic]], 3, FALSE)</f>
        <v>8</v>
      </c>
      <c r="M33" s="1">
        <f>VLOOKUP(Table_Data[[#This Row],[id]], Table_mpnet_titles_topics[[Column1.id]:[Column3.topic]], 3, FALSE)</f>
        <v>11</v>
      </c>
      <c r="N33" s="1">
        <f>VLOOKUP(Table_Data[[#This Row],[id]], Table_scibert_titles_topics[[Column1.id]:[Column3.topic]], 3, FALSE)</f>
        <v>6</v>
      </c>
      <c r="O33" s="1">
        <f>VLOOKUP(Table_Data[[#This Row],[id]], Table_miniLM_keywords_topics[[Column1.id]:[Column3.topic]], 3, FALSE)</f>
        <v>-1</v>
      </c>
      <c r="P33" s="1">
        <f>VLOOKUP(Table_Data[[#This Row],[id]], Table_mpnet_keywords_topics[[Column1.id]:[Column3.topic]], 3, FALSE)</f>
        <v>-1</v>
      </c>
      <c r="Q33" s="1" t="s">
        <v>6208</v>
      </c>
    </row>
    <row r="34" spans="1:17" x14ac:dyDescent="0.25">
      <c r="A34" s="1" t="s">
        <v>690</v>
      </c>
      <c r="B34" s="1" t="s">
        <v>691</v>
      </c>
      <c r="C34" s="1" t="s">
        <v>692</v>
      </c>
      <c r="D34" s="1" t="s">
        <v>693</v>
      </c>
      <c r="E34" s="1" t="s">
        <v>694</v>
      </c>
      <c r="F34" s="1" t="s">
        <v>144</v>
      </c>
      <c r="G34" s="1">
        <v>2014</v>
      </c>
      <c r="I34" s="1">
        <f>VLOOKUP(Table_Data[[#This Row],[id]], Table_miniLM_document_topics[[Column1.id]:[Column3.topic]], 3, FALSE)</f>
        <v>5</v>
      </c>
      <c r="J34" s="1">
        <f>VLOOKUP(Table_Data[[#This Row],[id]], Table_mpnet_document_topics[[Column1.id]:[Column3.topic]], 3, FALSE)</f>
        <v>0</v>
      </c>
      <c r="K34" s="1">
        <f>VLOOKUP(Table_Data[[#This Row],[id]], Table_scibert_document_topics[[Column1.id]:[Column3.topic]], 3, FALSE)</f>
        <v>9</v>
      </c>
      <c r="L34" s="1">
        <f>VLOOKUP(Table_Data[[#This Row],[id]], Table_miniLM_titles_topics[[Column1.id]:[Column3.topic]], 3, FALSE)</f>
        <v>5</v>
      </c>
      <c r="M34" s="1">
        <f>VLOOKUP(Table_Data[[#This Row],[id]], Table_mpnet_titles_topics[[Column1.id]:[Column3.topic]], 3, FALSE)</f>
        <v>0</v>
      </c>
      <c r="N34" s="1">
        <f>VLOOKUP(Table_Data[[#This Row],[id]], Table_scibert_titles_topics[[Column1.id]:[Column3.topic]], 3, FALSE)</f>
        <v>0</v>
      </c>
      <c r="O34" s="1">
        <f>VLOOKUP(Table_Data[[#This Row],[id]], Table_miniLM_keywords_topics[[Column1.id]:[Column3.topic]], 3, FALSE)</f>
        <v>11</v>
      </c>
      <c r="P34" s="1">
        <f>VLOOKUP(Table_Data[[#This Row],[id]], Table_mpnet_keywords_topics[[Column1.id]:[Column3.topic]], 3, FALSE)</f>
        <v>1</v>
      </c>
      <c r="Q34" s="1" t="s">
        <v>6208</v>
      </c>
    </row>
    <row r="35" spans="1:17" x14ac:dyDescent="0.25">
      <c r="A35" s="1" t="s">
        <v>695</v>
      </c>
      <c r="B35" s="1" t="s">
        <v>696</v>
      </c>
      <c r="C35" s="1" t="s">
        <v>697</v>
      </c>
      <c r="D35" s="1" t="s">
        <v>698</v>
      </c>
      <c r="E35" s="1" t="s">
        <v>699</v>
      </c>
      <c r="F35" s="1" t="s">
        <v>144</v>
      </c>
      <c r="G35" s="1">
        <v>2014</v>
      </c>
      <c r="I35" s="1">
        <f>VLOOKUP(Table_Data[[#This Row],[id]], Table_miniLM_document_topics[[Column1.id]:[Column3.topic]], 3, FALSE)</f>
        <v>5</v>
      </c>
      <c r="J35" s="1">
        <f>VLOOKUP(Table_Data[[#This Row],[id]], Table_mpnet_document_topics[[Column1.id]:[Column3.topic]], 3, FALSE)</f>
        <v>-1</v>
      </c>
      <c r="K35" s="1">
        <f>VLOOKUP(Table_Data[[#This Row],[id]], Table_scibert_document_topics[[Column1.id]:[Column3.topic]], 3, FALSE)</f>
        <v>1</v>
      </c>
      <c r="L35" s="1">
        <f>VLOOKUP(Table_Data[[#This Row],[id]], Table_miniLM_titles_topics[[Column1.id]:[Column3.topic]], 3, FALSE)</f>
        <v>-1</v>
      </c>
      <c r="M35" s="1">
        <f>VLOOKUP(Table_Data[[#This Row],[id]], Table_mpnet_titles_topics[[Column1.id]:[Column3.topic]], 3, FALSE)</f>
        <v>0</v>
      </c>
      <c r="N35" s="1">
        <f>VLOOKUP(Table_Data[[#This Row],[id]], Table_scibert_titles_topics[[Column1.id]:[Column3.topic]], 3, FALSE)</f>
        <v>0</v>
      </c>
      <c r="O35" s="1">
        <f>VLOOKUP(Table_Data[[#This Row],[id]], Table_miniLM_keywords_topics[[Column1.id]:[Column3.topic]], 3, FALSE)</f>
        <v>4</v>
      </c>
      <c r="P35" s="1">
        <f>VLOOKUP(Table_Data[[#This Row],[id]], Table_mpnet_keywords_topics[[Column1.id]:[Column3.topic]], 3, FALSE)</f>
        <v>1</v>
      </c>
      <c r="Q35" s="1" t="s">
        <v>6208</v>
      </c>
    </row>
    <row r="36" spans="1:17" x14ac:dyDescent="0.25">
      <c r="A36" s="1" t="s">
        <v>700</v>
      </c>
      <c r="B36" s="1" t="s">
        <v>701</v>
      </c>
      <c r="C36" s="1" t="s">
        <v>374</v>
      </c>
      <c r="D36" s="1" t="s">
        <v>702</v>
      </c>
      <c r="E36" s="1" t="s">
        <v>703</v>
      </c>
      <c r="F36" s="1" t="s">
        <v>144</v>
      </c>
      <c r="G36" s="1">
        <v>2014</v>
      </c>
      <c r="I36" s="1">
        <f>VLOOKUP(Table_Data[[#This Row],[id]], Table_miniLM_document_topics[[Column1.id]:[Column3.topic]], 3, FALSE)</f>
        <v>2</v>
      </c>
      <c r="J36" s="1">
        <f>VLOOKUP(Table_Data[[#This Row],[id]], Table_mpnet_document_topics[[Column1.id]:[Column3.topic]], 3, FALSE)</f>
        <v>1</v>
      </c>
      <c r="K36" s="1">
        <f>VLOOKUP(Table_Data[[#This Row],[id]], Table_scibert_document_topics[[Column1.id]:[Column3.topic]], 3, FALSE)</f>
        <v>3</v>
      </c>
      <c r="L36" s="1">
        <f>VLOOKUP(Table_Data[[#This Row],[id]], Table_miniLM_titles_topics[[Column1.id]:[Column3.topic]], 3, FALSE)</f>
        <v>23</v>
      </c>
      <c r="M36" s="1">
        <f>VLOOKUP(Table_Data[[#This Row],[id]], Table_mpnet_titles_topics[[Column1.id]:[Column3.topic]], 3, FALSE)</f>
        <v>-1</v>
      </c>
      <c r="N36" s="1">
        <f>VLOOKUP(Table_Data[[#This Row],[id]], Table_scibert_titles_topics[[Column1.id]:[Column3.topic]], 3, FALSE)</f>
        <v>-1</v>
      </c>
      <c r="O36" s="1">
        <f>VLOOKUP(Table_Data[[#This Row],[id]], Table_miniLM_keywords_topics[[Column1.id]:[Column3.topic]], 3, FALSE)</f>
        <v>3</v>
      </c>
      <c r="P36" s="1">
        <f>VLOOKUP(Table_Data[[#This Row],[id]], Table_mpnet_keywords_topics[[Column1.id]:[Column3.topic]], 3, FALSE)</f>
        <v>3</v>
      </c>
      <c r="Q36" s="1" t="s">
        <v>6208</v>
      </c>
    </row>
    <row r="37" spans="1:17" x14ac:dyDescent="0.25">
      <c r="A37" s="1" t="s">
        <v>3000</v>
      </c>
      <c r="B37" s="1" t="s">
        <v>5933</v>
      </c>
      <c r="C37" s="1" t="s">
        <v>3001</v>
      </c>
      <c r="D37" s="1" t="s">
        <v>3002</v>
      </c>
      <c r="E37" s="1" t="s">
        <v>3003</v>
      </c>
      <c r="F37" s="1" t="s">
        <v>144</v>
      </c>
      <c r="G37" s="1">
        <v>2019</v>
      </c>
      <c r="I37" s="1">
        <f>VLOOKUP(Table_Data[[#This Row],[id]], Table_miniLM_document_topics[[Column1.id]:[Column3.topic]], 3, FALSE)</f>
        <v>6</v>
      </c>
      <c r="J37" s="1">
        <f>VLOOKUP(Table_Data[[#This Row],[id]], Table_mpnet_document_topics[[Column1.id]:[Column3.topic]], 3, FALSE)</f>
        <v>7</v>
      </c>
      <c r="K37" s="1">
        <f>VLOOKUP(Table_Data[[#This Row],[id]], Table_scibert_document_topics[[Column1.id]:[Column3.topic]], 3, FALSE)</f>
        <v>6</v>
      </c>
      <c r="L37" s="1">
        <f>VLOOKUP(Table_Data[[#This Row],[id]], Table_miniLM_titles_topics[[Column1.id]:[Column3.topic]], 3, FALSE)</f>
        <v>6</v>
      </c>
      <c r="M37" s="1">
        <f>VLOOKUP(Table_Data[[#This Row],[id]], Table_mpnet_titles_topics[[Column1.id]:[Column3.topic]], 3, FALSE)</f>
        <v>6</v>
      </c>
      <c r="N37" s="1">
        <f>VLOOKUP(Table_Data[[#This Row],[id]], Table_scibert_titles_topics[[Column1.id]:[Column3.topic]], 3, FALSE)</f>
        <v>5</v>
      </c>
      <c r="O37" s="1">
        <f>VLOOKUP(Table_Data[[#This Row],[id]], Table_miniLM_keywords_topics[[Column1.id]:[Column3.topic]], 3, FALSE)</f>
        <v>-1</v>
      </c>
      <c r="P37" s="1">
        <f>VLOOKUP(Table_Data[[#This Row],[id]], Table_mpnet_keywords_topics[[Column1.id]:[Column3.topic]], 3, FALSE)</f>
        <v>8</v>
      </c>
      <c r="Q37" s="1" t="s">
        <v>6208</v>
      </c>
    </row>
    <row r="38" spans="1:17" ht="15" customHeight="1" x14ac:dyDescent="0.25">
      <c r="A38" s="1" t="s">
        <v>3004</v>
      </c>
      <c r="B38" s="1" t="s">
        <v>3005</v>
      </c>
      <c r="C38" s="1" t="s">
        <v>3006</v>
      </c>
      <c r="D38" s="1" t="s">
        <v>3007</v>
      </c>
      <c r="E38" s="1" t="s">
        <v>3008</v>
      </c>
      <c r="F38" s="1" t="s">
        <v>144</v>
      </c>
      <c r="G38" s="1">
        <v>2019</v>
      </c>
      <c r="I38" s="1">
        <f>VLOOKUP(Table_Data[[#This Row],[id]], Table_miniLM_document_topics[[Column1.id]:[Column3.topic]], 3, FALSE)</f>
        <v>0</v>
      </c>
      <c r="J38" s="1">
        <f>VLOOKUP(Table_Data[[#This Row],[id]], Table_mpnet_document_topics[[Column1.id]:[Column3.topic]], 3, FALSE)</f>
        <v>10</v>
      </c>
      <c r="K38" s="1">
        <f>VLOOKUP(Table_Data[[#This Row],[id]], Table_scibert_document_topics[[Column1.id]:[Column3.topic]], 3, FALSE)</f>
        <v>21</v>
      </c>
      <c r="L38" s="1">
        <f>VLOOKUP(Table_Data[[#This Row],[id]], Table_miniLM_titles_topics[[Column1.id]:[Column3.topic]], 3, FALSE)</f>
        <v>0</v>
      </c>
      <c r="M38" s="1">
        <f>VLOOKUP(Table_Data[[#This Row],[id]], Table_mpnet_titles_topics[[Column1.id]:[Column3.topic]], 3, FALSE)</f>
        <v>16</v>
      </c>
      <c r="N38" s="1">
        <f>VLOOKUP(Table_Data[[#This Row],[id]], Table_scibert_titles_topics[[Column1.id]:[Column3.topic]], 3, FALSE)</f>
        <v>3</v>
      </c>
      <c r="O38" s="1">
        <f>VLOOKUP(Table_Data[[#This Row],[id]], Table_miniLM_keywords_topics[[Column1.id]:[Column3.topic]], 3, FALSE)</f>
        <v>3</v>
      </c>
      <c r="P38" s="1">
        <f>VLOOKUP(Table_Data[[#This Row],[id]], Table_mpnet_keywords_topics[[Column1.id]:[Column3.topic]], 3, FALSE)</f>
        <v>3</v>
      </c>
      <c r="Q38" s="1" t="s">
        <v>6208</v>
      </c>
    </row>
    <row r="39" spans="1:17" x14ac:dyDescent="0.25">
      <c r="A39" s="1" t="s">
        <v>3009</v>
      </c>
      <c r="B39" s="1" t="s">
        <v>3010</v>
      </c>
      <c r="C39" s="1" t="s">
        <v>3011</v>
      </c>
      <c r="D39" s="1" t="s">
        <v>3012</v>
      </c>
      <c r="E39" s="1" t="s">
        <v>3013</v>
      </c>
      <c r="F39" s="1" t="s">
        <v>144</v>
      </c>
      <c r="G39" s="1">
        <v>2019</v>
      </c>
      <c r="I39" s="1">
        <f>VLOOKUP(Table_Data[[#This Row],[id]], Table_miniLM_document_topics[[Column1.id]:[Column3.topic]], 3, FALSE)</f>
        <v>5</v>
      </c>
      <c r="J39" s="1">
        <f>VLOOKUP(Table_Data[[#This Row],[id]], Table_mpnet_document_topics[[Column1.id]:[Column3.topic]], 3, FALSE)</f>
        <v>0</v>
      </c>
      <c r="K39" s="1">
        <f>VLOOKUP(Table_Data[[#This Row],[id]], Table_scibert_document_topics[[Column1.id]:[Column3.topic]], 3, FALSE)</f>
        <v>-1</v>
      </c>
      <c r="L39" s="1">
        <f>VLOOKUP(Table_Data[[#This Row],[id]], Table_miniLM_titles_topics[[Column1.id]:[Column3.topic]], 3, FALSE)</f>
        <v>3</v>
      </c>
      <c r="M39" s="1">
        <f>VLOOKUP(Table_Data[[#This Row],[id]], Table_mpnet_titles_topics[[Column1.id]:[Column3.topic]], 3, FALSE)</f>
        <v>0</v>
      </c>
      <c r="N39" s="1">
        <f>VLOOKUP(Table_Data[[#This Row],[id]], Table_scibert_titles_topics[[Column1.id]:[Column3.topic]], 3, FALSE)</f>
        <v>0</v>
      </c>
      <c r="O39" s="1">
        <f>VLOOKUP(Table_Data[[#This Row],[id]], Table_miniLM_keywords_topics[[Column1.id]:[Column3.topic]], 3, FALSE)</f>
        <v>-1</v>
      </c>
      <c r="P39" s="1">
        <f>VLOOKUP(Table_Data[[#This Row],[id]], Table_mpnet_keywords_topics[[Column1.id]:[Column3.topic]], 3, FALSE)</f>
        <v>-1</v>
      </c>
      <c r="Q39" s="1" t="s">
        <v>6208</v>
      </c>
    </row>
    <row r="40" spans="1:17" x14ac:dyDescent="0.25">
      <c r="A40" s="1" t="s">
        <v>3014</v>
      </c>
      <c r="B40" s="1" t="s">
        <v>3015</v>
      </c>
      <c r="C40" s="1" t="s">
        <v>3016</v>
      </c>
      <c r="D40" s="1" t="s">
        <v>3017</v>
      </c>
      <c r="E40" s="1" t="s">
        <v>3018</v>
      </c>
      <c r="F40" s="1" t="s">
        <v>144</v>
      </c>
      <c r="G40" s="1">
        <v>2019</v>
      </c>
      <c r="I40" s="1">
        <f>VLOOKUP(Table_Data[[#This Row],[id]], Table_miniLM_document_topics[[Column1.id]:[Column3.topic]], 3, FALSE)</f>
        <v>13</v>
      </c>
      <c r="J40" s="1">
        <f>VLOOKUP(Table_Data[[#This Row],[id]], Table_mpnet_document_topics[[Column1.id]:[Column3.topic]], 3, FALSE)</f>
        <v>-1</v>
      </c>
      <c r="K40" s="1">
        <f>VLOOKUP(Table_Data[[#This Row],[id]], Table_scibert_document_topics[[Column1.id]:[Column3.topic]], 3, FALSE)</f>
        <v>15</v>
      </c>
      <c r="L40" s="1">
        <f>VLOOKUP(Table_Data[[#This Row],[id]], Table_miniLM_titles_topics[[Column1.id]:[Column3.topic]], 3, FALSE)</f>
        <v>17</v>
      </c>
      <c r="M40" s="1">
        <f>VLOOKUP(Table_Data[[#This Row],[id]], Table_mpnet_titles_topics[[Column1.id]:[Column3.topic]], 3, FALSE)</f>
        <v>1</v>
      </c>
      <c r="N40" s="1">
        <f>VLOOKUP(Table_Data[[#This Row],[id]], Table_scibert_titles_topics[[Column1.id]:[Column3.topic]], 3, FALSE)</f>
        <v>14</v>
      </c>
      <c r="O40" s="1">
        <f>VLOOKUP(Table_Data[[#This Row],[id]], Table_miniLM_keywords_topics[[Column1.id]:[Column3.topic]], 3, FALSE)</f>
        <v>0</v>
      </c>
      <c r="P40" s="1">
        <f>VLOOKUP(Table_Data[[#This Row],[id]], Table_mpnet_keywords_topics[[Column1.id]:[Column3.topic]], 3, FALSE)</f>
        <v>-1</v>
      </c>
      <c r="Q40" s="1" t="s">
        <v>6208</v>
      </c>
    </row>
    <row r="41" spans="1:17" x14ac:dyDescent="0.25">
      <c r="A41" s="1" t="s">
        <v>3019</v>
      </c>
      <c r="B41" s="1" t="s">
        <v>3020</v>
      </c>
      <c r="C41" s="1" t="s">
        <v>3021</v>
      </c>
      <c r="D41" s="1" t="s">
        <v>3022</v>
      </c>
      <c r="E41" s="1" t="s">
        <v>3023</v>
      </c>
      <c r="F41" s="1" t="s">
        <v>144</v>
      </c>
      <c r="G41" s="1">
        <v>2019</v>
      </c>
      <c r="H41" s="1" t="s">
        <v>389</v>
      </c>
      <c r="I41" s="1">
        <f>VLOOKUP(Table_Data[[#This Row],[id]], Table_miniLM_document_topics[[Column1.id]:[Column3.topic]], 3, FALSE)</f>
        <v>9</v>
      </c>
      <c r="J41" s="1">
        <f>VLOOKUP(Table_Data[[#This Row],[id]], Table_mpnet_document_topics[[Column1.id]:[Column3.topic]], 3, FALSE)</f>
        <v>12</v>
      </c>
      <c r="K41" s="1">
        <f>VLOOKUP(Table_Data[[#This Row],[id]], Table_scibert_document_topics[[Column1.id]:[Column3.topic]], 3, FALSE)</f>
        <v>16</v>
      </c>
      <c r="L41" s="1">
        <f>VLOOKUP(Table_Data[[#This Row],[id]], Table_miniLM_titles_topics[[Column1.id]:[Column3.topic]], 3, FALSE)</f>
        <v>12</v>
      </c>
      <c r="M41" s="1">
        <f>VLOOKUP(Table_Data[[#This Row],[id]], Table_mpnet_titles_topics[[Column1.id]:[Column3.topic]], 3, FALSE)</f>
        <v>12</v>
      </c>
      <c r="N41" s="1">
        <f>VLOOKUP(Table_Data[[#This Row],[id]], Table_scibert_titles_topics[[Column1.id]:[Column3.topic]], 3, FALSE)</f>
        <v>10</v>
      </c>
      <c r="O41" s="1">
        <f>VLOOKUP(Table_Data[[#This Row],[id]], Table_miniLM_keywords_topics[[Column1.id]:[Column3.topic]], 3, FALSE)</f>
        <v>-1</v>
      </c>
      <c r="P41" s="1">
        <f>VLOOKUP(Table_Data[[#This Row],[id]], Table_mpnet_keywords_topics[[Column1.id]:[Column3.topic]], 3, FALSE)</f>
        <v>0</v>
      </c>
      <c r="Q41" s="1" t="s">
        <v>6208</v>
      </c>
    </row>
    <row r="42" spans="1:17" x14ac:dyDescent="0.25">
      <c r="A42" s="1" t="s">
        <v>3024</v>
      </c>
      <c r="B42" s="1" t="s">
        <v>3025</v>
      </c>
      <c r="C42" s="1" t="s">
        <v>3026</v>
      </c>
      <c r="D42" s="1" t="s">
        <v>3027</v>
      </c>
      <c r="E42" s="1" t="s">
        <v>3028</v>
      </c>
      <c r="F42" s="1" t="s">
        <v>144</v>
      </c>
      <c r="G42" s="1">
        <v>2019</v>
      </c>
      <c r="H42" s="1" t="s">
        <v>133</v>
      </c>
      <c r="I42" s="1">
        <f>VLOOKUP(Table_Data[[#This Row],[id]], Table_miniLM_document_topics[[Column1.id]:[Column3.topic]], 3, FALSE)</f>
        <v>0</v>
      </c>
      <c r="J42" s="1">
        <f>VLOOKUP(Table_Data[[#This Row],[id]], Table_mpnet_document_topics[[Column1.id]:[Column3.topic]], 3, FALSE)</f>
        <v>2</v>
      </c>
      <c r="K42" s="1">
        <f>VLOOKUP(Table_Data[[#This Row],[id]], Table_scibert_document_topics[[Column1.id]:[Column3.topic]], 3, FALSE)</f>
        <v>0</v>
      </c>
      <c r="L42" s="1">
        <f>VLOOKUP(Table_Data[[#This Row],[id]], Table_miniLM_titles_topics[[Column1.id]:[Column3.topic]], 3, FALSE)</f>
        <v>-1</v>
      </c>
      <c r="M42" s="1">
        <f>VLOOKUP(Table_Data[[#This Row],[id]], Table_mpnet_titles_topics[[Column1.id]:[Column3.topic]], 3, FALSE)</f>
        <v>8</v>
      </c>
      <c r="N42" s="1">
        <f>VLOOKUP(Table_Data[[#This Row],[id]], Table_scibert_titles_topics[[Column1.id]:[Column3.topic]], 3, FALSE)</f>
        <v>12</v>
      </c>
      <c r="O42" s="1">
        <f>VLOOKUP(Table_Data[[#This Row],[id]], Table_miniLM_keywords_topics[[Column1.id]:[Column3.topic]], 3, FALSE)</f>
        <v>-1</v>
      </c>
      <c r="P42" s="1">
        <f>VLOOKUP(Table_Data[[#This Row],[id]], Table_mpnet_keywords_topics[[Column1.id]:[Column3.topic]], 3, FALSE)</f>
        <v>6</v>
      </c>
      <c r="Q42" s="1" t="s">
        <v>6208</v>
      </c>
    </row>
    <row r="43" spans="1:17" x14ac:dyDescent="0.25">
      <c r="A43" s="1" t="s">
        <v>3435</v>
      </c>
      <c r="B43" s="1" t="s">
        <v>4903</v>
      </c>
      <c r="C43" s="1" t="s">
        <v>2575</v>
      </c>
      <c r="D43" s="1" t="s">
        <v>3436</v>
      </c>
      <c r="E43" s="1" t="s">
        <v>5934</v>
      </c>
      <c r="F43" s="1" t="s">
        <v>144</v>
      </c>
      <c r="G43" s="1">
        <v>2022</v>
      </c>
      <c r="H43" s="1" t="s">
        <v>73</v>
      </c>
      <c r="I43" s="1">
        <f>VLOOKUP(Table_Data[[#This Row],[id]], Table_miniLM_document_topics[[Column1.id]:[Column3.topic]], 3, FALSE)</f>
        <v>2</v>
      </c>
      <c r="J43" s="1">
        <f>VLOOKUP(Table_Data[[#This Row],[id]], Table_mpnet_document_topics[[Column1.id]:[Column3.topic]], 3, FALSE)</f>
        <v>1</v>
      </c>
      <c r="K43" s="1">
        <f>VLOOKUP(Table_Data[[#This Row],[id]], Table_scibert_document_topics[[Column1.id]:[Column3.topic]], 3, FALSE)</f>
        <v>3</v>
      </c>
      <c r="L43" s="1">
        <f>VLOOKUP(Table_Data[[#This Row],[id]], Table_miniLM_titles_topics[[Column1.id]:[Column3.topic]], 3, FALSE)</f>
        <v>-1</v>
      </c>
      <c r="M43" s="1">
        <f>VLOOKUP(Table_Data[[#This Row],[id]], Table_mpnet_titles_topics[[Column1.id]:[Column3.topic]], 3, FALSE)</f>
        <v>-1</v>
      </c>
      <c r="N43" s="1">
        <f>VLOOKUP(Table_Data[[#This Row],[id]], Table_scibert_titles_topics[[Column1.id]:[Column3.topic]], 3, FALSE)</f>
        <v>-1</v>
      </c>
      <c r="O43" s="1">
        <f>VLOOKUP(Table_Data[[#This Row],[id]], Table_miniLM_keywords_topics[[Column1.id]:[Column3.topic]], 3, FALSE)</f>
        <v>6</v>
      </c>
      <c r="P43" s="1">
        <f>VLOOKUP(Table_Data[[#This Row],[id]], Table_mpnet_keywords_topics[[Column1.id]:[Column3.topic]], 3, FALSE)</f>
        <v>13</v>
      </c>
      <c r="Q43" s="1" t="s">
        <v>6208</v>
      </c>
    </row>
    <row r="44" spans="1:17" x14ac:dyDescent="0.25">
      <c r="A44" s="1" t="s">
        <v>3851</v>
      </c>
      <c r="B44" s="1" t="s">
        <v>3852</v>
      </c>
      <c r="C44" s="1" t="s">
        <v>3853</v>
      </c>
      <c r="D44" s="1" t="s">
        <v>3854</v>
      </c>
      <c r="E44" s="1" t="s">
        <v>3855</v>
      </c>
      <c r="F44" s="1" t="s">
        <v>144</v>
      </c>
      <c r="G44" s="1">
        <v>2012</v>
      </c>
      <c r="I44" s="1">
        <f>VLOOKUP(Table_Data[[#This Row],[id]], Table_miniLM_document_topics[[Column1.id]:[Column3.topic]], 3, FALSE)</f>
        <v>6</v>
      </c>
      <c r="J44" s="1">
        <f>VLOOKUP(Table_Data[[#This Row],[id]], Table_mpnet_document_topics[[Column1.id]:[Column3.topic]], 3, FALSE)</f>
        <v>7</v>
      </c>
      <c r="K44" s="1">
        <f>VLOOKUP(Table_Data[[#This Row],[id]], Table_scibert_document_topics[[Column1.id]:[Column3.topic]], 3, FALSE)</f>
        <v>6</v>
      </c>
      <c r="L44" s="1">
        <f>VLOOKUP(Table_Data[[#This Row],[id]], Table_miniLM_titles_topics[[Column1.id]:[Column3.topic]], 3, FALSE)</f>
        <v>6</v>
      </c>
      <c r="M44" s="1">
        <f>VLOOKUP(Table_Data[[#This Row],[id]], Table_mpnet_titles_topics[[Column1.id]:[Column3.topic]], 3, FALSE)</f>
        <v>6</v>
      </c>
      <c r="N44" s="1">
        <f>VLOOKUP(Table_Data[[#This Row],[id]], Table_scibert_titles_topics[[Column1.id]:[Column3.topic]], 3, FALSE)</f>
        <v>5</v>
      </c>
      <c r="O44" s="1">
        <f>VLOOKUP(Table_Data[[#This Row],[id]], Table_miniLM_keywords_topics[[Column1.id]:[Column3.topic]], 3, FALSE)</f>
        <v>1</v>
      </c>
      <c r="P44" s="1">
        <f>VLOOKUP(Table_Data[[#This Row],[id]], Table_mpnet_keywords_topics[[Column1.id]:[Column3.topic]], 3, FALSE)</f>
        <v>0</v>
      </c>
      <c r="Q44" s="1" t="s">
        <v>6208</v>
      </c>
    </row>
    <row r="45" spans="1:17" x14ac:dyDescent="0.25">
      <c r="A45" s="1" t="s">
        <v>3856</v>
      </c>
      <c r="B45" s="1" t="s">
        <v>3857</v>
      </c>
      <c r="C45" s="1" t="s">
        <v>1134</v>
      </c>
      <c r="D45" s="1" t="s">
        <v>3858</v>
      </c>
      <c r="E45" s="1" t="s">
        <v>3859</v>
      </c>
      <c r="F45" s="1" t="s">
        <v>144</v>
      </c>
      <c r="G45" s="1">
        <v>2012</v>
      </c>
      <c r="I45" s="1">
        <f>VLOOKUP(Table_Data[[#This Row],[id]], Table_miniLM_document_topics[[Column1.id]:[Column3.topic]], 3, FALSE)</f>
        <v>3</v>
      </c>
      <c r="J45" s="1">
        <f>VLOOKUP(Table_Data[[#This Row],[id]], Table_mpnet_document_topics[[Column1.id]:[Column3.topic]], 3, FALSE)</f>
        <v>4</v>
      </c>
      <c r="K45" s="1">
        <f>VLOOKUP(Table_Data[[#This Row],[id]], Table_scibert_document_topics[[Column1.id]:[Column3.topic]], 3, FALSE)</f>
        <v>2</v>
      </c>
      <c r="L45" s="1">
        <f>VLOOKUP(Table_Data[[#This Row],[id]], Table_miniLM_titles_topics[[Column1.id]:[Column3.topic]], 3, FALSE)</f>
        <v>24</v>
      </c>
      <c r="M45" s="1">
        <f>VLOOKUP(Table_Data[[#This Row],[id]], Table_mpnet_titles_topics[[Column1.id]:[Column3.topic]], 3, FALSE)</f>
        <v>1</v>
      </c>
      <c r="N45" s="1">
        <f>VLOOKUP(Table_Data[[#This Row],[id]], Table_scibert_titles_topics[[Column1.id]:[Column3.topic]], 3, FALSE)</f>
        <v>7</v>
      </c>
      <c r="O45" s="1">
        <f>VLOOKUP(Table_Data[[#This Row],[id]], Table_miniLM_keywords_topics[[Column1.id]:[Column3.topic]], 3, FALSE)</f>
        <v>-1</v>
      </c>
      <c r="P45" s="1">
        <f>VLOOKUP(Table_Data[[#This Row],[id]], Table_mpnet_keywords_topics[[Column1.id]:[Column3.topic]], 3, FALSE)</f>
        <v>7</v>
      </c>
      <c r="Q45" s="1" t="s">
        <v>6208</v>
      </c>
    </row>
    <row r="46" spans="1:17" x14ac:dyDescent="0.25">
      <c r="A46" s="1" t="s">
        <v>3860</v>
      </c>
      <c r="B46" s="1" t="s">
        <v>3861</v>
      </c>
      <c r="C46" s="1" t="s">
        <v>3862</v>
      </c>
      <c r="D46" s="1" t="s">
        <v>3863</v>
      </c>
      <c r="E46" s="1" t="s">
        <v>3864</v>
      </c>
      <c r="F46" s="1" t="s">
        <v>144</v>
      </c>
      <c r="G46" s="1">
        <v>2012</v>
      </c>
      <c r="H46" s="1" t="s">
        <v>105</v>
      </c>
      <c r="I46" s="1">
        <f>VLOOKUP(Table_Data[[#This Row],[id]], Table_miniLM_document_topics[[Column1.id]:[Column3.topic]], 3, FALSE)</f>
        <v>-1</v>
      </c>
      <c r="J46" s="1">
        <f>VLOOKUP(Table_Data[[#This Row],[id]], Table_mpnet_document_topics[[Column1.id]:[Column3.topic]], 3, FALSE)</f>
        <v>-1</v>
      </c>
      <c r="K46" s="1">
        <f>VLOOKUP(Table_Data[[#This Row],[id]], Table_scibert_document_topics[[Column1.id]:[Column3.topic]], 3, FALSE)</f>
        <v>-1</v>
      </c>
      <c r="L46" s="1">
        <f>VLOOKUP(Table_Data[[#This Row],[id]], Table_miniLM_titles_topics[[Column1.id]:[Column3.topic]], 3, FALSE)</f>
        <v>-1</v>
      </c>
      <c r="M46" s="1">
        <f>VLOOKUP(Table_Data[[#This Row],[id]], Table_mpnet_titles_topics[[Column1.id]:[Column3.topic]], 3, FALSE)</f>
        <v>-1</v>
      </c>
      <c r="N46" s="1">
        <f>VLOOKUP(Table_Data[[#This Row],[id]], Table_scibert_titles_topics[[Column1.id]:[Column3.topic]], 3, FALSE)</f>
        <v>-1</v>
      </c>
      <c r="O46" s="1">
        <f>VLOOKUP(Table_Data[[#This Row],[id]], Table_miniLM_keywords_topics[[Column1.id]:[Column3.topic]], 3, FALSE)</f>
        <v>-1</v>
      </c>
      <c r="P46" s="1">
        <f>VLOOKUP(Table_Data[[#This Row],[id]], Table_mpnet_keywords_topics[[Column1.id]:[Column3.topic]], 3, FALSE)</f>
        <v>10</v>
      </c>
      <c r="Q46" s="1" t="s">
        <v>6208</v>
      </c>
    </row>
    <row r="47" spans="1:17" x14ac:dyDescent="0.25">
      <c r="A47" s="1" t="s">
        <v>3865</v>
      </c>
      <c r="B47" s="1" t="s">
        <v>3866</v>
      </c>
      <c r="C47" s="1" t="s">
        <v>3867</v>
      </c>
      <c r="D47" s="1" t="s">
        <v>3868</v>
      </c>
      <c r="E47" s="1" t="s">
        <v>3869</v>
      </c>
      <c r="F47" s="1" t="s">
        <v>144</v>
      </c>
      <c r="G47" s="1">
        <v>2012</v>
      </c>
      <c r="H47" s="1" t="s">
        <v>14</v>
      </c>
      <c r="I47" s="1">
        <f>VLOOKUP(Table_Data[[#This Row],[id]], Table_miniLM_document_topics[[Column1.id]:[Column3.topic]], 3, FALSE)</f>
        <v>14</v>
      </c>
      <c r="J47" s="1">
        <f>VLOOKUP(Table_Data[[#This Row],[id]], Table_mpnet_document_topics[[Column1.id]:[Column3.topic]], 3, FALSE)</f>
        <v>-1</v>
      </c>
      <c r="K47" s="1">
        <f>VLOOKUP(Table_Data[[#This Row],[id]], Table_scibert_document_topics[[Column1.id]:[Column3.topic]], 3, FALSE)</f>
        <v>17</v>
      </c>
      <c r="L47" s="1">
        <f>VLOOKUP(Table_Data[[#This Row],[id]], Table_miniLM_titles_topics[[Column1.id]:[Column3.topic]], 3, FALSE)</f>
        <v>11</v>
      </c>
      <c r="M47" s="1">
        <f>VLOOKUP(Table_Data[[#This Row],[id]], Table_mpnet_titles_topics[[Column1.id]:[Column3.topic]], 3, FALSE)</f>
        <v>7</v>
      </c>
      <c r="N47" s="1">
        <f>VLOOKUP(Table_Data[[#This Row],[id]], Table_scibert_titles_topics[[Column1.id]:[Column3.topic]], 3, FALSE)</f>
        <v>4</v>
      </c>
      <c r="O47" s="1">
        <f>VLOOKUP(Table_Data[[#This Row],[id]], Table_miniLM_keywords_topics[[Column1.id]:[Column3.topic]], 3, FALSE)</f>
        <v>1</v>
      </c>
      <c r="P47" s="1">
        <f>VLOOKUP(Table_Data[[#This Row],[id]], Table_mpnet_keywords_topics[[Column1.id]:[Column3.topic]], 3, FALSE)</f>
        <v>0</v>
      </c>
      <c r="Q47" s="1" t="s">
        <v>6208</v>
      </c>
    </row>
    <row r="48" spans="1:17" x14ac:dyDescent="0.25">
      <c r="A48" s="1" t="s">
        <v>3870</v>
      </c>
      <c r="B48" s="1" t="s">
        <v>3871</v>
      </c>
      <c r="C48" s="1" t="s">
        <v>3872</v>
      </c>
      <c r="D48" s="1" t="s">
        <v>3873</v>
      </c>
      <c r="E48" s="1" t="s">
        <v>3874</v>
      </c>
      <c r="F48" s="1" t="s">
        <v>144</v>
      </c>
      <c r="G48" s="1">
        <v>2012</v>
      </c>
      <c r="I48" s="1">
        <f>VLOOKUP(Table_Data[[#This Row],[id]], Table_miniLM_document_topics[[Column1.id]:[Column3.topic]], 3, FALSE)</f>
        <v>-1</v>
      </c>
      <c r="J48" s="1">
        <f>VLOOKUP(Table_Data[[#This Row],[id]], Table_mpnet_document_topics[[Column1.id]:[Column3.topic]], 3, FALSE)</f>
        <v>11</v>
      </c>
      <c r="K48" s="1">
        <f>VLOOKUP(Table_Data[[#This Row],[id]], Table_scibert_document_topics[[Column1.id]:[Column3.topic]], 3, FALSE)</f>
        <v>-1</v>
      </c>
      <c r="L48" s="1">
        <f>VLOOKUP(Table_Data[[#This Row],[id]], Table_miniLM_titles_topics[[Column1.id]:[Column3.topic]], 3, FALSE)</f>
        <v>-1</v>
      </c>
      <c r="M48" s="1">
        <f>VLOOKUP(Table_Data[[#This Row],[id]], Table_mpnet_titles_topics[[Column1.id]:[Column3.topic]], 3, FALSE)</f>
        <v>7</v>
      </c>
      <c r="N48" s="1">
        <f>VLOOKUP(Table_Data[[#This Row],[id]], Table_scibert_titles_topics[[Column1.id]:[Column3.topic]], 3, FALSE)</f>
        <v>4</v>
      </c>
      <c r="O48" s="1">
        <f>VLOOKUP(Table_Data[[#This Row],[id]], Table_miniLM_keywords_topics[[Column1.id]:[Column3.topic]], 3, FALSE)</f>
        <v>1</v>
      </c>
      <c r="P48" s="1">
        <f>VLOOKUP(Table_Data[[#This Row],[id]], Table_mpnet_keywords_topics[[Column1.id]:[Column3.topic]], 3, FALSE)</f>
        <v>0</v>
      </c>
      <c r="Q48" s="1" t="s">
        <v>6208</v>
      </c>
    </row>
    <row r="49" spans="1:17" x14ac:dyDescent="0.25">
      <c r="A49" s="1" t="s">
        <v>3875</v>
      </c>
      <c r="B49" s="1" t="s">
        <v>3876</v>
      </c>
      <c r="C49" s="1" t="s">
        <v>3877</v>
      </c>
      <c r="D49" s="1" t="s">
        <v>3878</v>
      </c>
      <c r="E49" s="1" t="s">
        <v>3879</v>
      </c>
      <c r="F49" s="1" t="s">
        <v>144</v>
      </c>
      <c r="G49" s="1">
        <v>2012</v>
      </c>
      <c r="I49" s="1">
        <f>VLOOKUP(Table_Data[[#This Row],[id]], Table_miniLM_document_topics[[Column1.id]:[Column3.topic]], 3, FALSE)</f>
        <v>10</v>
      </c>
      <c r="J49" s="1">
        <f>VLOOKUP(Table_Data[[#This Row],[id]], Table_mpnet_document_topics[[Column1.id]:[Column3.topic]], 3, FALSE)</f>
        <v>-1</v>
      </c>
      <c r="K49" s="1">
        <f>VLOOKUP(Table_Data[[#This Row],[id]], Table_scibert_document_topics[[Column1.id]:[Column3.topic]], 3, FALSE)</f>
        <v>14</v>
      </c>
      <c r="L49" s="1">
        <f>VLOOKUP(Table_Data[[#This Row],[id]], Table_miniLM_titles_topics[[Column1.id]:[Column3.topic]], 3, FALSE)</f>
        <v>-1</v>
      </c>
      <c r="M49" s="1">
        <f>VLOOKUP(Table_Data[[#This Row],[id]], Table_mpnet_titles_topics[[Column1.id]:[Column3.topic]], 3, FALSE)</f>
        <v>0</v>
      </c>
      <c r="N49" s="1">
        <f>VLOOKUP(Table_Data[[#This Row],[id]], Table_scibert_titles_topics[[Column1.id]:[Column3.topic]], 3, FALSE)</f>
        <v>0</v>
      </c>
      <c r="O49" s="1">
        <f>VLOOKUP(Table_Data[[#This Row],[id]], Table_miniLM_keywords_topics[[Column1.id]:[Column3.topic]], 3, FALSE)</f>
        <v>-1</v>
      </c>
      <c r="P49" s="1">
        <f>VLOOKUP(Table_Data[[#This Row],[id]], Table_mpnet_keywords_topics[[Column1.id]:[Column3.topic]], 3, FALSE)</f>
        <v>11</v>
      </c>
      <c r="Q49" s="1" t="s">
        <v>6208</v>
      </c>
    </row>
    <row r="50" spans="1:17" x14ac:dyDescent="0.25">
      <c r="A50" s="1" t="s">
        <v>3880</v>
      </c>
      <c r="B50" s="1" t="s">
        <v>3881</v>
      </c>
      <c r="C50" s="1" t="s">
        <v>3882</v>
      </c>
      <c r="D50" s="1" t="s">
        <v>3883</v>
      </c>
      <c r="E50" s="1" t="s">
        <v>3884</v>
      </c>
      <c r="F50" s="1" t="s">
        <v>144</v>
      </c>
      <c r="G50" s="1">
        <v>2012</v>
      </c>
      <c r="H50" s="1" t="s">
        <v>1692</v>
      </c>
      <c r="I50" s="1">
        <f>VLOOKUP(Table_Data[[#This Row],[id]], Table_miniLM_document_topics[[Column1.id]:[Column3.topic]], 3, FALSE)</f>
        <v>-1</v>
      </c>
      <c r="J50" s="1">
        <f>VLOOKUP(Table_Data[[#This Row],[id]], Table_mpnet_document_topics[[Column1.id]:[Column3.topic]], 3, FALSE)</f>
        <v>23</v>
      </c>
      <c r="K50" s="1">
        <f>VLOOKUP(Table_Data[[#This Row],[id]], Table_scibert_document_topics[[Column1.id]:[Column3.topic]], 3, FALSE)</f>
        <v>12</v>
      </c>
      <c r="L50" s="1">
        <f>VLOOKUP(Table_Data[[#This Row],[id]], Table_miniLM_titles_topics[[Column1.id]:[Column3.topic]], 3, FALSE)</f>
        <v>-1</v>
      </c>
      <c r="M50" s="1">
        <f>VLOOKUP(Table_Data[[#This Row],[id]], Table_mpnet_titles_topics[[Column1.id]:[Column3.topic]], 3, FALSE)</f>
        <v>-1</v>
      </c>
      <c r="N50" s="1">
        <f>VLOOKUP(Table_Data[[#This Row],[id]], Table_scibert_titles_topics[[Column1.id]:[Column3.topic]], 3, FALSE)</f>
        <v>-1</v>
      </c>
      <c r="O50" s="1">
        <f>VLOOKUP(Table_Data[[#This Row],[id]], Table_miniLM_keywords_topics[[Column1.id]:[Column3.topic]], 3, FALSE)</f>
        <v>1</v>
      </c>
      <c r="P50" s="1">
        <f>VLOOKUP(Table_Data[[#This Row],[id]], Table_mpnet_keywords_topics[[Column1.id]:[Column3.topic]], 3, FALSE)</f>
        <v>0</v>
      </c>
      <c r="Q50" s="1" t="s">
        <v>6208</v>
      </c>
    </row>
    <row r="51" spans="1:17" x14ac:dyDescent="0.25">
      <c r="A51" s="1" t="s">
        <v>3885</v>
      </c>
      <c r="B51" s="1" t="s">
        <v>3886</v>
      </c>
      <c r="C51" s="1" t="s">
        <v>3887</v>
      </c>
      <c r="D51" s="1" t="s">
        <v>3888</v>
      </c>
      <c r="E51" s="1" t="s">
        <v>3889</v>
      </c>
      <c r="F51" s="1" t="s">
        <v>144</v>
      </c>
      <c r="G51" s="1">
        <v>2012</v>
      </c>
      <c r="I51" s="1">
        <f>VLOOKUP(Table_Data[[#This Row],[id]], Table_miniLM_document_topics[[Column1.id]:[Column3.topic]], 3, FALSE)</f>
        <v>-1</v>
      </c>
      <c r="J51" s="1">
        <f>VLOOKUP(Table_Data[[#This Row],[id]], Table_mpnet_document_topics[[Column1.id]:[Column3.topic]], 3, FALSE)</f>
        <v>0</v>
      </c>
      <c r="K51" s="1">
        <f>VLOOKUP(Table_Data[[#This Row],[id]], Table_scibert_document_topics[[Column1.id]:[Column3.topic]], 3, FALSE)</f>
        <v>-1</v>
      </c>
      <c r="L51" s="1">
        <f>VLOOKUP(Table_Data[[#This Row],[id]], Table_miniLM_titles_topics[[Column1.id]:[Column3.topic]], 3, FALSE)</f>
        <v>5</v>
      </c>
      <c r="M51" s="1">
        <f>VLOOKUP(Table_Data[[#This Row],[id]], Table_mpnet_titles_topics[[Column1.id]:[Column3.topic]], 3, FALSE)</f>
        <v>0</v>
      </c>
      <c r="N51" s="1">
        <f>VLOOKUP(Table_Data[[#This Row],[id]], Table_scibert_titles_topics[[Column1.id]:[Column3.topic]], 3, FALSE)</f>
        <v>-1</v>
      </c>
      <c r="O51" s="1">
        <f>VLOOKUP(Table_Data[[#This Row],[id]], Table_miniLM_keywords_topics[[Column1.id]:[Column3.topic]], 3, FALSE)</f>
        <v>-1</v>
      </c>
      <c r="P51" s="1">
        <f>VLOOKUP(Table_Data[[#This Row],[id]], Table_mpnet_keywords_topics[[Column1.id]:[Column3.topic]], 3, FALSE)</f>
        <v>14</v>
      </c>
      <c r="Q51" s="1" t="s">
        <v>6208</v>
      </c>
    </row>
    <row r="52" spans="1:17" x14ac:dyDescent="0.25">
      <c r="A52" s="1" t="s">
        <v>3890</v>
      </c>
      <c r="B52" s="1" t="s">
        <v>3891</v>
      </c>
      <c r="C52" s="1" t="s">
        <v>3892</v>
      </c>
      <c r="D52" s="1" t="s">
        <v>3893</v>
      </c>
      <c r="E52" s="1" t="s">
        <v>3894</v>
      </c>
      <c r="F52" s="1" t="s">
        <v>144</v>
      </c>
      <c r="G52" s="1">
        <v>2012</v>
      </c>
      <c r="H52" s="1" t="s">
        <v>133</v>
      </c>
      <c r="I52" s="1">
        <f>VLOOKUP(Table_Data[[#This Row],[id]], Table_miniLM_document_topics[[Column1.id]:[Column3.topic]], 3, FALSE)</f>
        <v>-1</v>
      </c>
      <c r="J52" s="1">
        <f>VLOOKUP(Table_Data[[#This Row],[id]], Table_mpnet_document_topics[[Column1.id]:[Column3.topic]], 3, FALSE)</f>
        <v>-1</v>
      </c>
      <c r="K52" s="1">
        <f>VLOOKUP(Table_Data[[#This Row],[id]], Table_scibert_document_topics[[Column1.id]:[Column3.topic]], 3, FALSE)</f>
        <v>-1</v>
      </c>
      <c r="L52" s="1">
        <f>VLOOKUP(Table_Data[[#This Row],[id]], Table_miniLM_titles_topics[[Column1.id]:[Column3.topic]], 3, FALSE)</f>
        <v>-1</v>
      </c>
      <c r="M52" s="1">
        <f>VLOOKUP(Table_Data[[#This Row],[id]], Table_mpnet_titles_topics[[Column1.id]:[Column3.topic]], 3, FALSE)</f>
        <v>-1</v>
      </c>
      <c r="N52" s="1">
        <f>VLOOKUP(Table_Data[[#This Row],[id]], Table_scibert_titles_topics[[Column1.id]:[Column3.topic]], 3, FALSE)</f>
        <v>-1</v>
      </c>
      <c r="O52" s="1">
        <f>VLOOKUP(Table_Data[[#This Row],[id]], Table_miniLM_keywords_topics[[Column1.id]:[Column3.topic]], 3, FALSE)</f>
        <v>-1</v>
      </c>
      <c r="P52" s="1">
        <f>VLOOKUP(Table_Data[[#This Row],[id]], Table_mpnet_keywords_topics[[Column1.id]:[Column3.topic]], 3, FALSE)</f>
        <v>-1</v>
      </c>
      <c r="Q52" s="1" t="s">
        <v>6208</v>
      </c>
    </row>
    <row r="53" spans="1:17" x14ac:dyDescent="0.25">
      <c r="A53" s="1" t="s">
        <v>3895</v>
      </c>
      <c r="B53" s="1" t="s">
        <v>3896</v>
      </c>
      <c r="C53" s="1" t="s">
        <v>3897</v>
      </c>
      <c r="D53" s="1" t="s">
        <v>3898</v>
      </c>
      <c r="E53" s="1" t="s">
        <v>3899</v>
      </c>
      <c r="F53" s="1" t="s">
        <v>144</v>
      </c>
      <c r="G53" s="1">
        <v>2012</v>
      </c>
      <c r="H53" s="1" t="s">
        <v>1048</v>
      </c>
      <c r="I53" s="1">
        <f>VLOOKUP(Table_Data[[#This Row],[id]], Table_miniLM_document_topics[[Column1.id]:[Column3.topic]], 3, FALSE)</f>
        <v>18</v>
      </c>
      <c r="J53" s="1">
        <f>VLOOKUP(Table_Data[[#This Row],[id]], Table_mpnet_document_topics[[Column1.id]:[Column3.topic]], 3, FALSE)</f>
        <v>-1</v>
      </c>
      <c r="K53" s="1">
        <f>VLOOKUP(Table_Data[[#This Row],[id]], Table_scibert_document_topics[[Column1.id]:[Column3.topic]], 3, FALSE)</f>
        <v>11</v>
      </c>
      <c r="L53" s="1">
        <f>VLOOKUP(Table_Data[[#This Row],[id]], Table_miniLM_titles_topics[[Column1.id]:[Column3.topic]], 3, FALSE)</f>
        <v>9</v>
      </c>
      <c r="M53" s="1">
        <f>VLOOKUP(Table_Data[[#This Row],[id]], Table_mpnet_titles_topics[[Column1.id]:[Column3.topic]], 3, FALSE)</f>
        <v>8</v>
      </c>
      <c r="N53" s="1">
        <f>VLOOKUP(Table_Data[[#This Row],[id]], Table_scibert_titles_topics[[Column1.id]:[Column3.topic]], 3, FALSE)</f>
        <v>12</v>
      </c>
      <c r="O53" s="1">
        <f>VLOOKUP(Table_Data[[#This Row],[id]], Table_miniLM_keywords_topics[[Column1.id]:[Column3.topic]], 3, FALSE)</f>
        <v>0</v>
      </c>
      <c r="P53" s="1">
        <f>VLOOKUP(Table_Data[[#This Row],[id]], Table_mpnet_keywords_topics[[Column1.id]:[Column3.topic]], 3, FALSE)</f>
        <v>-1</v>
      </c>
      <c r="Q53" s="1" t="s">
        <v>6208</v>
      </c>
    </row>
    <row r="54" spans="1:17" x14ac:dyDescent="0.25">
      <c r="A54" s="1" t="s">
        <v>3900</v>
      </c>
      <c r="B54" s="1" t="s">
        <v>3901</v>
      </c>
      <c r="C54" s="1" t="s">
        <v>3902</v>
      </c>
      <c r="D54" s="1" t="s">
        <v>3903</v>
      </c>
      <c r="E54" s="1" t="s">
        <v>3904</v>
      </c>
      <c r="F54" s="1" t="s">
        <v>144</v>
      </c>
      <c r="G54" s="1">
        <v>2012</v>
      </c>
      <c r="I54" s="1">
        <f>VLOOKUP(Table_Data[[#This Row],[id]], Table_miniLM_document_topics[[Column1.id]:[Column3.topic]], 3, FALSE)</f>
        <v>8</v>
      </c>
      <c r="J54" s="1">
        <f>VLOOKUP(Table_Data[[#This Row],[id]], Table_mpnet_document_topics[[Column1.id]:[Column3.topic]], 3, FALSE)</f>
        <v>9</v>
      </c>
      <c r="K54" s="1">
        <f>VLOOKUP(Table_Data[[#This Row],[id]], Table_scibert_document_topics[[Column1.id]:[Column3.topic]], 3, FALSE)</f>
        <v>8</v>
      </c>
      <c r="L54" s="1">
        <f>VLOOKUP(Table_Data[[#This Row],[id]], Table_miniLM_titles_topics[[Column1.id]:[Column3.topic]], 3, FALSE)</f>
        <v>14</v>
      </c>
      <c r="M54" s="1">
        <f>VLOOKUP(Table_Data[[#This Row],[id]], Table_mpnet_titles_topics[[Column1.id]:[Column3.topic]], 3, FALSE)</f>
        <v>13</v>
      </c>
      <c r="N54" s="1">
        <f>VLOOKUP(Table_Data[[#This Row],[id]], Table_scibert_titles_topics[[Column1.id]:[Column3.topic]], 3, FALSE)</f>
        <v>13</v>
      </c>
      <c r="O54" s="1">
        <f>VLOOKUP(Table_Data[[#This Row],[id]], Table_miniLM_keywords_topics[[Column1.id]:[Column3.topic]], 3, FALSE)</f>
        <v>0</v>
      </c>
      <c r="P54" s="1">
        <f>VLOOKUP(Table_Data[[#This Row],[id]], Table_mpnet_keywords_topics[[Column1.id]:[Column3.topic]], 3, FALSE)</f>
        <v>-1</v>
      </c>
      <c r="Q54" s="1" t="s">
        <v>6208</v>
      </c>
    </row>
    <row r="55" spans="1:17" x14ac:dyDescent="0.25">
      <c r="A55" s="1" t="s">
        <v>3905</v>
      </c>
      <c r="B55" s="1" t="s">
        <v>3906</v>
      </c>
      <c r="C55" s="1" t="s">
        <v>3907</v>
      </c>
      <c r="D55" s="1" t="s">
        <v>3908</v>
      </c>
      <c r="E55" s="1" t="s">
        <v>3909</v>
      </c>
      <c r="F55" s="1" t="s">
        <v>144</v>
      </c>
      <c r="G55" s="1">
        <v>2012</v>
      </c>
      <c r="H55" s="1" t="s">
        <v>1242</v>
      </c>
      <c r="I55" s="1">
        <f>VLOOKUP(Table_Data[[#This Row],[id]], Table_miniLM_document_topics[[Column1.id]:[Column3.topic]], 3, FALSE)</f>
        <v>19</v>
      </c>
      <c r="J55" s="1">
        <f>VLOOKUP(Table_Data[[#This Row],[id]], Table_mpnet_document_topics[[Column1.id]:[Column3.topic]], 3, FALSE)</f>
        <v>2</v>
      </c>
      <c r="K55" s="1">
        <f>VLOOKUP(Table_Data[[#This Row],[id]], Table_scibert_document_topics[[Column1.id]:[Column3.topic]], 3, FALSE)</f>
        <v>22</v>
      </c>
      <c r="L55" s="1">
        <f>VLOOKUP(Table_Data[[#This Row],[id]], Table_miniLM_titles_topics[[Column1.id]:[Column3.topic]], 3, FALSE)</f>
        <v>22</v>
      </c>
      <c r="M55" s="1">
        <f>VLOOKUP(Table_Data[[#This Row],[id]], Table_mpnet_titles_topics[[Column1.id]:[Column3.topic]], 3, FALSE)</f>
        <v>0</v>
      </c>
      <c r="N55" s="1">
        <f>VLOOKUP(Table_Data[[#This Row],[id]], Table_scibert_titles_topics[[Column1.id]:[Column3.topic]], 3, FALSE)</f>
        <v>-1</v>
      </c>
      <c r="O55" s="1">
        <f>VLOOKUP(Table_Data[[#This Row],[id]], Table_miniLM_keywords_topics[[Column1.id]:[Column3.topic]], 3, FALSE)</f>
        <v>5</v>
      </c>
      <c r="P55" s="1">
        <f>VLOOKUP(Table_Data[[#This Row],[id]], Table_mpnet_keywords_topics[[Column1.id]:[Column3.topic]], 3, FALSE)</f>
        <v>-1</v>
      </c>
      <c r="Q55" s="1" t="s">
        <v>6208</v>
      </c>
    </row>
    <row r="56" spans="1:17" x14ac:dyDescent="0.25">
      <c r="A56" s="1" t="s">
        <v>3910</v>
      </c>
      <c r="B56" s="1" t="s">
        <v>3911</v>
      </c>
      <c r="C56" s="1" t="s">
        <v>3912</v>
      </c>
      <c r="D56" s="1" t="s">
        <v>3913</v>
      </c>
      <c r="E56" s="1" t="s">
        <v>3914</v>
      </c>
      <c r="F56" s="1" t="s">
        <v>144</v>
      </c>
      <c r="G56" s="1">
        <v>2012</v>
      </c>
      <c r="I56" s="1">
        <f>VLOOKUP(Table_Data[[#This Row],[id]], Table_miniLM_document_topics[[Column1.id]:[Column3.topic]], 3, FALSE)</f>
        <v>0</v>
      </c>
      <c r="J56" s="1">
        <f>VLOOKUP(Table_Data[[#This Row],[id]], Table_mpnet_document_topics[[Column1.id]:[Column3.topic]], 3, FALSE)</f>
        <v>-1</v>
      </c>
      <c r="K56" s="1">
        <f>VLOOKUP(Table_Data[[#This Row],[id]], Table_scibert_document_topics[[Column1.id]:[Column3.topic]], 3, FALSE)</f>
        <v>0</v>
      </c>
      <c r="L56" s="1">
        <f>VLOOKUP(Table_Data[[#This Row],[id]], Table_miniLM_titles_topics[[Column1.id]:[Column3.topic]], 3, FALSE)</f>
        <v>-1</v>
      </c>
      <c r="M56" s="1">
        <f>VLOOKUP(Table_Data[[#This Row],[id]], Table_mpnet_titles_topics[[Column1.id]:[Column3.topic]], 3, FALSE)</f>
        <v>3</v>
      </c>
      <c r="N56" s="1">
        <f>VLOOKUP(Table_Data[[#This Row],[id]], Table_scibert_titles_topics[[Column1.id]:[Column3.topic]], 3, FALSE)</f>
        <v>-1</v>
      </c>
      <c r="O56" s="1">
        <f>VLOOKUP(Table_Data[[#This Row],[id]], Table_miniLM_keywords_topics[[Column1.id]:[Column3.topic]], 3, FALSE)</f>
        <v>5</v>
      </c>
      <c r="P56" s="1">
        <f>VLOOKUP(Table_Data[[#This Row],[id]], Table_mpnet_keywords_topics[[Column1.id]:[Column3.topic]], 3, FALSE)</f>
        <v>14</v>
      </c>
      <c r="Q56" s="1" t="s">
        <v>6208</v>
      </c>
    </row>
    <row r="57" spans="1:17" x14ac:dyDescent="0.25">
      <c r="A57" s="1" t="s">
        <v>3915</v>
      </c>
      <c r="B57" s="1" t="s">
        <v>3916</v>
      </c>
      <c r="C57" s="1" t="s">
        <v>3917</v>
      </c>
      <c r="D57" s="1" t="s">
        <v>3918</v>
      </c>
      <c r="E57" s="1" t="s">
        <v>3919</v>
      </c>
      <c r="F57" s="1" t="s">
        <v>144</v>
      </c>
      <c r="G57" s="1">
        <v>2012</v>
      </c>
      <c r="I57" s="1">
        <f>VLOOKUP(Table_Data[[#This Row],[id]], Table_miniLM_document_topics[[Column1.id]:[Column3.topic]], 3, FALSE)</f>
        <v>1</v>
      </c>
      <c r="J57" s="1">
        <f>VLOOKUP(Table_Data[[#This Row],[id]], Table_mpnet_document_topics[[Column1.id]:[Column3.topic]], 3, FALSE)</f>
        <v>0</v>
      </c>
      <c r="K57" s="1">
        <f>VLOOKUP(Table_Data[[#This Row],[id]], Table_scibert_document_topics[[Column1.id]:[Column3.topic]], 3, FALSE)</f>
        <v>4</v>
      </c>
      <c r="L57" s="1">
        <f>VLOOKUP(Table_Data[[#This Row],[id]], Table_miniLM_titles_topics[[Column1.id]:[Column3.topic]], 3, FALSE)</f>
        <v>-1</v>
      </c>
      <c r="M57" s="1">
        <f>VLOOKUP(Table_Data[[#This Row],[id]], Table_mpnet_titles_topics[[Column1.id]:[Column3.topic]], 3, FALSE)</f>
        <v>1</v>
      </c>
      <c r="N57" s="1">
        <f>VLOOKUP(Table_Data[[#This Row],[id]], Table_scibert_titles_topics[[Column1.id]:[Column3.topic]], 3, FALSE)</f>
        <v>-1</v>
      </c>
      <c r="O57" s="1">
        <f>VLOOKUP(Table_Data[[#This Row],[id]], Table_miniLM_keywords_topics[[Column1.id]:[Column3.topic]], 3, FALSE)</f>
        <v>4</v>
      </c>
      <c r="P57" s="1">
        <f>VLOOKUP(Table_Data[[#This Row],[id]], Table_mpnet_keywords_topics[[Column1.id]:[Column3.topic]], 3, FALSE)</f>
        <v>1</v>
      </c>
      <c r="Q57" s="1" t="s">
        <v>6208</v>
      </c>
    </row>
    <row r="58" spans="1:17" x14ac:dyDescent="0.25">
      <c r="A58" s="1" t="s">
        <v>3920</v>
      </c>
      <c r="B58" s="1" t="s">
        <v>3921</v>
      </c>
      <c r="C58" s="1" t="s">
        <v>3922</v>
      </c>
      <c r="D58" s="1" t="s">
        <v>3923</v>
      </c>
      <c r="E58" s="1" t="s">
        <v>3924</v>
      </c>
      <c r="F58" s="1" t="s">
        <v>144</v>
      </c>
      <c r="G58" s="1">
        <v>2012</v>
      </c>
      <c r="I58" s="1">
        <f>VLOOKUP(Table_Data[[#This Row],[id]], Table_miniLM_document_topics[[Column1.id]:[Column3.topic]], 3, FALSE)</f>
        <v>10</v>
      </c>
      <c r="J58" s="1">
        <f>VLOOKUP(Table_Data[[#This Row],[id]], Table_mpnet_document_topics[[Column1.id]:[Column3.topic]], 3, FALSE)</f>
        <v>17</v>
      </c>
      <c r="K58" s="1">
        <f>VLOOKUP(Table_Data[[#This Row],[id]], Table_scibert_document_topics[[Column1.id]:[Column3.topic]], 3, FALSE)</f>
        <v>14</v>
      </c>
      <c r="L58" s="1">
        <f>VLOOKUP(Table_Data[[#This Row],[id]], Table_miniLM_titles_topics[[Column1.id]:[Column3.topic]], 3, FALSE)</f>
        <v>-1</v>
      </c>
      <c r="M58" s="1">
        <f>VLOOKUP(Table_Data[[#This Row],[id]], Table_mpnet_titles_topics[[Column1.id]:[Column3.topic]], 3, FALSE)</f>
        <v>-1</v>
      </c>
      <c r="N58" s="1">
        <f>VLOOKUP(Table_Data[[#This Row],[id]], Table_scibert_titles_topics[[Column1.id]:[Column3.topic]], 3, FALSE)</f>
        <v>-1</v>
      </c>
      <c r="O58" s="1">
        <f>VLOOKUP(Table_Data[[#This Row],[id]], Table_miniLM_keywords_topics[[Column1.id]:[Column3.topic]], 3, FALSE)</f>
        <v>-1</v>
      </c>
      <c r="P58" s="1">
        <f>VLOOKUP(Table_Data[[#This Row],[id]], Table_mpnet_keywords_topics[[Column1.id]:[Column3.topic]], 3, FALSE)</f>
        <v>-1</v>
      </c>
      <c r="Q58" s="1" t="s">
        <v>6208</v>
      </c>
    </row>
    <row r="59" spans="1:17" x14ac:dyDescent="0.25">
      <c r="A59" s="1" t="s">
        <v>3925</v>
      </c>
      <c r="B59" s="1" t="s">
        <v>3926</v>
      </c>
      <c r="C59" s="1" t="s">
        <v>3927</v>
      </c>
      <c r="D59" s="1" t="s">
        <v>3928</v>
      </c>
      <c r="E59" s="1" t="s">
        <v>3929</v>
      </c>
      <c r="F59" s="1" t="s">
        <v>144</v>
      </c>
      <c r="G59" s="1">
        <v>2012</v>
      </c>
      <c r="H59" s="1" t="s">
        <v>73</v>
      </c>
      <c r="I59" s="1">
        <f>VLOOKUP(Table_Data[[#This Row],[id]], Table_miniLM_document_topics[[Column1.id]:[Column3.topic]], 3, FALSE)</f>
        <v>5</v>
      </c>
      <c r="J59" s="1">
        <f>VLOOKUP(Table_Data[[#This Row],[id]], Table_mpnet_document_topics[[Column1.id]:[Column3.topic]], 3, FALSE)</f>
        <v>0</v>
      </c>
      <c r="K59" s="1">
        <f>VLOOKUP(Table_Data[[#This Row],[id]], Table_scibert_document_topics[[Column1.id]:[Column3.topic]], 3, FALSE)</f>
        <v>9</v>
      </c>
      <c r="L59" s="1">
        <f>VLOOKUP(Table_Data[[#This Row],[id]], Table_miniLM_titles_topics[[Column1.id]:[Column3.topic]], 3, FALSE)</f>
        <v>5</v>
      </c>
      <c r="M59" s="1">
        <f>VLOOKUP(Table_Data[[#This Row],[id]], Table_mpnet_titles_topics[[Column1.id]:[Column3.topic]], 3, FALSE)</f>
        <v>0</v>
      </c>
      <c r="N59" s="1">
        <f>VLOOKUP(Table_Data[[#This Row],[id]], Table_scibert_titles_topics[[Column1.id]:[Column3.topic]], 3, FALSE)</f>
        <v>0</v>
      </c>
      <c r="O59" s="1">
        <f>VLOOKUP(Table_Data[[#This Row],[id]], Table_miniLM_keywords_topics[[Column1.id]:[Column3.topic]], 3, FALSE)</f>
        <v>11</v>
      </c>
      <c r="P59" s="1">
        <f>VLOOKUP(Table_Data[[#This Row],[id]], Table_mpnet_keywords_topics[[Column1.id]:[Column3.topic]], 3, FALSE)</f>
        <v>1</v>
      </c>
      <c r="Q59" s="1" t="s">
        <v>6208</v>
      </c>
    </row>
    <row r="60" spans="1:17" x14ac:dyDescent="0.25">
      <c r="A60" s="1" t="s">
        <v>3930</v>
      </c>
      <c r="B60" s="1" t="s">
        <v>3931</v>
      </c>
      <c r="C60" s="1" t="s">
        <v>3444</v>
      </c>
      <c r="D60" s="1" t="s">
        <v>3932</v>
      </c>
      <c r="E60" s="1" t="s">
        <v>3933</v>
      </c>
      <c r="F60" s="1" t="s">
        <v>144</v>
      </c>
      <c r="G60" s="1">
        <v>2012</v>
      </c>
      <c r="H60" s="1" t="s">
        <v>3934</v>
      </c>
      <c r="I60" s="1">
        <f>VLOOKUP(Table_Data[[#This Row],[id]], Table_miniLM_document_topics[[Column1.id]:[Column3.topic]], 3, FALSE)</f>
        <v>1</v>
      </c>
      <c r="J60" s="1">
        <f>VLOOKUP(Table_Data[[#This Row],[id]], Table_mpnet_document_topics[[Column1.id]:[Column3.topic]], 3, FALSE)</f>
        <v>3</v>
      </c>
      <c r="K60" s="1">
        <f>VLOOKUP(Table_Data[[#This Row],[id]], Table_scibert_document_topics[[Column1.id]:[Column3.topic]], 3, FALSE)</f>
        <v>4</v>
      </c>
      <c r="L60" s="1">
        <f>VLOOKUP(Table_Data[[#This Row],[id]], Table_miniLM_titles_topics[[Column1.id]:[Column3.topic]], 3, FALSE)</f>
        <v>10</v>
      </c>
      <c r="M60" s="1">
        <f>VLOOKUP(Table_Data[[#This Row],[id]], Table_mpnet_titles_topics[[Column1.id]:[Column3.topic]], 3, FALSE)</f>
        <v>5</v>
      </c>
      <c r="N60" s="1">
        <f>VLOOKUP(Table_Data[[#This Row],[id]], Table_scibert_titles_topics[[Column1.id]:[Column3.topic]], 3, FALSE)</f>
        <v>2</v>
      </c>
      <c r="O60" s="1">
        <f>VLOOKUP(Table_Data[[#This Row],[id]], Table_miniLM_keywords_topics[[Column1.id]:[Column3.topic]], 3, FALSE)</f>
        <v>7</v>
      </c>
      <c r="P60" s="1">
        <f>VLOOKUP(Table_Data[[#This Row],[id]], Table_mpnet_keywords_topics[[Column1.id]:[Column3.topic]], 3, FALSE)</f>
        <v>2</v>
      </c>
      <c r="Q60" s="1" t="s">
        <v>6208</v>
      </c>
    </row>
    <row r="61" spans="1:17" x14ac:dyDescent="0.25">
      <c r="A61" s="1" t="s">
        <v>3935</v>
      </c>
      <c r="B61" s="1" t="s">
        <v>3936</v>
      </c>
      <c r="C61" s="1" t="s">
        <v>3937</v>
      </c>
      <c r="D61" s="1" t="s">
        <v>3938</v>
      </c>
      <c r="E61" s="1" t="s">
        <v>3939</v>
      </c>
      <c r="F61" s="1" t="s">
        <v>144</v>
      </c>
      <c r="G61" s="1">
        <v>2012</v>
      </c>
      <c r="I61" s="1">
        <f>VLOOKUP(Table_Data[[#This Row],[id]], Table_miniLM_document_topics[[Column1.id]:[Column3.topic]], 3, FALSE)</f>
        <v>-1</v>
      </c>
      <c r="J61" s="1">
        <f>VLOOKUP(Table_Data[[#This Row],[id]], Table_mpnet_document_topics[[Column1.id]:[Column3.topic]], 3, FALSE)</f>
        <v>17</v>
      </c>
      <c r="K61" s="1">
        <f>VLOOKUP(Table_Data[[#This Row],[id]], Table_scibert_document_topics[[Column1.id]:[Column3.topic]], 3, FALSE)</f>
        <v>-1</v>
      </c>
      <c r="L61" s="1">
        <f>VLOOKUP(Table_Data[[#This Row],[id]], Table_miniLM_titles_topics[[Column1.id]:[Column3.topic]], 3, FALSE)</f>
        <v>17</v>
      </c>
      <c r="M61" s="1">
        <f>VLOOKUP(Table_Data[[#This Row],[id]], Table_mpnet_titles_topics[[Column1.id]:[Column3.topic]], 3, FALSE)</f>
        <v>10</v>
      </c>
      <c r="N61" s="1">
        <f>VLOOKUP(Table_Data[[#This Row],[id]], Table_scibert_titles_topics[[Column1.id]:[Column3.topic]], 3, FALSE)</f>
        <v>14</v>
      </c>
      <c r="O61" s="1">
        <f>VLOOKUP(Table_Data[[#This Row],[id]], Table_miniLM_keywords_topics[[Column1.id]:[Column3.topic]], 3, FALSE)</f>
        <v>5</v>
      </c>
      <c r="P61" s="1">
        <f>VLOOKUP(Table_Data[[#This Row],[id]], Table_mpnet_keywords_topics[[Column1.id]:[Column3.topic]], 3, FALSE)</f>
        <v>-1</v>
      </c>
      <c r="Q61" s="1" t="s">
        <v>6208</v>
      </c>
    </row>
    <row r="62" spans="1:17" x14ac:dyDescent="0.25">
      <c r="A62" s="1" t="s">
        <v>3940</v>
      </c>
      <c r="B62" s="1" t="s">
        <v>3941</v>
      </c>
      <c r="C62" s="1" t="s">
        <v>664</v>
      </c>
      <c r="D62" s="1" t="s">
        <v>3942</v>
      </c>
      <c r="E62" s="1" t="s">
        <v>3943</v>
      </c>
      <c r="F62" s="1" t="s">
        <v>144</v>
      </c>
      <c r="G62" s="1">
        <v>2012</v>
      </c>
      <c r="H62" s="1" t="s">
        <v>14</v>
      </c>
      <c r="I62" s="1">
        <f>VLOOKUP(Table_Data[[#This Row],[id]], Table_miniLM_document_topics[[Column1.id]:[Column3.topic]], 3, FALSE)</f>
        <v>10</v>
      </c>
      <c r="J62" s="1">
        <f>VLOOKUP(Table_Data[[#This Row],[id]], Table_mpnet_document_topics[[Column1.id]:[Column3.topic]], 3, FALSE)</f>
        <v>20</v>
      </c>
      <c r="K62" s="1">
        <f>VLOOKUP(Table_Data[[#This Row],[id]], Table_scibert_document_topics[[Column1.id]:[Column3.topic]], 3, FALSE)</f>
        <v>-1</v>
      </c>
      <c r="L62" s="1">
        <f>VLOOKUP(Table_Data[[#This Row],[id]], Table_miniLM_titles_topics[[Column1.id]:[Column3.topic]], 3, FALSE)</f>
        <v>-1</v>
      </c>
      <c r="M62" s="1">
        <f>VLOOKUP(Table_Data[[#This Row],[id]], Table_mpnet_titles_topics[[Column1.id]:[Column3.topic]], 3, FALSE)</f>
        <v>6</v>
      </c>
      <c r="N62" s="1">
        <f>VLOOKUP(Table_Data[[#This Row],[id]], Table_scibert_titles_topics[[Column1.id]:[Column3.topic]], 3, FALSE)</f>
        <v>-1</v>
      </c>
      <c r="O62" s="1">
        <f>VLOOKUP(Table_Data[[#This Row],[id]], Table_miniLM_keywords_topics[[Column1.id]:[Column3.topic]], 3, FALSE)</f>
        <v>-1</v>
      </c>
      <c r="P62" s="1">
        <f>VLOOKUP(Table_Data[[#This Row],[id]], Table_mpnet_keywords_topics[[Column1.id]:[Column3.topic]], 3, FALSE)</f>
        <v>0</v>
      </c>
      <c r="Q62" s="1" t="s">
        <v>6208</v>
      </c>
    </row>
    <row r="63" spans="1:17" x14ac:dyDescent="0.25">
      <c r="A63" s="1" t="s">
        <v>3944</v>
      </c>
      <c r="B63" s="1" t="s">
        <v>3945</v>
      </c>
      <c r="C63" s="1" t="s">
        <v>3946</v>
      </c>
      <c r="D63" s="1" t="s">
        <v>3947</v>
      </c>
      <c r="E63" s="1" t="s">
        <v>3948</v>
      </c>
      <c r="F63" s="1" t="s">
        <v>144</v>
      </c>
      <c r="G63" s="1">
        <v>2012</v>
      </c>
      <c r="I63" s="1">
        <f>VLOOKUP(Table_Data[[#This Row],[id]], Table_miniLM_document_topics[[Column1.id]:[Column3.topic]], 3, FALSE)</f>
        <v>3</v>
      </c>
      <c r="J63" s="1">
        <f>VLOOKUP(Table_Data[[#This Row],[id]], Table_mpnet_document_topics[[Column1.id]:[Column3.topic]], 3, FALSE)</f>
        <v>4</v>
      </c>
      <c r="K63" s="1">
        <f>VLOOKUP(Table_Data[[#This Row],[id]], Table_scibert_document_topics[[Column1.id]:[Column3.topic]], 3, FALSE)</f>
        <v>2</v>
      </c>
      <c r="L63" s="1">
        <f>VLOOKUP(Table_Data[[#This Row],[id]], Table_miniLM_titles_topics[[Column1.id]:[Column3.topic]], 3, FALSE)</f>
        <v>15</v>
      </c>
      <c r="M63" s="1">
        <f>VLOOKUP(Table_Data[[#This Row],[id]], Table_mpnet_titles_topics[[Column1.id]:[Column3.topic]], 3, FALSE)</f>
        <v>1</v>
      </c>
      <c r="N63" s="1">
        <f>VLOOKUP(Table_Data[[#This Row],[id]], Table_scibert_titles_topics[[Column1.id]:[Column3.topic]], 3, FALSE)</f>
        <v>7</v>
      </c>
      <c r="O63" s="1">
        <f>VLOOKUP(Table_Data[[#This Row],[id]], Table_miniLM_keywords_topics[[Column1.id]:[Column3.topic]], 3, FALSE)</f>
        <v>-1</v>
      </c>
      <c r="P63" s="1">
        <f>VLOOKUP(Table_Data[[#This Row],[id]], Table_mpnet_keywords_topics[[Column1.id]:[Column3.topic]], 3, FALSE)</f>
        <v>10</v>
      </c>
      <c r="Q63" s="1" t="s">
        <v>6208</v>
      </c>
    </row>
    <row r="64" spans="1:17" x14ac:dyDescent="0.25">
      <c r="A64" s="1" t="s">
        <v>3949</v>
      </c>
      <c r="B64" s="1" t="s">
        <v>3950</v>
      </c>
      <c r="C64" s="1" t="s">
        <v>3951</v>
      </c>
      <c r="D64" s="1" t="s">
        <v>3952</v>
      </c>
      <c r="E64" s="1" t="s">
        <v>3953</v>
      </c>
      <c r="F64" s="1" t="s">
        <v>144</v>
      </c>
      <c r="G64" s="1">
        <v>2012</v>
      </c>
      <c r="H64" s="1" t="s">
        <v>1987</v>
      </c>
      <c r="I64" s="1">
        <f>VLOOKUP(Table_Data[[#This Row],[id]], Table_miniLM_document_topics[[Column1.id]:[Column3.topic]], 3, FALSE)</f>
        <v>-1</v>
      </c>
      <c r="J64" s="1">
        <f>VLOOKUP(Table_Data[[#This Row],[id]], Table_mpnet_document_topics[[Column1.id]:[Column3.topic]], 3, FALSE)</f>
        <v>-1</v>
      </c>
      <c r="K64" s="1">
        <f>VLOOKUP(Table_Data[[#This Row],[id]], Table_scibert_document_topics[[Column1.id]:[Column3.topic]], 3, FALSE)</f>
        <v>-1</v>
      </c>
      <c r="L64" s="1">
        <f>VLOOKUP(Table_Data[[#This Row],[id]], Table_miniLM_titles_topics[[Column1.id]:[Column3.topic]], 3, FALSE)</f>
        <v>1</v>
      </c>
      <c r="M64" s="1">
        <f>VLOOKUP(Table_Data[[#This Row],[id]], Table_mpnet_titles_topics[[Column1.id]:[Column3.topic]], 3, FALSE)</f>
        <v>4</v>
      </c>
      <c r="N64" s="1">
        <f>VLOOKUP(Table_Data[[#This Row],[id]], Table_scibert_titles_topics[[Column1.id]:[Column3.topic]], 3, FALSE)</f>
        <v>-1</v>
      </c>
      <c r="O64" s="1">
        <f>VLOOKUP(Table_Data[[#This Row],[id]], Table_miniLM_keywords_topics[[Column1.id]:[Column3.topic]], 3, FALSE)</f>
        <v>-1</v>
      </c>
      <c r="P64" s="1">
        <f>VLOOKUP(Table_Data[[#This Row],[id]], Table_mpnet_keywords_topics[[Column1.id]:[Column3.topic]], 3, FALSE)</f>
        <v>10</v>
      </c>
      <c r="Q64" s="1" t="s">
        <v>6208</v>
      </c>
    </row>
    <row r="65" spans="1:17" x14ac:dyDescent="0.25">
      <c r="A65" s="1" t="s">
        <v>3954</v>
      </c>
      <c r="B65" s="1" t="s">
        <v>3955</v>
      </c>
      <c r="C65" s="1" t="s">
        <v>3956</v>
      </c>
      <c r="D65" s="1" t="s">
        <v>3957</v>
      </c>
      <c r="E65" s="1" t="s">
        <v>3958</v>
      </c>
      <c r="F65" s="1" t="s">
        <v>144</v>
      </c>
      <c r="G65" s="1">
        <v>2012</v>
      </c>
      <c r="I65" s="1">
        <f>VLOOKUP(Table_Data[[#This Row],[id]], Table_miniLM_document_topics[[Column1.id]:[Column3.topic]], 3, FALSE)</f>
        <v>-1</v>
      </c>
      <c r="J65" s="1">
        <f>VLOOKUP(Table_Data[[#This Row],[id]], Table_mpnet_document_topics[[Column1.id]:[Column3.topic]], 3, FALSE)</f>
        <v>3</v>
      </c>
      <c r="K65" s="1">
        <f>VLOOKUP(Table_Data[[#This Row],[id]], Table_scibert_document_topics[[Column1.id]:[Column3.topic]], 3, FALSE)</f>
        <v>-1</v>
      </c>
      <c r="L65" s="1">
        <f>VLOOKUP(Table_Data[[#This Row],[id]], Table_miniLM_titles_topics[[Column1.id]:[Column3.topic]], 3, FALSE)</f>
        <v>9</v>
      </c>
      <c r="M65" s="1">
        <f>VLOOKUP(Table_Data[[#This Row],[id]], Table_mpnet_titles_topics[[Column1.id]:[Column3.topic]], 3, FALSE)</f>
        <v>-1</v>
      </c>
      <c r="N65" s="1">
        <f>VLOOKUP(Table_Data[[#This Row],[id]], Table_scibert_titles_topics[[Column1.id]:[Column3.topic]], 3, FALSE)</f>
        <v>23</v>
      </c>
      <c r="O65" s="1">
        <f>VLOOKUP(Table_Data[[#This Row],[id]], Table_miniLM_keywords_topics[[Column1.id]:[Column3.topic]], 3, FALSE)</f>
        <v>-1</v>
      </c>
      <c r="P65" s="1">
        <f>VLOOKUP(Table_Data[[#This Row],[id]], Table_mpnet_keywords_topics[[Column1.id]:[Column3.topic]], 3, FALSE)</f>
        <v>-1</v>
      </c>
      <c r="Q65" s="1" t="s">
        <v>6208</v>
      </c>
    </row>
    <row r="66" spans="1:17" x14ac:dyDescent="0.25">
      <c r="A66" s="1" t="s">
        <v>3959</v>
      </c>
      <c r="B66" s="1" t="s">
        <v>3960</v>
      </c>
      <c r="C66" s="1" t="s">
        <v>3961</v>
      </c>
      <c r="D66" s="1" t="s">
        <v>3962</v>
      </c>
      <c r="E66" s="1" t="s">
        <v>3963</v>
      </c>
      <c r="F66" s="1" t="s">
        <v>144</v>
      </c>
      <c r="G66" s="1">
        <v>2012</v>
      </c>
      <c r="I66" s="1">
        <f>VLOOKUP(Table_Data[[#This Row],[id]], Table_miniLM_document_topics[[Column1.id]:[Column3.topic]], 3, FALSE)</f>
        <v>9</v>
      </c>
      <c r="J66" s="1">
        <f>VLOOKUP(Table_Data[[#This Row],[id]], Table_mpnet_document_topics[[Column1.id]:[Column3.topic]], 3, FALSE)</f>
        <v>11</v>
      </c>
      <c r="K66" s="1">
        <f>VLOOKUP(Table_Data[[#This Row],[id]], Table_scibert_document_topics[[Column1.id]:[Column3.topic]], 3, FALSE)</f>
        <v>-1</v>
      </c>
      <c r="L66" s="1">
        <f>VLOOKUP(Table_Data[[#This Row],[id]], Table_miniLM_titles_topics[[Column1.id]:[Column3.topic]], 3, FALSE)</f>
        <v>6</v>
      </c>
      <c r="M66" s="1">
        <f>VLOOKUP(Table_Data[[#This Row],[id]], Table_mpnet_titles_topics[[Column1.id]:[Column3.topic]], 3, FALSE)</f>
        <v>-1</v>
      </c>
      <c r="N66" s="1">
        <f>VLOOKUP(Table_Data[[#This Row],[id]], Table_scibert_titles_topics[[Column1.id]:[Column3.topic]], 3, FALSE)</f>
        <v>5</v>
      </c>
      <c r="O66" s="1">
        <f>VLOOKUP(Table_Data[[#This Row],[id]], Table_miniLM_keywords_topics[[Column1.id]:[Column3.topic]], 3, FALSE)</f>
        <v>3</v>
      </c>
      <c r="P66" s="1">
        <f>VLOOKUP(Table_Data[[#This Row],[id]], Table_mpnet_keywords_topics[[Column1.id]:[Column3.topic]], 3, FALSE)</f>
        <v>5</v>
      </c>
      <c r="Q66" s="1" t="s">
        <v>6208</v>
      </c>
    </row>
    <row r="67" spans="1:17" x14ac:dyDescent="0.25">
      <c r="A67" s="1" t="s">
        <v>4372</v>
      </c>
      <c r="B67" s="1" t="s">
        <v>4373</v>
      </c>
      <c r="C67" s="1" t="s">
        <v>4374</v>
      </c>
      <c r="D67" s="1" t="s">
        <v>4375</v>
      </c>
      <c r="E67" s="1" t="s">
        <v>4376</v>
      </c>
      <c r="F67" s="1" t="s">
        <v>144</v>
      </c>
      <c r="G67" s="1">
        <v>2022</v>
      </c>
      <c r="I67" s="1">
        <f>VLOOKUP(Table_Data[[#This Row],[id]], Table_miniLM_document_topics[[Column1.id]:[Column3.topic]], 3, FALSE)</f>
        <v>10</v>
      </c>
      <c r="J67" s="1">
        <f>VLOOKUP(Table_Data[[#This Row],[id]], Table_mpnet_document_topics[[Column1.id]:[Column3.topic]], 3, FALSE)</f>
        <v>-1</v>
      </c>
      <c r="K67" s="1">
        <f>VLOOKUP(Table_Data[[#This Row],[id]], Table_scibert_document_topics[[Column1.id]:[Column3.topic]], 3, FALSE)</f>
        <v>14</v>
      </c>
      <c r="L67" s="1">
        <f>VLOOKUP(Table_Data[[#This Row],[id]], Table_miniLM_titles_topics[[Column1.id]:[Column3.topic]], 3, FALSE)</f>
        <v>19</v>
      </c>
      <c r="M67" s="1">
        <f>VLOOKUP(Table_Data[[#This Row],[id]], Table_mpnet_titles_topics[[Column1.id]:[Column3.topic]], 3, FALSE)</f>
        <v>8</v>
      </c>
      <c r="N67" s="1">
        <f>VLOOKUP(Table_Data[[#This Row],[id]], Table_scibert_titles_topics[[Column1.id]:[Column3.topic]], 3, FALSE)</f>
        <v>-1</v>
      </c>
      <c r="O67" s="1">
        <f>VLOOKUP(Table_Data[[#This Row],[id]], Table_miniLM_keywords_topics[[Column1.id]:[Column3.topic]], 3, FALSE)</f>
        <v>0</v>
      </c>
      <c r="P67" s="1">
        <f>VLOOKUP(Table_Data[[#This Row],[id]], Table_mpnet_keywords_topics[[Column1.id]:[Column3.topic]], 3, FALSE)</f>
        <v>-1</v>
      </c>
      <c r="Q67" s="1" t="s">
        <v>6208</v>
      </c>
    </row>
    <row r="68" spans="1:17" x14ac:dyDescent="0.25">
      <c r="A68" s="1" t="s">
        <v>4377</v>
      </c>
      <c r="B68" s="1" t="s">
        <v>4378</v>
      </c>
      <c r="C68" s="1" t="s">
        <v>4379</v>
      </c>
      <c r="D68" s="1" t="s">
        <v>4380</v>
      </c>
      <c r="E68" s="1" t="s">
        <v>4381</v>
      </c>
      <c r="F68" s="1" t="s">
        <v>144</v>
      </c>
      <c r="G68" s="1">
        <v>2022</v>
      </c>
      <c r="I68" s="1">
        <f>VLOOKUP(Table_Data[[#This Row],[id]], Table_miniLM_document_topics[[Column1.id]:[Column3.topic]], 3, FALSE)</f>
        <v>20</v>
      </c>
      <c r="J68" s="1">
        <f>VLOOKUP(Table_Data[[#This Row],[id]], Table_mpnet_document_topics[[Column1.id]:[Column3.topic]], 3, FALSE)</f>
        <v>6</v>
      </c>
      <c r="K68" s="1">
        <f>VLOOKUP(Table_Data[[#This Row],[id]], Table_scibert_document_topics[[Column1.id]:[Column3.topic]], 3, FALSE)</f>
        <v>24</v>
      </c>
      <c r="L68" s="1">
        <f>VLOOKUP(Table_Data[[#This Row],[id]], Table_miniLM_titles_topics[[Column1.id]:[Column3.topic]], 3, FALSE)</f>
        <v>-1</v>
      </c>
      <c r="M68" s="1">
        <f>VLOOKUP(Table_Data[[#This Row],[id]], Table_mpnet_titles_topics[[Column1.id]:[Column3.topic]], 3, FALSE)</f>
        <v>9</v>
      </c>
      <c r="N68" s="1">
        <f>VLOOKUP(Table_Data[[#This Row],[id]], Table_scibert_titles_topics[[Column1.id]:[Column3.topic]], 3, FALSE)</f>
        <v>-1</v>
      </c>
      <c r="O68" s="1">
        <f>VLOOKUP(Table_Data[[#This Row],[id]], Table_miniLM_keywords_topics[[Column1.id]:[Column3.topic]], 3, FALSE)</f>
        <v>17</v>
      </c>
      <c r="P68" s="1">
        <f>VLOOKUP(Table_Data[[#This Row],[id]], Table_mpnet_keywords_topics[[Column1.id]:[Column3.topic]], 3, FALSE)</f>
        <v>14</v>
      </c>
      <c r="Q68" s="1" t="s">
        <v>6208</v>
      </c>
    </row>
    <row r="69" spans="1:17" x14ac:dyDescent="0.25">
      <c r="A69" s="1" t="s">
        <v>4382</v>
      </c>
      <c r="B69" s="1" t="s">
        <v>4383</v>
      </c>
      <c r="C69" s="1" t="s">
        <v>4384</v>
      </c>
      <c r="D69" s="1" t="s">
        <v>4385</v>
      </c>
      <c r="E69" s="1" t="s">
        <v>4386</v>
      </c>
      <c r="F69" s="1" t="s">
        <v>144</v>
      </c>
      <c r="G69" s="1">
        <v>2022</v>
      </c>
      <c r="I69" s="1">
        <f>VLOOKUP(Table_Data[[#This Row],[id]], Table_miniLM_document_topics[[Column1.id]:[Column3.topic]], 3, FALSE)</f>
        <v>7</v>
      </c>
      <c r="J69" s="1">
        <f>VLOOKUP(Table_Data[[#This Row],[id]], Table_mpnet_document_topics[[Column1.id]:[Column3.topic]], 3, FALSE)</f>
        <v>8</v>
      </c>
      <c r="K69" s="1">
        <f>VLOOKUP(Table_Data[[#This Row],[id]], Table_scibert_document_topics[[Column1.id]:[Column3.topic]], 3, FALSE)</f>
        <v>7</v>
      </c>
      <c r="L69" s="1">
        <f>VLOOKUP(Table_Data[[#This Row],[id]], Table_miniLM_titles_topics[[Column1.id]:[Column3.topic]], 3, FALSE)</f>
        <v>8</v>
      </c>
      <c r="M69" s="1">
        <f>VLOOKUP(Table_Data[[#This Row],[id]], Table_mpnet_titles_topics[[Column1.id]:[Column3.topic]], 3, FALSE)</f>
        <v>11</v>
      </c>
      <c r="N69" s="1">
        <f>VLOOKUP(Table_Data[[#This Row],[id]], Table_scibert_titles_topics[[Column1.id]:[Column3.topic]], 3, FALSE)</f>
        <v>6</v>
      </c>
      <c r="O69" s="1">
        <f>VLOOKUP(Table_Data[[#This Row],[id]], Table_miniLM_keywords_topics[[Column1.id]:[Column3.topic]], 3, FALSE)</f>
        <v>8</v>
      </c>
      <c r="P69" s="1">
        <f>VLOOKUP(Table_Data[[#This Row],[id]], Table_mpnet_keywords_topics[[Column1.id]:[Column3.topic]], 3, FALSE)</f>
        <v>9</v>
      </c>
      <c r="Q69" s="1" t="s">
        <v>6208</v>
      </c>
    </row>
    <row r="70" spans="1:17" ht="15" customHeight="1" x14ac:dyDescent="0.25">
      <c r="A70" s="1" t="s">
        <v>4387</v>
      </c>
      <c r="B70" s="1" t="s">
        <v>4388</v>
      </c>
      <c r="C70" s="1" t="s">
        <v>4389</v>
      </c>
      <c r="D70" s="1" t="s">
        <v>4390</v>
      </c>
      <c r="E70" s="1" t="s">
        <v>4391</v>
      </c>
      <c r="F70" s="1" t="s">
        <v>144</v>
      </c>
      <c r="G70" s="1">
        <v>2022</v>
      </c>
      <c r="I70" s="1">
        <f>VLOOKUP(Table_Data[[#This Row],[id]], Table_miniLM_document_topics[[Column1.id]:[Column3.topic]], 3, FALSE)</f>
        <v>12</v>
      </c>
      <c r="J70" s="1">
        <f>VLOOKUP(Table_Data[[#This Row],[id]], Table_mpnet_document_topics[[Column1.id]:[Column3.topic]], 3, FALSE)</f>
        <v>6</v>
      </c>
      <c r="K70" s="1">
        <f>VLOOKUP(Table_Data[[#This Row],[id]], Table_scibert_document_topics[[Column1.id]:[Column3.topic]], 3, FALSE)</f>
        <v>10</v>
      </c>
      <c r="L70" s="1">
        <f>VLOOKUP(Table_Data[[#This Row],[id]], Table_miniLM_titles_topics[[Column1.id]:[Column3.topic]], 3, FALSE)</f>
        <v>13</v>
      </c>
      <c r="M70" s="1">
        <f>VLOOKUP(Table_Data[[#This Row],[id]], Table_mpnet_titles_topics[[Column1.id]:[Column3.topic]], 3, FALSE)</f>
        <v>9</v>
      </c>
      <c r="N70" s="1">
        <f>VLOOKUP(Table_Data[[#This Row],[id]], Table_scibert_titles_topics[[Column1.id]:[Column3.topic]], 3, FALSE)</f>
        <v>18</v>
      </c>
      <c r="O70" s="1">
        <f>VLOOKUP(Table_Data[[#This Row],[id]], Table_miniLM_keywords_topics[[Column1.id]:[Column3.topic]], 3, FALSE)</f>
        <v>3</v>
      </c>
      <c r="P70" s="1">
        <f>VLOOKUP(Table_Data[[#This Row],[id]], Table_mpnet_keywords_topics[[Column1.id]:[Column3.topic]], 3, FALSE)</f>
        <v>-1</v>
      </c>
      <c r="Q70" s="1" t="s">
        <v>6208</v>
      </c>
    </row>
    <row r="71" spans="1:17" x14ac:dyDescent="0.25">
      <c r="A71" s="1" t="s">
        <v>4392</v>
      </c>
      <c r="B71" s="1" t="s">
        <v>4393</v>
      </c>
      <c r="C71" s="1" t="s">
        <v>4394</v>
      </c>
      <c r="D71" s="1" t="s">
        <v>4395</v>
      </c>
      <c r="E71" s="1" t="s">
        <v>4396</v>
      </c>
      <c r="F71" s="1" t="s">
        <v>144</v>
      </c>
      <c r="G71" s="1">
        <v>2022</v>
      </c>
      <c r="I71" s="1">
        <f>VLOOKUP(Table_Data[[#This Row],[id]], Table_miniLM_document_topics[[Column1.id]:[Column3.topic]], 3, FALSE)</f>
        <v>-1</v>
      </c>
      <c r="J71" s="1">
        <f>VLOOKUP(Table_Data[[#This Row],[id]], Table_mpnet_document_topics[[Column1.id]:[Column3.topic]], 3, FALSE)</f>
        <v>15</v>
      </c>
      <c r="K71" s="1">
        <f>VLOOKUP(Table_Data[[#This Row],[id]], Table_scibert_document_topics[[Column1.id]:[Column3.topic]], 3, FALSE)</f>
        <v>-1</v>
      </c>
      <c r="L71" s="1">
        <f>VLOOKUP(Table_Data[[#This Row],[id]], Table_miniLM_titles_topics[[Column1.id]:[Column3.topic]], 3, FALSE)</f>
        <v>11</v>
      </c>
      <c r="M71" s="1">
        <f>VLOOKUP(Table_Data[[#This Row],[id]], Table_mpnet_titles_topics[[Column1.id]:[Column3.topic]], 3, FALSE)</f>
        <v>7</v>
      </c>
      <c r="N71" s="1">
        <f>VLOOKUP(Table_Data[[#This Row],[id]], Table_scibert_titles_topics[[Column1.id]:[Column3.topic]], 3, FALSE)</f>
        <v>4</v>
      </c>
      <c r="O71" s="1">
        <f>VLOOKUP(Table_Data[[#This Row],[id]], Table_miniLM_keywords_topics[[Column1.id]:[Column3.topic]], 3, FALSE)</f>
        <v>3</v>
      </c>
      <c r="P71" s="1">
        <f>VLOOKUP(Table_Data[[#This Row],[id]], Table_mpnet_keywords_topics[[Column1.id]:[Column3.topic]], 3, FALSE)</f>
        <v>-1</v>
      </c>
      <c r="Q71" s="1" t="s">
        <v>6208</v>
      </c>
    </row>
    <row r="72" spans="1:17" x14ac:dyDescent="0.25">
      <c r="A72" s="1" t="s">
        <v>4397</v>
      </c>
      <c r="B72" s="1" t="s">
        <v>4398</v>
      </c>
      <c r="C72" s="1" t="s">
        <v>4399</v>
      </c>
      <c r="D72" s="1" t="s">
        <v>4400</v>
      </c>
      <c r="E72" s="1" t="s">
        <v>4401</v>
      </c>
      <c r="F72" s="1" t="s">
        <v>144</v>
      </c>
      <c r="G72" s="1">
        <v>2022</v>
      </c>
      <c r="I72" s="1">
        <f>VLOOKUP(Table_Data[[#This Row],[id]], Table_miniLM_document_topics[[Column1.id]:[Column3.topic]], 3, FALSE)</f>
        <v>2</v>
      </c>
      <c r="J72" s="1">
        <f>VLOOKUP(Table_Data[[#This Row],[id]], Table_mpnet_document_topics[[Column1.id]:[Column3.topic]], 3, FALSE)</f>
        <v>1</v>
      </c>
      <c r="K72" s="1">
        <f>VLOOKUP(Table_Data[[#This Row],[id]], Table_scibert_document_topics[[Column1.id]:[Column3.topic]], 3, FALSE)</f>
        <v>3</v>
      </c>
      <c r="L72" s="1">
        <f>VLOOKUP(Table_Data[[#This Row],[id]], Table_miniLM_titles_topics[[Column1.id]:[Column3.topic]], 3, FALSE)</f>
        <v>-1</v>
      </c>
      <c r="M72" s="1">
        <f>VLOOKUP(Table_Data[[#This Row],[id]], Table_mpnet_titles_topics[[Column1.id]:[Column3.topic]], 3, FALSE)</f>
        <v>2</v>
      </c>
      <c r="N72" s="1">
        <f>VLOOKUP(Table_Data[[#This Row],[id]], Table_scibert_titles_topics[[Column1.id]:[Column3.topic]], 3, FALSE)</f>
        <v>4</v>
      </c>
      <c r="O72" s="1">
        <f>VLOOKUP(Table_Data[[#This Row],[id]], Table_miniLM_keywords_topics[[Column1.id]:[Column3.topic]], 3, FALSE)</f>
        <v>-1</v>
      </c>
      <c r="P72" s="1">
        <f>VLOOKUP(Table_Data[[#This Row],[id]], Table_mpnet_keywords_topics[[Column1.id]:[Column3.topic]], 3, FALSE)</f>
        <v>10</v>
      </c>
      <c r="Q72" s="1" t="s">
        <v>6208</v>
      </c>
    </row>
    <row r="73" spans="1:17" x14ac:dyDescent="0.25">
      <c r="A73" s="1" t="s">
        <v>4402</v>
      </c>
      <c r="B73" s="1" t="s">
        <v>4403</v>
      </c>
      <c r="C73" s="1" t="s">
        <v>4404</v>
      </c>
      <c r="D73" s="1" t="s">
        <v>4405</v>
      </c>
      <c r="E73" s="1" t="s">
        <v>4406</v>
      </c>
      <c r="F73" s="1" t="s">
        <v>144</v>
      </c>
      <c r="G73" s="1">
        <v>2022</v>
      </c>
      <c r="I73" s="1">
        <f>VLOOKUP(Table_Data[[#This Row],[id]], Table_miniLM_document_topics[[Column1.id]:[Column3.topic]], 3, FALSE)</f>
        <v>9</v>
      </c>
      <c r="J73" s="1">
        <f>VLOOKUP(Table_Data[[#This Row],[id]], Table_mpnet_document_topics[[Column1.id]:[Column3.topic]], 3, FALSE)</f>
        <v>12</v>
      </c>
      <c r="K73" s="1">
        <f>VLOOKUP(Table_Data[[#This Row],[id]], Table_scibert_document_topics[[Column1.id]:[Column3.topic]], 3, FALSE)</f>
        <v>16</v>
      </c>
      <c r="L73" s="1">
        <f>VLOOKUP(Table_Data[[#This Row],[id]], Table_miniLM_titles_topics[[Column1.id]:[Column3.topic]], 3, FALSE)</f>
        <v>12</v>
      </c>
      <c r="M73" s="1">
        <f>VLOOKUP(Table_Data[[#This Row],[id]], Table_mpnet_titles_topics[[Column1.id]:[Column3.topic]], 3, FALSE)</f>
        <v>12</v>
      </c>
      <c r="N73" s="1">
        <f>VLOOKUP(Table_Data[[#This Row],[id]], Table_scibert_titles_topics[[Column1.id]:[Column3.topic]], 3, FALSE)</f>
        <v>10</v>
      </c>
      <c r="O73" s="1">
        <f>VLOOKUP(Table_Data[[#This Row],[id]], Table_miniLM_keywords_topics[[Column1.id]:[Column3.topic]], 3, FALSE)</f>
        <v>-1</v>
      </c>
      <c r="P73" s="1">
        <f>VLOOKUP(Table_Data[[#This Row],[id]], Table_mpnet_keywords_topics[[Column1.id]:[Column3.topic]], 3, FALSE)</f>
        <v>14</v>
      </c>
      <c r="Q73" s="1" t="s">
        <v>6208</v>
      </c>
    </row>
    <row r="74" spans="1:17" x14ac:dyDescent="0.25">
      <c r="A74" s="1" t="s">
        <v>4407</v>
      </c>
      <c r="B74" s="1" t="s">
        <v>4408</v>
      </c>
      <c r="C74" s="1" t="s">
        <v>4409</v>
      </c>
      <c r="D74" s="1" t="s">
        <v>4410</v>
      </c>
      <c r="E74" s="1" t="s">
        <v>4411</v>
      </c>
      <c r="F74" s="1" t="s">
        <v>144</v>
      </c>
      <c r="G74" s="1">
        <v>2022</v>
      </c>
      <c r="I74" s="1">
        <f>VLOOKUP(Table_Data[[#This Row],[id]], Table_miniLM_document_topics[[Column1.id]:[Column3.topic]], 3, FALSE)</f>
        <v>1</v>
      </c>
      <c r="J74" s="1">
        <f>VLOOKUP(Table_Data[[#This Row],[id]], Table_mpnet_document_topics[[Column1.id]:[Column3.topic]], 3, FALSE)</f>
        <v>-1</v>
      </c>
      <c r="K74" s="1">
        <f>VLOOKUP(Table_Data[[#This Row],[id]], Table_scibert_document_topics[[Column1.id]:[Column3.topic]], 3, FALSE)</f>
        <v>4</v>
      </c>
      <c r="L74" s="1">
        <f>VLOOKUP(Table_Data[[#This Row],[id]], Table_miniLM_titles_topics[[Column1.id]:[Column3.topic]], 3, FALSE)</f>
        <v>10</v>
      </c>
      <c r="M74" s="1">
        <f>VLOOKUP(Table_Data[[#This Row],[id]], Table_mpnet_titles_topics[[Column1.id]:[Column3.topic]], 3, FALSE)</f>
        <v>5</v>
      </c>
      <c r="N74" s="1">
        <f>VLOOKUP(Table_Data[[#This Row],[id]], Table_scibert_titles_topics[[Column1.id]:[Column3.topic]], 3, FALSE)</f>
        <v>2</v>
      </c>
      <c r="O74" s="1">
        <f>VLOOKUP(Table_Data[[#This Row],[id]], Table_miniLM_keywords_topics[[Column1.id]:[Column3.topic]], 3, FALSE)</f>
        <v>-1</v>
      </c>
      <c r="P74" s="1">
        <f>VLOOKUP(Table_Data[[#This Row],[id]], Table_mpnet_keywords_topics[[Column1.id]:[Column3.topic]], 3, FALSE)</f>
        <v>-1</v>
      </c>
      <c r="Q74" s="1" t="s">
        <v>6208</v>
      </c>
    </row>
    <row r="75" spans="1:17" x14ac:dyDescent="0.25">
      <c r="A75" s="1" t="s">
        <v>4412</v>
      </c>
      <c r="B75" s="1" t="s">
        <v>4413</v>
      </c>
      <c r="C75" s="1" t="s">
        <v>4414</v>
      </c>
      <c r="D75" s="1" t="s">
        <v>4415</v>
      </c>
      <c r="E75" s="1" t="s">
        <v>4416</v>
      </c>
      <c r="F75" s="1" t="s">
        <v>144</v>
      </c>
      <c r="G75" s="1">
        <v>2022</v>
      </c>
      <c r="I75" s="1">
        <f>VLOOKUP(Table_Data[[#This Row],[id]], Table_miniLM_document_topics[[Column1.id]:[Column3.topic]], 3, FALSE)</f>
        <v>6</v>
      </c>
      <c r="J75" s="1">
        <f>VLOOKUP(Table_Data[[#This Row],[id]], Table_mpnet_document_topics[[Column1.id]:[Column3.topic]], 3, FALSE)</f>
        <v>7</v>
      </c>
      <c r="K75" s="1">
        <f>VLOOKUP(Table_Data[[#This Row],[id]], Table_scibert_document_topics[[Column1.id]:[Column3.topic]], 3, FALSE)</f>
        <v>6</v>
      </c>
      <c r="L75" s="1">
        <f>VLOOKUP(Table_Data[[#This Row],[id]], Table_miniLM_titles_topics[[Column1.id]:[Column3.topic]], 3, FALSE)</f>
        <v>6</v>
      </c>
      <c r="M75" s="1">
        <f>VLOOKUP(Table_Data[[#This Row],[id]], Table_mpnet_titles_topics[[Column1.id]:[Column3.topic]], 3, FALSE)</f>
        <v>6</v>
      </c>
      <c r="N75" s="1">
        <f>VLOOKUP(Table_Data[[#This Row],[id]], Table_scibert_titles_topics[[Column1.id]:[Column3.topic]], 3, FALSE)</f>
        <v>5</v>
      </c>
      <c r="O75" s="1">
        <f>VLOOKUP(Table_Data[[#This Row],[id]], Table_miniLM_keywords_topics[[Column1.id]:[Column3.topic]], 3, FALSE)</f>
        <v>12</v>
      </c>
      <c r="P75" s="1">
        <f>VLOOKUP(Table_Data[[#This Row],[id]], Table_mpnet_keywords_topics[[Column1.id]:[Column3.topic]], 3, FALSE)</f>
        <v>8</v>
      </c>
      <c r="Q75" s="1" t="s">
        <v>6208</v>
      </c>
    </row>
    <row r="76" spans="1:17" x14ac:dyDescent="0.25">
      <c r="A76" s="1" t="s">
        <v>8</v>
      </c>
      <c r="B76" s="1" t="s">
        <v>9</v>
      </c>
      <c r="C76" s="1" t="s">
        <v>10</v>
      </c>
      <c r="D76" s="1" t="s">
        <v>11</v>
      </c>
      <c r="E76" s="1" t="s">
        <v>12</v>
      </c>
      <c r="F76" s="1" t="s">
        <v>13</v>
      </c>
      <c r="G76" s="1">
        <v>2012</v>
      </c>
      <c r="H76" s="1" t="s">
        <v>14</v>
      </c>
      <c r="I76" s="1">
        <f>VLOOKUP(Table_Data[[#This Row],[id]], Table_miniLM_document_topics[[Column1.id]:[Column3.topic]], 3, FALSE)</f>
        <v>3</v>
      </c>
      <c r="J76" s="1">
        <f>VLOOKUP(Table_Data[[#This Row],[id]], Table_mpnet_document_topics[[Column1.id]:[Column3.topic]], 3, FALSE)</f>
        <v>4</v>
      </c>
      <c r="K76" s="1">
        <f>VLOOKUP(Table_Data[[#This Row],[id]], Table_scibert_document_topics[[Column1.id]:[Column3.topic]], 3, FALSE)</f>
        <v>2</v>
      </c>
      <c r="L76" s="1">
        <f>VLOOKUP(Table_Data[[#This Row],[id]], Table_miniLM_titles_topics[[Column1.id]:[Column3.topic]], 3, FALSE)</f>
        <v>15</v>
      </c>
      <c r="M76" s="1">
        <f>VLOOKUP(Table_Data[[#This Row],[id]], Table_mpnet_titles_topics[[Column1.id]:[Column3.topic]], 3, FALSE)</f>
        <v>1</v>
      </c>
      <c r="N76" s="1">
        <f>VLOOKUP(Table_Data[[#This Row],[id]], Table_scibert_titles_topics[[Column1.id]:[Column3.topic]], 3, FALSE)</f>
        <v>7</v>
      </c>
      <c r="O76" s="1">
        <f>VLOOKUP(Table_Data[[#This Row],[id]], Table_miniLM_keywords_topics[[Column1.id]:[Column3.topic]], 3, FALSE)</f>
        <v>-1</v>
      </c>
      <c r="P76" s="1">
        <f>VLOOKUP(Table_Data[[#This Row],[id]], Table_mpnet_keywords_topics[[Column1.id]:[Column3.topic]], 3, FALSE)</f>
        <v>-1</v>
      </c>
      <c r="Q76" s="1" t="s">
        <v>6208</v>
      </c>
    </row>
    <row r="77" spans="1:17" x14ac:dyDescent="0.25">
      <c r="A77" s="1" t="s">
        <v>15</v>
      </c>
      <c r="B77" s="1" t="s">
        <v>16</v>
      </c>
      <c r="C77" s="1" t="s">
        <v>17</v>
      </c>
      <c r="D77" s="1" t="s">
        <v>18</v>
      </c>
      <c r="E77" s="1" t="s">
        <v>19</v>
      </c>
      <c r="F77" s="1" t="s">
        <v>13</v>
      </c>
      <c r="G77" s="1">
        <v>2012</v>
      </c>
      <c r="H77" s="1" t="s">
        <v>20</v>
      </c>
      <c r="I77" s="1">
        <f>VLOOKUP(Table_Data[[#This Row],[id]], Table_miniLM_document_topics[[Column1.id]:[Column3.topic]], 3, FALSE)</f>
        <v>-1</v>
      </c>
      <c r="J77" s="1">
        <f>VLOOKUP(Table_Data[[#This Row],[id]], Table_mpnet_document_topics[[Column1.id]:[Column3.topic]], 3, FALSE)</f>
        <v>2</v>
      </c>
      <c r="K77" s="1">
        <f>VLOOKUP(Table_Data[[#This Row],[id]], Table_scibert_document_topics[[Column1.id]:[Column3.topic]], 3, FALSE)</f>
        <v>0</v>
      </c>
      <c r="L77" s="1">
        <f>VLOOKUP(Table_Data[[#This Row],[id]], Table_miniLM_titles_topics[[Column1.id]:[Column3.topic]], 3, FALSE)</f>
        <v>-1</v>
      </c>
      <c r="M77" s="1">
        <f>VLOOKUP(Table_Data[[#This Row],[id]], Table_mpnet_titles_topics[[Column1.id]:[Column3.topic]], 3, FALSE)</f>
        <v>-1</v>
      </c>
      <c r="N77" s="1">
        <f>VLOOKUP(Table_Data[[#This Row],[id]], Table_scibert_titles_topics[[Column1.id]:[Column3.topic]], 3, FALSE)</f>
        <v>-1</v>
      </c>
      <c r="O77" s="1">
        <f>VLOOKUP(Table_Data[[#This Row],[id]], Table_miniLM_keywords_topics[[Column1.id]:[Column3.topic]], 3, FALSE)</f>
        <v>-1</v>
      </c>
      <c r="P77" s="1">
        <f>VLOOKUP(Table_Data[[#This Row],[id]], Table_mpnet_keywords_topics[[Column1.id]:[Column3.topic]], 3, FALSE)</f>
        <v>1</v>
      </c>
      <c r="Q77" s="1" t="s">
        <v>6208</v>
      </c>
    </row>
    <row r="78" spans="1:17" x14ac:dyDescent="0.25">
      <c r="A78" s="1" t="s">
        <v>21</v>
      </c>
      <c r="B78" s="1" t="s">
        <v>22</v>
      </c>
      <c r="C78" s="1" t="s">
        <v>23</v>
      </c>
      <c r="D78" s="1" t="s">
        <v>24</v>
      </c>
      <c r="E78" s="1" t="s">
        <v>25</v>
      </c>
      <c r="F78" s="1" t="s">
        <v>13</v>
      </c>
      <c r="G78" s="1">
        <v>2012</v>
      </c>
      <c r="H78" s="1" t="s">
        <v>20</v>
      </c>
      <c r="I78" s="1">
        <f>VLOOKUP(Table_Data[[#This Row],[id]], Table_miniLM_document_topics[[Column1.id]:[Column3.topic]], 3, FALSE)</f>
        <v>-1</v>
      </c>
      <c r="J78" s="1">
        <f>VLOOKUP(Table_Data[[#This Row],[id]], Table_mpnet_document_topics[[Column1.id]:[Column3.topic]], 3, FALSE)</f>
        <v>-1</v>
      </c>
      <c r="K78" s="1">
        <f>VLOOKUP(Table_Data[[#This Row],[id]], Table_scibert_document_topics[[Column1.id]:[Column3.topic]], 3, FALSE)</f>
        <v>-1</v>
      </c>
      <c r="L78" s="1">
        <f>VLOOKUP(Table_Data[[#This Row],[id]], Table_miniLM_titles_topics[[Column1.id]:[Column3.topic]], 3, FALSE)</f>
        <v>-1</v>
      </c>
      <c r="M78" s="1">
        <f>VLOOKUP(Table_Data[[#This Row],[id]], Table_mpnet_titles_topics[[Column1.id]:[Column3.topic]], 3, FALSE)</f>
        <v>1</v>
      </c>
      <c r="N78" s="1">
        <f>VLOOKUP(Table_Data[[#This Row],[id]], Table_scibert_titles_topics[[Column1.id]:[Column3.topic]], 3, FALSE)</f>
        <v>-1</v>
      </c>
      <c r="O78" s="1">
        <f>VLOOKUP(Table_Data[[#This Row],[id]], Table_miniLM_keywords_topics[[Column1.id]:[Column3.topic]], 3, FALSE)</f>
        <v>-1</v>
      </c>
      <c r="P78" s="1">
        <f>VLOOKUP(Table_Data[[#This Row],[id]], Table_mpnet_keywords_topics[[Column1.id]:[Column3.topic]], 3, FALSE)</f>
        <v>-1</v>
      </c>
      <c r="Q78" s="1" t="s">
        <v>6208</v>
      </c>
    </row>
    <row r="79" spans="1:17" x14ac:dyDescent="0.25">
      <c r="A79" s="1" t="s">
        <v>26</v>
      </c>
      <c r="B79" s="1" t="s">
        <v>27</v>
      </c>
      <c r="C79" s="1" t="s">
        <v>28</v>
      </c>
      <c r="D79" s="1" t="s">
        <v>29</v>
      </c>
      <c r="E79" s="1" t="s">
        <v>30</v>
      </c>
      <c r="F79" s="1" t="s">
        <v>13</v>
      </c>
      <c r="G79" s="1">
        <v>2012</v>
      </c>
      <c r="H79" s="1" t="s">
        <v>31</v>
      </c>
      <c r="I79" s="1">
        <f>VLOOKUP(Table_Data[[#This Row],[id]], Table_miniLM_document_topics[[Column1.id]:[Column3.topic]], 3, FALSE)</f>
        <v>21</v>
      </c>
      <c r="J79" s="1">
        <f>VLOOKUP(Table_Data[[#This Row],[id]], Table_mpnet_document_topics[[Column1.id]:[Column3.topic]], 3, FALSE)</f>
        <v>-1</v>
      </c>
      <c r="K79" s="1">
        <f>VLOOKUP(Table_Data[[#This Row],[id]], Table_scibert_document_topics[[Column1.id]:[Column3.topic]], 3, FALSE)</f>
        <v>12</v>
      </c>
      <c r="L79" s="1">
        <f>VLOOKUP(Table_Data[[#This Row],[id]], Table_miniLM_titles_topics[[Column1.id]:[Column3.topic]], 3, FALSE)</f>
        <v>-1</v>
      </c>
      <c r="M79" s="1">
        <f>VLOOKUP(Table_Data[[#This Row],[id]], Table_mpnet_titles_topics[[Column1.id]:[Column3.topic]], 3, FALSE)</f>
        <v>6</v>
      </c>
      <c r="N79" s="1">
        <f>VLOOKUP(Table_Data[[#This Row],[id]], Table_scibert_titles_topics[[Column1.id]:[Column3.topic]], 3, FALSE)</f>
        <v>-1</v>
      </c>
      <c r="O79" s="1">
        <f>VLOOKUP(Table_Data[[#This Row],[id]], Table_miniLM_keywords_topics[[Column1.id]:[Column3.topic]], 3, FALSE)</f>
        <v>1</v>
      </c>
      <c r="P79" s="1">
        <f>VLOOKUP(Table_Data[[#This Row],[id]], Table_mpnet_keywords_topics[[Column1.id]:[Column3.topic]], 3, FALSE)</f>
        <v>0</v>
      </c>
      <c r="Q79" s="1" t="s">
        <v>6208</v>
      </c>
    </row>
    <row r="80" spans="1:17" x14ac:dyDescent="0.25">
      <c r="A80" s="1" t="s">
        <v>32</v>
      </c>
      <c r="B80" s="1" t="s">
        <v>33</v>
      </c>
      <c r="C80" s="1" t="s">
        <v>34</v>
      </c>
      <c r="D80" s="1" t="s">
        <v>35</v>
      </c>
      <c r="E80" s="1" t="s">
        <v>36</v>
      </c>
      <c r="F80" s="1" t="s">
        <v>13</v>
      </c>
      <c r="G80" s="1">
        <v>2012</v>
      </c>
      <c r="H80" s="1" t="s">
        <v>14</v>
      </c>
      <c r="I80" s="1">
        <f>VLOOKUP(Table_Data[[#This Row],[id]], Table_miniLM_document_topics[[Column1.id]:[Column3.topic]], 3, FALSE)</f>
        <v>8</v>
      </c>
      <c r="J80" s="1">
        <f>VLOOKUP(Table_Data[[#This Row],[id]], Table_mpnet_document_topics[[Column1.id]:[Column3.topic]], 3, FALSE)</f>
        <v>9</v>
      </c>
      <c r="K80" s="1">
        <f>VLOOKUP(Table_Data[[#This Row],[id]], Table_scibert_document_topics[[Column1.id]:[Column3.topic]], 3, FALSE)</f>
        <v>8</v>
      </c>
      <c r="L80" s="1">
        <f>VLOOKUP(Table_Data[[#This Row],[id]], Table_miniLM_titles_topics[[Column1.id]:[Column3.topic]], 3, FALSE)</f>
        <v>20</v>
      </c>
      <c r="M80" s="1">
        <f>VLOOKUP(Table_Data[[#This Row],[id]], Table_mpnet_titles_topics[[Column1.id]:[Column3.topic]], 3, FALSE)</f>
        <v>15</v>
      </c>
      <c r="N80" s="1">
        <f>VLOOKUP(Table_Data[[#This Row],[id]], Table_scibert_titles_topics[[Column1.id]:[Column3.topic]], 3, FALSE)</f>
        <v>16</v>
      </c>
      <c r="O80" s="1">
        <f>VLOOKUP(Table_Data[[#This Row],[id]], Table_miniLM_keywords_topics[[Column1.id]:[Column3.topic]], 3, FALSE)</f>
        <v>-1</v>
      </c>
      <c r="P80" s="1">
        <f>VLOOKUP(Table_Data[[#This Row],[id]], Table_mpnet_keywords_topics[[Column1.id]:[Column3.topic]], 3, FALSE)</f>
        <v>-1</v>
      </c>
      <c r="Q80" s="1" t="s">
        <v>6208</v>
      </c>
    </row>
    <row r="81" spans="1:17" x14ac:dyDescent="0.25">
      <c r="A81" s="1" t="s">
        <v>37</v>
      </c>
      <c r="B81" s="1" t="s">
        <v>38</v>
      </c>
      <c r="C81" s="1" t="s">
        <v>39</v>
      </c>
      <c r="D81" s="1" t="s">
        <v>40</v>
      </c>
      <c r="E81" s="1" t="s">
        <v>41</v>
      </c>
      <c r="F81" s="1" t="s">
        <v>13</v>
      </c>
      <c r="G81" s="1">
        <v>2012</v>
      </c>
      <c r="I81" s="1">
        <f>VLOOKUP(Table_Data[[#This Row],[id]], Table_miniLM_document_topics[[Column1.id]:[Column3.topic]], 3, FALSE)</f>
        <v>-1</v>
      </c>
      <c r="J81" s="1">
        <f>VLOOKUP(Table_Data[[#This Row],[id]], Table_mpnet_document_topics[[Column1.id]:[Column3.topic]], 3, FALSE)</f>
        <v>-1</v>
      </c>
      <c r="K81" s="1">
        <f>VLOOKUP(Table_Data[[#This Row],[id]], Table_scibert_document_topics[[Column1.id]:[Column3.topic]], 3, FALSE)</f>
        <v>-1</v>
      </c>
      <c r="L81" s="1">
        <f>VLOOKUP(Table_Data[[#This Row],[id]], Table_miniLM_titles_topics[[Column1.id]:[Column3.topic]], 3, FALSE)</f>
        <v>5</v>
      </c>
      <c r="M81" s="1">
        <f>VLOOKUP(Table_Data[[#This Row],[id]], Table_mpnet_titles_topics[[Column1.id]:[Column3.topic]], 3, FALSE)</f>
        <v>0</v>
      </c>
      <c r="N81" s="1">
        <f>VLOOKUP(Table_Data[[#This Row],[id]], Table_scibert_titles_topics[[Column1.id]:[Column3.topic]], 3, FALSE)</f>
        <v>0</v>
      </c>
      <c r="O81" s="1">
        <f>VLOOKUP(Table_Data[[#This Row],[id]], Table_miniLM_keywords_topics[[Column1.id]:[Column3.topic]], 3, FALSE)</f>
        <v>11</v>
      </c>
      <c r="P81" s="1">
        <f>VLOOKUP(Table_Data[[#This Row],[id]], Table_mpnet_keywords_topics[[Column1.id]:[Column3.topic]], 3, FALSE)</f>
        <v>1</v>
      </c>
      <c r="Q81" s="1" t="s">
        <v>6208</v>
      </c>
    </row>
    <row r="82" spans="1:17" x14ac:dyDescent="0.25">
      <c r="A82" s="1" t="s">
        <v>42</v>
      </c>
      <c r="B82" s="1" t="s">
        <v>43</v>
      </c>
      <c r="C82" s="1" t="s">
        <v>44</v>
      </c>
      <c r="D82" s="1" t="s">
        <v>45</v>
      </c>
      <c r="E82" s="1" t="s">
        <v>46</v>
      </c>
      <c r="F82" s="1" t="s">
        <v>13</v>
      </c>
      <c r="G82" s="1">
        <v>2012</v>
      </c>
      <c r="H82" s="1" t="s">
        <v>14</v>
      </c>
      <c r="I82" s="1">
        <f>VLOOKUP(Table_Data[[#This Row],[id]], Table_miniLM_document_topics[[Column1.id]:[Column3.topic]], 3, FALSE)</f>
        <v>7</v>
      </c>
      <c r="J82" s="1">
        <f>VLOOKUP(Table_Data[[#This Row],[id]], Table_mpnet_document_topics[[Column1.id]:[Column3.topic]], 3, FALSE)</f>
        <v>8</v>
      </c>
      <c r="K82" s="1">
        <f>VLOOKUP(Table_Data[[#This Row],[id]], Table_scibert_document_topics[[Column1.id]:[Column3.topic]], 3, FALSE)</f>
        <v>7</v>
      </c>
      <c r="L82" s="1">
        <f>VLOOKUP(Table_Data[[#This Row],[id]], Table_miniLM_titles_topics[[Column1.id]:[Column3.topic]], 3, FALSE)</f>
        <v>8</v>
      </c>
      <c r="M82" s="1">
        <f>VLOOKUP(Table_Data[[#This Row],[id]], Table_mpnet_titles_topics[[Column1.id]:[Column3.topic]], 3, FALSE)</f>
        <v>11</v>
      </c>
      <c r="N82" s="1">
        <f>VLOOKUP(Table_Data[[#This Row],[id]], Table_scibert_titles_topics[[Column1.id]:[Column3.topic]], 3, FALSE)</f>
        <v>6</v>
      </c>
      <c r="O82" s="1">
        <f>VLOOKUP(Table_Data[[#This Row],[id]], Table_miniLM_keywords_topics[[Column1.id]:[Column3.topic]], 3, FALSE)</f>
        <v>-1</v>
      </c>
      <c r="P82" s="1">
        <f>VLOOKUP(Table_Data[[#This Row],[id]], Table_mpnet_keywords_topics[[Column1.id]:[Column3.topic]], 3, FALSE)</f>
        <v>-1</v>
      </c>
      <c r="Q82" s="1" t="s">
        <v>6208</v>
      </c>
    </row>
    <row r="83" spans="1:17" x14ac:dyDescent="0.25">
      <c r="A83" s="1" t="s">
        <v>47</v>
      </c>
      <c r="B83" s="1" t="s">
        <v>48</v>
      </c>
      <c r="C83" s="1" t="s">
        <v>49</v>
      </c>
      <c r="D83" s="1" t="s">
        <v>50</v>
      </c>
      <c r="E83" s="1" t="s">
        <v>51</v>
      </c>
      <c r="F83" s="1" t="s">
        <v>13</v>
      </c>
      <c r="G83" s="1">
        <v>2012</v>
      </c>
      <c r="H83" s="1" t="s">
        <v>14</v>
      </c>
      <c r="I83" s="1">
        <f>VLOOKUP(Table_Data[[#This Row],[id]], Table_miniLM_document_topics[[Column1.id]:[Column3.topic]], 3, FALSE)</f>
        <v>17</v>
      </c>
      <c r="J83" s="1">
        <f>VLOOKUP(Table_Data[[#This Row],[id]], Table_mpnet_document_topics[[Column1.id]:[Column3.topic]], 3, FALSE)</f>
        <v>16</v>
      </c>
      <c r="K83" s="1">
        <f>VLOOKUP(Table_Data[[#This Row],[id]], Table_scibert_document_topics[[Column1.id]:[Column3.topic]], 3, FALSE)</f>
        <v>19</v>
      </c>
      <c r="L83" s="1">
        <f>VLOOKUP(Table_Data[[#This Row],[id]], Table_miniLM_titles_topics[[Column1.id]:[Column3.topic]], 3, FALSE)</f>
        <v>18</v>
      </c>
      <c r="M83" s="1">
        <f>VLOOKUP(Table_Data[[#This Row],[id]], Table_mpnet_titles_topics[[Column1.id]:[Column3.topic]], 3, FALSE)</f>
        <v>-1</v>
      </c>
      <c r="N83" s="1">
        <f>VLOOKUP(Table_Data[[#This Row],[id]], Table_scibert_titles_topics[[Column1.id]:[Column3.topic]], 3, FALSE)</f>
        <v>21</v>
      </c>
      <c r="O83" s="1">
        <f>VLOOKUP(Table_Data[[#This Row],[id]], Table_miniLM_keywords_topics[[Column1.id]:[Column3.topic]], 3, FALSE)</f>
        <v>-1</v>
      </c>
      <c r="P83" s="1">
        <f>VLOOKUP(Table_Data[[#This Row],[id]], Table_mpnet_keywords_topics[[Column1.id]:[Column3.topic]], 3, FALSE)</f>
        <v>-1</v>
      </c>
      <c r="Q83" s="1" t="s">
        <v>6208</v>
      </c>
    </row>
    <row r="84" spans="1:17" x14ac:dyDescent="0.25">
      <c r="A84" s="1" t="s">
        <v>52</v>
      </c>
      <c r="B84" s="1" t="s">
        <v>53</v>
      </c>
      <c r="C84" s="1" t="s">
        <v>54</v>
      </c>
      <c r="D84" s="1" t="s">
        <v>55</v>
      </c>
      <c r="E84" s="1" t="s">
        <v>56</v>
      </c>
      <c r="F84" s="1" t="s">
        <v>13</v>
      </c>
      <c r="G84" s="1">
        <v>2012</v>
      </c>
      <c r="I84" s="1">
        <f>VLOOKUP(Table_Data[[#This Row],[id]], Table_miniLM_document_topics[[Column1.id]:[Column3.topic]], 3, FALSE)</f>
        <v>-1</v>
      </c>
      <c r="J84" s="1">
        <f>VLOOKUP(Table_Data[[#This Row],[id]], Table_mpnet_document_topics[[Column1.id]:[Column3.topic]], 3, FALSE)</f>
        <v>-1</v>
      </c>
      <c r="K84" s="1">
        <f>VLOOKUP(Table_Data[[#This Row],[id]], Table_scibert_document_topics[[Column1.id]:[Column3.topic]], 3, FALSE)</f>
        <v>-1</v>
      </c>
      <c r="L84" s="1">
        <f>VLOOKUP(Table_Data[[#This Row],[id]], Table_miniLM_titles_topics[[Column1.id]:[Column3.topic]], 3, FALSE)</f>
        <v>-1</v>
      </c>
      <c r="M84" s="1">
        <f>VLOOKUP(Table_Data[[#This Row],[id]], Table_mpnet_titles_topics[[Column1.id]:[Column3.topic]], 3, FALSE)</f>
        <v>7</v>
      </c>
      <c r="N84" s="1">
        <f>VLOOKUP(Table_Data[[#This Row],[id]], Table_scibert_titles_topics[[Column1.id]:[Column3.topic]], 3, FALSE)</f>
        <v>22</v>
      </c>
      <c r="O84" s="1">
        <f>VLOOKUP(Table_Data[[#This Row],[id]], Table_miniLM_keywords_topics[[Column1.id]:[Column3.topic]], 3, FALSE)</f>
        <v>-1</v>
      </c>
      <c r="P84" s="1">
        <f>VLOOKUP(Table_Data[[#This Row],[id]], Table_mpnet_keywords_topics[[Column1.id]:[Column3.topic]], 3, FALSE)</f>
        <v>5</v>
      </c>
      <c r="Q84" s="1" t="s">
        <v>6208</v>
      </c>
    </row>
    <row r="85" spans="1:17" x14ac:dyDescent="0.25">
      <c r="A85" s="1" t="s">
        <v>57</v>
      </c>
      <c r="B85" s="1" t="s">
        <v>58</v>
      </c>
      <c r="C85" s="1" t="s">
        <v>59</v>
      </c>
      <c r="D85" s="1" t="s">
        <v>60</v>
      </c>
      <c r="E85" s="1" t="s">
        <v>61</v>
      </c>
      <c r="F85" s="1" t="s">
        <v>13</v>
      </c>
      <c r="G85" s="1">
        <v>2012</v>
      </c>
      <c r="H85" s="1" t="s">
        <v>62</v>
      </c>
      <c r="I85" s="1">
        <f>VLOOKUP(Table_Data[[#This Row],[id]], Table_miniLM_document_topics[[Column1.id]:[Column3.topic]], 3, FALSE)</f>
        <v>4</v>
      </c>
      <c r="J85" s="1">
        <f>VLOOKUP(Table_Data[[#This Row],[id]], Table_mpnet_document_topics[[Column1.id]:[Column3.topic]], 3, FALSE)</f>
        <v>10</v>
      </c>
      <c r="K85" s="1">
        <f>VLOOKUP(Table_Data[[#This Row],[id]], Table_scibert_document_topics[[Column1.id]:[Column3.topic]], 3, FALSE)</f>
        <v>-1</v>
      </c>
      <c r="L85" s="1">
        <f>VLOOKUP(Table_Data[[#This Row],[id]], Table_miniLM_titles_topics[[Column1.id]:[Column3.topic]], 3, FALSE)</f>
        <v>-1</v>
      </c>
      <c r="M85" s="1">
        <f>VLOOKUP(Table_Data[[#This Row],[id]], Table_mpnet_titles_topics[[Column1.id]:[Column3.topic]], 3, FALSE)</f>
        <v>-1</v>
      </c>
      <c r="N85" s="1">
        <f>VLOOKUP(Table_Data[[#This Row],[id]], Table_scibert_titles_topics[[Column1.id]:[Column3.topic]], 3, FALSE)</f>
        <v>22</v>
      </c>
      <c r="O85" s="1">
        <f>VLOOKUP(Table_Data[[#This Row],[id]], Table_miniLM_keywords_topics[[Column1.id]:[Column3.topic]], 3, FALSE)</f>
        <v>9</v>
      </c>
      <c r="P85" s="1">
        <f>VLOOKUP(Table_Data[[#This Row],[id]], Table_mpnet_keywords_topics[[Column1.id]:[Column3.topic]], 3, FALSE)</f>
        <v>5</v>
      </c>
      <c r="Q85" s="1" t="s">
        <v>6208</v>
      </c>
    </row>
    <row r="86" spans="1:17" x14ac:dyDescent="0.25">
      <c r="A86" s="1" t="s">
        <v>63</v>
      </c>
      <c r="B86" s="1" t="s">
        <v>64</v>
      </c>
      <c r="C86" s="1" t="s">
        <v>65</v>
      </c>
      <c r="D86" s="1" t="s">
        <v>66</v>
      </c>
      <c r="E86" s="1" t="s">
        <v>67</v>
      </c>
      <c r="F86" s="1" t="s">
        <v>13</v>
      </c>
      <c r="G86" s="1">
        <v>2012</v>
      </c>
      <c r="I86" s="1">
        <f>VLOOKUP(Table_Data[[#This Row],[id]], Table_miniLM_document_topics[[Column1.id]:[Column3.topic]], 3, FALSE)</f>
        <v>-1</v>
      </c>
      <c r="J86" s="1">
        <f>VLOOKUP(Table_Data[[#This Row],[id]], Table_mpnet_document_topics[[Column1.id]:[Column3.topic]], 3, FALSE)</f>
        <v>-1</v>
      </c>
      <c r="K86" s="1">
        <f>VLOOKUP(Table_Data[[#This Row],[id]], Table_scibert_document_topics[[Column1.id]:[Column3.topic]], 3, FALSE)</f>
        <v>8</v>
      </c>
      <c r="L86" s="1">
        <f>VLOOKUP(Table_Data[[#This Row],[id]], Table_miniLM_titles_topics[[Column1.id]:[Column3.topic]], 3, FALSE)</f>
        <v>-1</v>
      </c>
      <c r="M86" s="1">
        <f>VLOOKUP(Table_Data[[#This Row],[id]], Table_mpnet_titles_topics[[Column1.id]:[Column3.topic]], 3, FALSE)</f>
        <v>-1</v>
      </c>
      <c r="N86" s="1">
        <f>VLOOKUP(Table_Data[[#This Row],[id]], Table_scibert_titles_topics[[Column1.id]:[Column3.topic]], 3, FALSE)</f>
        <v>-1</v>
      </c>
      <c r="O86" s="1">
        <f>VLOOKUP(Table_Data[[#This Row],[id]], Table_miniLM_keywords_topics[[Column1.id]:[Column3.topic]], 3, FALSE)</f>
        <v>0</v>
      </c>
      <c r="P86" s="1">
        <f>VLOOKUP(Table_Data[[#This Row],[id]], Table_mpnet_keywords_topics[[Column1.id]:[Column3.topic]], 3, FALSE)</f>
        <v>-1</v>
      </c>
      <c r="Q86" s="1" t="s">
        <v>6208</v>
      </c>
    </row>
    <row r="87" spans="1:17" x14ac:dyDescent="0.25">
      <c r="A87" s="1" t="s">
        <v>68</v>
      </c>
      <c r="B87" s="1" t="s">
        <v>69</v>
      </c>
      <c r="C87" s="1" t="s">
        <v>70</v>
      </c>
      <c r="D87" s="1" t="s">
        <v>71</v>
      </c>
      <c r="E87" s="1" t="s">
        <v>72</v>
      </c>
      <c r="F87" s="1" t="s">
        <v>13</v>
      </c>
      <c r="G87" s="1">
        <v>2012</v>
      </c>
      <c r="H87" s="1" t="s">
        <v>73</v>
      </c>
      <c r="I87" s="1">
        <f>VLOOKUP(Table_Data[[#This Row],[id]], Table_miniLM_document_topics[[Column1.id]:[Column3.topic]], 3, FALSE)</f>
        <v>-1</v>
      </c>
      <c r="J87" s="1">
        <f>VLOOKUP(Table_Data[[#This Row],[id]], Table_mpnet_document_topics[[Column1.id]:[Column3.topic]], 3, FALSE)</f>
        <v>-1</v>
      </c>
      <c r="K87" s="1">
        <f>VLOOKUP(Table_Data[[#This Row],[id]], Table_scibert_document_topics[[Column1.id]:[Column3.topic]], 3, FALSE)</f>
        <v>-1</v>
      </c>
      <c r="L87" s="1">
        <f>VLOOKUP(Table_Data[[#This Row],[id]], Table_miniLM_titles_topics[[Column1.id]:[Column3.topic]], 3, FALSE)</f>
        <v>2</v>
      </c>
      <c r="M87" s="1">
        <f>VLOOKUP(Table_Data[[#This Row],[id]], Table_mpnet_titles_topics[[Column1.id]:[Column3.topic]], 3, FALSE)</f>
        <v>7</v>
      </c>
      <c r="N87" s="1">
        <f>VLOOKUP(Table_Data[[#This Row],[id]], Table_scibert_titles_topics[[Column1.id]:[Column3.topic]], 3, FALSE)</f>
        <v>4</v>
      </c>
      <c r="O87" s="1">
        <f>VLOOKUP(Table_Data[[#This Row],[id]], Table_miniLM_keywords_topics[[Column1.id]:[Column3.topic]], 3, FALSE)</f>
        <v>-1</v>
      </c>
      <c r="P87" s="1">
        <f>VLOOKUP(Table_Data[[#This Row],[id]], Table_mpnet_keywords_topics[[Column1.id]:[Column3.topic]], 3, FALSE)</f>
        <v>14</v>
      </c>
      <c r="Q87" s="1" t="s">
        <v>6208</v>
      </c>
    </row>
    <row r="88" spans="1:17" x14ac:dyDescent="0.25">
      <c r="A88" s="1" t="s">
        <v>74</v>
      </c>
      <c r="B88" s="1" t="s">
        <v>75</v>
      </c>
      <c r="C88" s="1" t="s">
        <v>76</v>
      </c>
      <c r="D88" s="1" t="s">
        <v>77</v>
      </c>
      <c r="E88" s="1" t="s">
        <v>78</v>
      </c>
      <c r="F88" s="1" t="s">
        <v>13</v>
      </c>
      <c r="G88" s="1">
        <v>2012</v>
      </c>
      <c r="H88" s="1" t="s">
        <v>14</v>
      </c>
      <c r="I88" s="1">
        <f>VLOOKUP(Table_Data[[#This Row],[id]], Table_miniLM_document_topics[[Column1.id]:[Column3.topic]], 3, FALSE)</f>
        <v>-1</v>
      </c>
      <c r="J88" s="1">
        <f>VLOOKUP(Table_Data[[#This Row],[id]], Table_mpnet_document_topics[[Column1.id]:[Column3.topic]], 3, FALSE)</f>
        <v>6</v>
      </c>
      <c r="K88" s="1">
        <f>VLOOKUP(Table_Data[[#This Row],[id]], Table_scibert_document_topics[[Column1.id]:[Column3.topic]], 3, FALSE)</f>
        <v>11</v>
      </c>
      <c r="L88" s="1">
        <f>VLOOKUP(Table_Data[[#This Row],[id]], Table_miniLM_titles_topics[[Column1.id]:[Column3.topic]], 3, FALSE)</f>
        <v>-1</v>
      </c>
      <c r="M88" s="1">
        <f>VLOOKUP(Table_Data[[#This Row],[id]], Table_mpnet_titles_topics[[Column1.id]:[Column3.topic]], 3, FALSE)</f>
        <v>9</v>
      </c>
      <c r="N88" s="1">
        <f>VLOOKUP(Table_Data[[#This Row],[id]], Table_scibert_titles_topics[[Column1.id]:[Column3.topic]], 3, FALSE)</f>
        <v>-1</v>
      </c>
      <c r="O88" s="1">
        <f>VLOOKUP(Table_Data[[#This Row],[id]], Table_miniLM_keywords_topics[[Column1.id]:[Column3.topic]], 3, FALSE)</f>
        <v>-1</v>
      </c>
      <c r="P88" s="1">
        <f>VLOOKUP(Table_Data[[#This Row],[id]], Table_mpnet_keywords_topics[[Column1.id]:[Column3.topic]], 3, FALSE)</f>
        <v>-1</v>
      </c>
      <c r="Q88" s="1" t="s">
        <v>6208</v>
      </c>
    </row>
    <row r="89" spans="1:17" x14ac:dyDescent="0.25">
      <c r="A89" s="1" t="s">
        <v>79</v>
      </c>
      <c r="B89" s="1" t="s">
        <v>80</v>
      </c>
      <c r="C89" s="1" t="s">
        <v>81</v>
      </c>
      <c r="D89" s="1" t="s">
        <v>82</v>
      </c>
      <c r="E89" s="1" t="s">
        <v>83</v>
      </c>
      <c r="F89" s="1" t="s">
        <v>13</v>
      </c>
      <c r="G89" s="1">
        <v>2012</v>
      </c>
      <c r="H89" s="1" t="s">
        <v>62</v>
      </c>
      <c r="I89" s="1">
        <f>VLOOKUP(Table_Data[[#This Row],[id]], Table_miniLM_document_topics[[Column1.id]:[Column3.topic]], 3, FALSE)</f>
        <v>18</v>
      </c>
      <c r="J89" s="1">
        <f>VLOOKUP(Table_Data[[#This Row],[id]], Table_mpnet_document_topics[[Column1.id]:[Column3.topic]], 3, FALSE)</f>
        <v>-1</v>
      </c>
      <c r="K89" s="1">
        <f>VLOOKUP(Table_Data[[#This Row],[id]], Table_scibert_document_topics[[Column1.id]:[Column3.topic]], 3, FALSE)</f>
        <v>11</v>
      </c>
      <c r="L89" s="1">
        <f>VLOOKUP(Table_Data[[#This Row],[id]], Table_miniLM_titles_topics[[Column1.id]:[Column3.topic]], 3, FALSE)</f>
        <v>19</v>
      </c>
      <c r="M89" s="1">
        <f>VLOOKUP(Table_Data[[#This Row],[id]], Table_mpnet_titles_topics[[Column1.id]:[Column3.topic]], 3, FALSE)</f>
        <v>8</v>
      </c>
      <c r="N89" s="1">
        <f>VLOOKUP(Table_Data[[#This Row],[id]], Table_scibert_titles_topics[[Column1.id]:[Column3.topic]], 3, FALSE)</f>
        <v>-1</v>
      </c>
      <c r="O89" s="1">
        <f>VLOOKUP(Table_Data[[#This Row],[id]], Table_miniLM_keywords_topics[[Column1.id]:[Column3.topic]], 3, FALSE)</f>
        <v>-1</v>
      </c>
      <c r="P89" s="1">
        <f>VLOOKUP(Table_Data[[#This Row],[id]], Table_mpnet_keywords_topics[[Column1.id]:[Column3.topic]], 3, FALSE)</f>
        <v>10</v>
      </c>
      <c r="Q89" s="1" t="s">
        <v>6208</v>
      </c>
    </row>
    <row r="90" spans="1:17" x14ac:dyDescent="0.25">
      <c r="A90" s="1" t="s">
        <v>84</v>
      </c>
      <c r="B90" s="1" t="s">
        <v>85</v>
      </c>
      <c r="C90" s="1" t="s">
        <v>86</v>
      </c>
      <c r="D90" s="1" t="s">
        <v>87</v>
      </c>
      <c r="E90" s="1" t="s">
        <v>88</v>
      </c>
      <c r="F90" s="1" t="s">
        <v>13</v>
      </c>
      <c r="G90" s="1">
        <v>2012</v>
      </c>
      <c r="H90" s="1" t="s">
        <v>89</v>
      </c>
      <c r="I90" s="1">
        <f>VLOOKUP(Table_Data[[#This Row],[id]], Table_miniLM_document_topics[[Column1.id]:[Column3.topic]], 3, FALSE)</f>
        <v>8</v>
      </c>
      <c r="J90" s="1">
        <f>VLOOKUP(Table_Data[[#This Row],[id]], Table_mpnet_document_topics[[Column1.id]:[Column3.topic]], 3, FALSE)</f>
        <v>9</v>
      </c>
      <c r="K90" s="1">
        <f>VLOOKUP(Table_Data[[#This Row],[id]], Table_scibert_document_topics[[Column1.id]:[Column3.topic]], 3, FALSE)</f>
        <v>8</v>
      </c>
      <c r="L90" s="1">
        <f>VLOOKUP(Table_Data[[#This Row],[id]], Table_miniLM_titles_topics[[Column1.id]:[Column3.topic]], 3, FALSE)</f>
        <v>20</v>
      </c>
      <c r="M90" s="1">
        <f>VLOOKUP(Table_Data[[#This Row],[id]], Table_mpnet_titles_topics[[Column1.id]:[Column3.topic]], 3, FALSE)</f>
        <v>-1</v>
      </c>
      <c r="N90" s="1">
        <f>VLOOKUP(Table_Data[[#This Row],[id]], Table_scibert_titles_topics[[Column1.id]:[Column3.topic]], 3, FALSE)</f>
        <v>16</v>
      </c>
      <c r="O90" s="1">
        <f>VLOOKUP(Table_Data[[#This Row],[id]], Table_miniLM_keywords_topics[[Column1.id]:[Column3.topic]], 3, FALSE)</f>
        <v>13</v>
      </c>
      <c r="P90" s="1">
        <f>VLOOKUP(Table_Data[[#This Row],[id]], Table_mpnet_keywords_topics[[Column1.id]:[Column3.topic]], 3, FALSE)</f>
        <v>11</v>
      </c>
      <c r="Q90" s="1" t="s">
        <v>6208</v>
      </c>
    </row>
    <row r="91" spans="1:17" x14ac:dyDescent="0.25">
      <c r="A91" s="1" t="s">
        <v>90</v>
      </c>
      <c r="B91" s="1" t="s">
        <v>91</v>
      </c>
      <c r="C91" s="1" t="s">
        <v>92</v>
      </c>
      <c r="D91" s="1" t="s">
        <v>93</v>
      </c>
      <c r="E91" s="1" t="s">
        <v>94</v>
      </c>
      <c r="F91" s="1" t="s">
        <v>13</v>
      </c>
      <c r="G91" s="1">
        <v>2012</v>
      </c>
      <c r="H91" s="1" t="s">
        <v>89</v>
      </c>
      <c r="I91" s="1">
        <f>VLOOKUP(Table_Data[[#This Row],[id]], Table_miniLM_document_topics[[Column1.id]:[Column3.topic]], 3, FALSE)</f>
        <v>18</v>
      </c>
      <c r="J91" s="1">
        <f>VLOOKUP(Table_Data[[#This Row],[id]], Table_mpnet_document_topics[[Column1.id]:[Column3.topic]], 3, FALSE)</f>
        <v>-1</v>
      </c>
      <c r="K91" s="1">
        <f>VLOOKUP(Table_Data[[#This Row],[id]], Table_scibert_document_topics[[Column1.id]:[Column3.topic]], 3, FALSE)</f>
        <v>11</v>
      </c>
      <c r="L91" s="1">
        <f>VLOOKUP(Table_Data[[#This Row],[id]], Table_miniLM_titles_topics[[Column1.id]:[Column3.topic]], 3, FALSE)</f>
        <v>-1</v>
      </c>
      <c r="M91" s="1">
        <f>VLOOKUP(Table_Data[[#This Row],[id]], Table_mpnet_titles_topics[[Column1.id]:[Column3.topic]], 3, FALSE)</f>
        <v>3</v>
      </c>
      <c r="N91" s="1">
        <f>VLOOKUP(Table_Data[[#This Row],[id]], Table_scibert_titles_topics[[Column1.id]:[Column3.topic]], 3, FALSE)</f>
        <v>23</v>
      </c>
      <c r="O91" s="1">
        <f>VLOOKUP(Table_Data[[#This Row],[id]], Table_miniLM_keywords_topics[[Column1.id]:[Column3.topic]], 3, FALSE)</f>
        <v>14</v>
      </c>
      <c r="P91" s="1">
        <f>VLOOKUP(Table_Data[[#This Row],[id]], Table_mpnet_keywords_topics[[Column1.id]:[Column3.topic]], 3, FALSE)</f>
        <v>-1</v>
      </c>
      <c r="Q91" s="1" t="s">
        <v>6208</v>
      </c>
    </row>
    <row r="92" spans="1:17" x14ac:dyDescent="0.25">
      <c r="A92" s="1" t="s">
        <v>95</v>
      </c>
      <c r="B92" s="1" t="s">
        <v>96</v>
      </c>
      <c r="C92" s="1" t="s">
        <v>97</v>
      </c>
      <c r="D92" s="1" t="s">
        <v>98</v>
      </c>
      <c r="E92" s="1" t="s">
        <v>99</v>
      </c>
      <c r="F92" s="1" t="s">
        <v>13</v>
      </c>
      <c r="G92" s="1">
        <v>2012</v>
      </c>
      <c r="H92" s="1" t="s">
        <v>62</v>
      </c>
      <c r="I92" s="1">
        <f>VLOOKUP(Table_Data[[#This Row],[id]], Table_miniLM_document_topics[[Column1.id]:[Column3.topic]], 3, FALSE)</f>
        <v>-1</v>
      </c>
      <c r="J92" s="1">
        <f>VLOOKUP(Table_Data[[#This Row],[id]], Table_mpnet_document_topics[[Column1.id]:[Column3.topic]], 3, FALSE)</f>
        <v>-1</v>
      </c>
      <c r="K92" s="1">
        <f>VLOOKUP(Table_Data[[#This Row],[id]], Table_scibert_document_topics[[Column1.id]:[Column3.topic]], 3, FALSE)</f>
        <v>11</v>
      </c>
      <c r="L92" s="1">
        <f>VLOOKUP(Table_Data[[#This Row],[id]], Table_miniLM_titles_topics[[Column1.id]:[Column3.topic]], 3, FALSE)</f>
        <v>-1</v>
      </c>
      <c r="M92" s="1">
        <f>VLOOKUP(Table_Data[[#This Row],[id]], Table_mpnet_titles_topics[[Column1.id]:[Column3.topic]], 3, FALSE)</f>
        <v>-1</v>
      </c>
      <c r="N92" s="1">
        <f>VLOOKUP(Table_Data[[#This Row],[id]], Table_scibert_titles_topics[[Column1.id]:[Column3.topic]], 3, FALSE)</f>
        <v>-1</v>
      </c>
      <c r="O92" s="1">
        <f>VLOOKUP(Table_Data[[#This Row],[id]], Table_miniLM_keywords_topics[[Column1.id]:[Column3.topic]], 3, FALSE)</f>
        <v>-1</v>
      </c>
      <c r="P92" s="1">
        <f>VLOOKUP(Table_Data[[#This Row],[id]], Table_mpnet_keywords_topics[[Column1.id]:[Column3.topic]], 3, FALSE)</f>
        <v>-1</v>
      </c>
      <c r="Q92" s="1" t="s">
        <v>6208</v>
      </c>
    </row>
    <row r="93" spans="1:17" x14ac:dyDescent="0.25">
      <c r="A93" s="1" t="s">
        <v>100</v>
      </c>
      <c r="B93" s="1" t="s">
        <v>101</v>
      </c>
      <c r="C93" s="1" t="s">
        <v>102</v>
      </c>
      <c r="D93" s="1" t="s">
        <v>103</v>
      </c>
      <c r="E93" s="1" t="s">
        <v>104</v>
      </c>
      <c r="F93" s="1" t="s">
        <v>13</v>
      </c>
      <c r="G93" s="1">
        <v>2012</v>
      </c>
      <c r="H93" s="1" t="s">
        <v>105</v>
      </c>
      <c r="I93" s="1">
        <f>VLOOKUP(Table_Data[[#This Row],[id]], Table_miniLM_document_topics[[Column1.id]:[Column3.topic]], 3, FALSE)</f>
        <v>18</v>
      </c>
      <c r="J93" s="1">
        <f>VLOOKUP(Table_Data[[#This Row],[id]], Table_mpnet_document_topics[[Column1.id]:[Column3.topic]], 3, FALSE)</f>
        <v>25</v>
      </c>
      <c r="K93" s="1">
        <f>VLOOKUP(Table_Data[[#This Row],[id]], Table_scibert_document_topics[[Column1.id]:[Column3.topic]], 3, FALSE)</f>
        <v>11</v>
      </c>
      <c r="L93" s="1">
        <f>VLOOKUP(Table_Data[[#This Row],[id]], Table_miniLM_titles_topics[[Column1.id]:[Column3.topic]], 3, FALSE)</f>
        <v>3</v>
      </c>
      <c r="M93" s="1">
        <f>VLOOKUP(Table_Data[[#This Row],[id]], Table_mpnet_titles_topics[[Column1.id]:[Column3.topic]], 3, FALSE)</f>
        <v>0</v>
      </c>
      <c r="N93" s="1">
        <f>VLOOKUP(Table_Data[[#This Row],[id]], Table_scibert_titles_topics[[Column1.id]:[Column3.topic]], 3, FALSE)</f>
        <v>-1</v>
      </c>
      <c r="O93" s="1">
        <f>VLOOKUP(Table_Data[[#This Row],[id]], Table_miniLM_keywords_topics[[Column1.id]:[Column3.topic]], 3, FALSE)</f>
        <v>0</v>
      </c>
      <c r="P93" s="1">
        <f>VLOOKUP(Table_Data[[#This Row],[id]], Table_mpnet_keywords_topics[[Column1.id]:[Column3.topic]], 3, FALSE)</f>
        <v>14</v>
      </c>
      <c r="Q93" s="1" t="s">
        <v>6208</v>
      </c>
    </row>
    <row r="94" spans="1:17" x14ac:dyDescent="0.25">
      <c r="A94" s="1" t="s">
        <v>106</v>
      </c>
      <c r="B94" s="1" t="s">
        <v>107</v>
      </c>
      <c r="C94" s="1" t="s">
        <v>108</v>
      </c>
      <c r="D94" s="1" t="s">
        <v>109</v>
      </c>
      <c r="E94" s="1" t="s">
        <v>110</v>
      </c>
      <c r="F94" s="1" t="s">
        <v>13</v>
      </c>
      <c r="G94" s="1">
        <v>2012</v>
      </c>
      <c r="I94" s="1">
        <f>VLOOKUP(Table_Data[[#This Row],[id]], Table_miniLM_document_topics[[Column1.id]:[Column3.topic]], 3, FALSE)</f>
        <v>-1</v>
      </c>
      <c r="J94" s="1">
        <f>VLOOKUP(Table_Data[[#This Row],[id]], Table_mpnet_document_topics[[Column1.id]:[Column3.topic]], 3, FALSE)</f>
        <v>10</v>
      </c>
      <c r="K94" s="1">
        <f>VLOOKUP(Table_Data[[#This Row],[id]], Table_scibert_document_topics[[Column1.id]:[Column3.topic]], 3, FALSE)</f>
        <v>-1</v>
      </c>
      <c r="L94" s="1">
        <f>VLOOKUP(Table_Data[[#This Row],[id]], Table_miniLM_titles_topics[[Column1.id]:[Column3.topic]], 3, FALSE)</f>
        <v>20</v>
      </c>
      <c r="M94" s="1">
        <f>VLOOKUP(Table_Data[[#This Row],[id]], Table_mpnet_titles_topics[[Column1.id]:[Column3.topic]], 3, FALSE)</f>
        <v>-1</v>
      </c>
      <c r="N94" s="1">
        <f>VLOOKUP(Table_Data[[#This Row],[id]], Table_scibert_titles_topics[[Column1.id]:[Column3.topic]], 3, FALSE)</f>
        <v>-1</v>
      </c>
      <c r="O94" s="1">
        <f>VLOOKUP(Table_Data[[#This Row],[id]], Table_miniLM_keywords_topics[[Column1.id]:[Column3.topic]], 3, FALSE)</f>
        <v>3</v>
      </c>
      <c r="P94" s="1">
        <f>VLOOKUP(Table_Data[[#This Row],[id]], Table_mpnet_keywords_topics[[Column1.id]:[Column3.topic]], 3, FALSE)</f>
        <v>3</v>
      </c>
      <c r="Q94" s="1" t="s">
        <v>6208</v>
      </c>
    </row>
    <row r="95" spans="1:17" x14ac:dyDescent="0.25">
      <c r="A95" s="1" t="s">
        <v>111</v>
      </c>
      <c r="B95" s="1" t="s">
        <v>112</v>
      </c>
      <c r="C95" s="1" t="s">
        <v>113</v>
      </c>
      <c r="D95" s="1" t="s">
        <v>114</v>
      </c>
      <c r="E95" s="1" t="s">
        <v>115</v>
      </c>
      <c r="F95" s="1" t="s">
        <v>13</v>
      </c>
      <c r="G95" s="1">
        <v>2012</v>
      </c>
      <c r="H95" s="1" t="s">
        <v>116</v>
      </c>
      <c r="I95" s="1">
        <f>VLOOKUP(Table_Data[[#This Row],[id]], Table_miniLM_document_topics[[Column1.id]:[Column3.topic]], 3, FALSE)</f>
        <v>1</v>
      </c>
      <c r="J95" s="1">
        <f>VLOOKUP(Table_Data[[#This Row],[id]], Table_mpnet_document_topics[[Column1.id]:[Column3.topic]], 3, FALSE)</f>
        <v>3</v>
      </c>
      <c r="K95" s="1">
        <f>VLOOKUP(Table_Data[[#This Row],[id]], Table_scibert_document_topics[[Column1.id]:[Column3.topic]], 3, FALSE)</f>
        <v>4</v>
      </c>
      <c r="L95" s="1">
        <f>VLOOKUP(Table_Data[[#This Row],[id]], Table_miniLM_titles_topics[[Column1.id]:[Column3.topic]], 3, FALSE)</f>
        <v>7</v>
      </c>
      <c r="M95" s="1">
        <f>VLOOKUP(Table_Data[[#This Row],[id]], Table_mpnet_titles_topics[[Column1.id]:[Column3.topic]], 3, FALSE)</f>
        <v>1</v>
      </c>
      <c r="N95" s="1">
        <f>VLOOKUP(Table_Data[[#This Row],[id]], Table_scibert_titles_topics[[Column1.id]:[Column3.topic]], 3, FALSE)</f>
        <v>9</v>
      </c>
      <c r="O95" s="1">
        <f>VLOOKUP(Table_Data[[#This Row],[id]], Table_miniLM_keywords_topics[[Column1.id]:[Column3.topic]], 3, FALSE)</f>
        <v>0</v>
      </c>
      <c r="P95" s="1">
        <f>VLOOKUP(Table_Data[[#This Row],[id]], Table_mpnet_keywords_topics[[Column1.id]:[Column3.topic]], 3, FALSE)</f>
        <v>-1</v>
      </c>
      <c r="Q95" s="1" t="s">
        <v>6208</v>
      </c>
    </row>
    <row r="96" spans="1:17" x14ac:dyDescent="0.25">
      <c r="A96" s="1" t="s">
        <v>117</v>
      </c>
      <c r="B96" s="1" t="s">
        <v>118</v>
      </c>
      <c r="C96" s="1" t="s">
        <v>119</v>
      </c>
      <c r="D96" s="1" t="s">
        <v>120</v>
      </c>
      <c r="E96" s="1" t="s">
        <v>121</v>
      </c>
      <c r="F96" s="1" t="s">
        <v>13</v>
      </c>
      <c r="G96" s="1">
        <v>2012</v>
      </c>
      <c r="H96" s="1" t="s">
        <v>14</v>
      </c>
      <c r="I96" s="1">
        <f>VLOOKUP(Table_Data[[#This Row],[id]], Table_miniLM_document_topics[[Column1.id]:[Column3.topic]], 3, FALSE)</f>
        <v>-1</v>
      </c>
      <c r="J96" s="1">
        <f>VLOOKUP(Table_Data[[#This Row],[id]], Table_mpnet_document_topics[[Column1.id]:[Column3.topic]], 3, FALSE)</f>
        <v>0</v>
      </c>
      <c r="K96" s="1">
        <f>VLOOKUP(Table_Data[[#This Row],[id]], Table_scibert_document_topics[[Column1.id]:[Column3.topic]], 3, FALSE)</f>
        <v>18</v>
      </c>
      <c r="L96" s="1">
        <f>VLOOKUP(Table_Data[[#This Row],[id]], Table_miniLM_titles_topics[[Column1.id]:[Column3.topic]], 3, FALSE)</f>
        <v>-1</v>
      </c>
      <c r="M96" s="1">
        <f>VLOOKUP(Table_Data[[#This Row],[id]], Table_mpnet_titles_topics[[Column1.id]:[Column3.topic]], 3, FALSE)</f>
        <v>-1</v>
      </c>
      <c r="N96" s="1">
        <f>VLOOKUP(Table_Data[[#This Row],[id]], Table_scibert_titles_topics[[Column1.id]:[Column3.topic]], 3, FALSE)</f>
        <v>-1</v>
      </c>
      <c r="O96" s="1">
        <f>VLOOKUP(Table_Data[[#This Row],[id]], Table_miniLM_keywords_topics[[Column1.id]:[Column3.topic]], 3, FALSE)</f>
        <v>0</v>
      </c>
      <c r="P96" s="1">
        <f>VLOOKUP(Table_Data[[#This Row],[id]], Table_mpnet_keywords_topics[[Column1.id]:[Column3.topic]], 3, FALSE)</f>
        <v>-1</v>
      </c>
      <c r="Q96" s="1" t="s">
        <v>6208</v>
      </c>
    </row>
    <row r="97" spans="1:17" x14ac:dyDescent="0.25">
      <c r="A97" s="1" t="s">
        <v>122</v>
      </c>
      <c r="B97" s="1" t="s">
        <v>123</v>
      </c>
      <c r="C97" s="1" t="s">
        <v>124</v>
      </c>
      <c r="D97" s="1" t="s">
        <v>125</v>
      </c>
      <c r="E97" s="1" t="s">
        <v>126</v>
      </c>
      <c r="F97" s="1" t="s">
        <v>13</v>
      </c>
      <c r="G97" s="1">
        <v>2012</v>
      </c>
      <c r="H97" s="1" t="s">
        <v>127</v>
      </c>
      <c r="I97" s="1">
        <f>VLOOKUP(Table_Data[[#This Row],[id]], Table_miniLM_document_topics[[Column1.id]:[Column3.topic]], 3, FALSE)</f>
        <v>6</v>
      </c>
      <c r="J97" s="1">
        <f>VLOOKUP(Table_Data[[#This Row],[id]], Table_mpnet_document_topics[[Column1.id]:[Column3.topic]], 3, FALSE)</f>
        <v>7</v>
      </c>
      <c r="K97" s="1">
        <f>VLOOKUP(Table_Data[[#This Row],[id]], Table_scibert_document_topics[[Column1.id]:[Column3.topic]], 3, FALSE)</f>
        <v>6</v>
      </c>
      <c r="L97" s="1">
        <f>VLOOKUP(Table_Data[[#This Row],[id]], Table_miniLM_titles_topics[[Column1.id]:[Column3.topic]], 3, FALSE)</f>
        <v>6</v>
      </c>
      <c r="M97" s="1">
        <f>VLOOKUP(Table_Data[[#This Row],[id]], Table_mpnet_titles_topics[[Column1.id]:[Column3.topic]], 3, FALSE)</f>
        <v>6</v>
      </c>
      <c r="N97" s="1">
        <f>VLOOKUP(Table_Data[[#This Row],[id]], Table_scibert_titles_topics[[Column1.id]:[Column3.topic]], 3, FALSE)</f>
        <v>5</v>
      </c>
      <c r="O97" s="1">
        <f>VLOOKUP(Table_Data[[#This Row],[id]], Table_miniLM_keywords_topics[[Column1.id]:[Column3.topic]], 3, FALSE)</f>
        <v>12</v>
      </c>
      <c r="P97" s="1">
        <f>VLOOKUP(Table_Data[[#This Row],[id]], Table_mpnet_keywords_topics[[Column1.id]:[Column3.topic]], 3, FALSE)</f>
        <v>8</v>
      </c>
      <c r="Q97" s="1" t="s">
        <v>6208</v>
      </c>
    </row>
    <row r="98" spans="1:17" x14ac:dyDescent="0.25">
      <c r="A98" s="1" t="s">
        <v>128</v>
      </c>
      <c r="B98" s="1" t="s">
        <v>129</v>
      </c>
      <c r="C98" s="1" t="s">
        <v>130</v>
      </c>
      <c r="D98" s="1" t="s">
        <v>131</v>
      </c>
      <c r="E98" s="1" t="s">
        <v>132</v>
      </c>
      <c r="F98" s="1" t="s">
        <v>13</v>
      </c>
      <c r="G98" s="1">
        <v>2012</v>
      </c>
      <c r="H98" s="1" t="s">
        <v>133</v>
      </c>
      <c r="I98" s="1">
        <f>VLOOKUP(Table_Data[[#This Row],[id]], Table_miniLM_document_topics[[Column1.id]:[Column3.topic]], 3, FALSE)</f>
        <v>1</v>
      </c>
      <c r="J98" s="1">
        <f>VLOOKUP(Table_Data[[#This Row],[id]], Table_mpnet_document_topics[[Column1.id]:[Column3.topic]], 3, FALSE)</f>
        <v>3</v>
      </c>
      <c r="K98" s="1">
        <f>VLOOKUP(Table_Data[[#This Row],[id]], Table_scibert_document_topics[[Column1.id]:[Column3.topic]], 3, FALSE)</f>
        <v>4</v>
      </c>
      <c r="L98" s="1">
        <f>VLOOKUP(Table_Data[[#This Row],[id]], Table_miniLM_titles_topics[[Column1.id]:[Column3.topic]], 3, FALSE)</f>
        <v>16</v>
      </c>
      <c r="M98" s="1">
        <f>VLOOKUP(Table_Data[[#This Row],[id]], Table_mpnet_titles_topics[[Column1.id]:[Column3.topic]], 3, FALSE)</f>
        <v>5</v>
      </c>
      <c r="N98" s="1">
        <f>VLOOKUP(Table_Data[[#This Row],[id]], Table_scibert_titles_topics[[Column1.id]:[Column3.topic]], 3, FALSE)</f>
        <v>2</v>
      </c>
      <c r="O98" s="1">
        <f>VLOOKUP(Table_Data[[#This Row],[id]], Table_miniLM_keywords_topics[[Column1.id]:[Column3.topic]], 3, FALSE)</f>
        <v>7</v>
      </c>
      <c r="P98" s="1">
        <f>VLOOKUP(Table_Data[[#This Row],[id]], Table_mpnet_keywords_topics[[Column1.id]:[Column3.topic]], 3, FALSE)</f>
        <v>2</v>
      </c>
      <c r="Q98" s="1" t="s">
        <v>6208</v>
      </c>
    </row>
    <row r="99" spans="1:17" x14ac:dyDescent="0.25">
      <c r="A99" s="1" t="s">
        <v>134</v>
      </c>
      <c r="B99" s="1" t="s">
        <v>135</v>
      </c>
      <c r="C99" s="1" t="s">
        <v>136</v>
      </c>
      <c r="D99" s="1" t="s">
        <v>137</v>
      </c>
      <c r="E99" s="1" t="s">
        <v>138</v>
      </c>
      <c r="F99" s="1" t="s">
        <v>13</v>
      </c>
      <c r="G99" s="1">
        <v>2012</v>
      </c>
      <c r="I99" s="1">
        <f>VLOOKUP(Table_Data[[#This Row],[id]], Table_miniLM_document_topics[[Column1.id]:[Column3.topic]], 3, FALSE)</f>
        <v>14</v>
      </c>
      <c r="J99" s="1">
        <f>VLOOKUP(Table_Data[[#This Row],[id]], Table_mpnet_document_topics[[Column1.id]:[Column3.topic]], 3, FALSE)</f>
        <v>15</v>
      </c>
      <c r="K99" s="1">
        <f>VLOOKUP(Table_Data[[#This Row],[id]], Table_scibert_document_topics[[Column1.id]:[Column3.topic]], 3, FALSE)</f>
        <v>17</v>
      </c>
      <c r="L99" s="1">
        <f>VLOOKUP(Table_Data[[#This Row],[id]], Table_miniLM_titles_topics[[Column1.id]:[Column3.topic]], 3, FALSE)</f>
        <v>11</v>
      </c>
      <c r="M99" s="1">
        <f>VLOOKUP(Table_Data[[#This Row],[id]], Table_mpnet_titles_topics[[Column1.id]:[Column3.topic]], 3, FALSE)</f>
        <v>7</v>
      </c>
      <c r="N99" s="1">
        <f>VLOOKUP(Table_Data[[#This Row],[id]], Table_scibert_titles_topics[[Column1.id]:[Column3.topic]], 3, FALSE)</f>
        <v>4</v>
      </c>
      <c r="O99" s="1">
        <f>VLOOKUP(Table_Data[[#This Row],[id]], Table_miniLM_keywords_topics[[Column1.id]:[Column3.topic]], 3, FALSE)</f>
        <v>1</v>
      </c>
      <c r="P99" s="1">
        <f>VLOOKUP(Table_Data[[#This Row],[id]], Table_mpnet_keywords_topics[[Column1.id]:[Column3.topic]], 3, FALSE)</f>
        <v>0</v>
      </c>
      <c r="Q99" s="1" t="s">
        <v>6208</v>
      </c>
    </row>
    <row r="100" spans="1:17" x14ac:dyDescent="0.25">
      <c r="A100" s="1" t="s">
        <v>229</v>
      </c>
      <c r="B100" s="1" t="s">
        <v>5967</v>
      </c>
      <c r="C100" s="1" t="s">
        <v>230</v>
      </c>
      <c r="D100" s="1" t="s">
        <v>231</v>
      </c>
      <c r="E100" s="1" t="s">
        <v>232</v>
      </c>
      <c r="F100" s="1" t="s">
        <v>13</v>
      </c>
      <c r="G100" s="1">
        <v>2014</v>
      </c>
      <c r="I100" s="1">
        <f>VLOOKUP(Table_Data[[#This Row],[id]], Table_miniLM_document_topics[[Column1.id]:[Column3.topic]], 3, FALSE)</f>
        <v>1</v>
      </c>
      <c r="J100" s="1">
        <f>VLOOKUP(Table_Data[[#This Row],[id]], Table_mpnet_document_topics[[Column1.id]:[Column3.topic]], 3, FALSE)</f>
        <v>20</v>
      </c>
      <c r="K100" s="1">
        <f>VLOOKUP(Table_Data[[#This Row],[id]], Table_scibert_document_topics[[Column1.id]:[Column3.topic]], 3, FALSE)</f>
        <v>4</v>
      </c>
      <c r="L100" s="1">
        <f>VLOOKUP(Table_Data[[#This Row],[id]], Table_miniLM_titles_topics[[Column1.id]:[Column3.topic]], 3, FALSE)</f>
        <v>-1</v>
      </c>
      <c r="M100" s="1">
        <f>VLOOKUP(Table_Data[[#This Row],[id]], Table_mpnet_titles_topics[[Column1.id]:[Column3.topic]], 3, FALSE)</f>
        <v>-1</v>
      </c>
      <c r="N100" s="1">
        <f>VLOOKUP(Table_Data[[#This Row],[id]], Table_scibert_titles_topics[[Column1.id]:[Column3.topic]], 3, FALSE)</f>
        <v>22</v>
      </c>
      <c r="O100" s="1">
        <f>VLOOKUP(Table_Data[[#This Row],[id]], Table_miniLM_keywords_topics[[Column1.id]:[Column3.topic]], 3, FALSE)</f>
        <v>9</v>
      </c>
      <c r="P100" s="1">
        <f>VLOOKUP(Table_Data[[#This Row],[id]], Table_mpnet_keywords_topics[[Column1.id]:[Column3.topic]], 3, FALSE)</f>
        <v>5</v>
      </c>
      <c r="Q100" s="1" t="s">
        <v>6208</v>
      </c>
    </row>
    <row r="101" spans="1:17" x14ac:dyDescent="0.25">
      <c r="A101" s="1" t="s">
        <v>233</v>
      </c>
      <c r="B101" s="1" t="s">
        <v>234</v>
      </c>
      <c r="C101" s="1" t="s">
        <v>235</v>
      </c>
      <c r="D101" s="1" t="s">
        <v>236</v>
      </c>
      <c r="E101" s="1" t="s">
        <v>237</v>
      </c>
      <c r="F101" s="1" t="s">
        <v>13</v>
      </c>
      <c r="G101" s="1">
        <v>2014</v>
      </c>
      <c r="H101" s="1" t="s">
        <v>14</v>
      </c>
      <c r="I101" s="1">
        <f>VLOOKUP(Table_Data[[#This Row],[id]], Table_miniLM_document_topics[[Column1.id]:[Column3.topic]], 3, FALSE)</f>
        <v>9</v>
      </c>
      <c r="J101" s="1">
        <f>VLOOKUP(Table_Data[[#This Row],[id]], Table_mpnet_document_topics[[Column1.id]:[Column3.topic]], 3, FALSE)</f>
        <v>12</v>
      </c>
      <c r="K101" s="1">
        <f>VLOOKUP(Table_Data[[#This Row],[id]], Table_scibert_document_topics[[Column1.id]:[Column3.topic]], 3, FALSE)</f>
        <v>16</v>
      </c>
      <c r="L101" s="1">
        <f>VLOOKUP(Table_Data[[#This Row],[id]], Table_miniLM_titles_topics[[Column1.id]:[Column3.topic]], 3, FALSE)</f>
        <v>12</v>
      </c>
      <c r="M101" s="1">
        <f>VLOOKUP(Table_Data[[#This Row],[id]], Table_mpnet_titles_topics[[Column1.id]:[Column3.topic]], 3, FALSE)</f>
        <v>12</v>
      </c>
      <c r="N101" s="1">
        <f>VLOOKUP(Table_Data[[#This Row],[id]], Table_scibert_titles_topics[[Column1.id]:[Column3.topic]], 3, FALSE)</f>
        <v>10</v>
      </c>
      <c r="O101" s="1">
        <f>VLOOKUP(Table_Data[[#This Row],[id]], Table_miniLM_keywords_topics[[Column1.id]:[Column3.topic]], 3, FALSE)</f>
        <v>-1</v>
      </c>
      <c r="P101" s="1">
        <f>VLOOKUP(Table_Data[[#This Row],[id]], Table_mpnet_keywords_topics[[Column1.id]:[Column3.topic]], 3, FALSE)</f>
        <v>0</v>
      </c>
      <c r="Q101" s="1" t="s">
        <v>6208</v>
      </c>
    </row>
    <row r="102" spans="1:17" x14ac:dyDescent="0.25">
      <c r="A102" s="1" t="s">
        <v>238</v>
      </c>
      <c r="B102" s="1" t="s">
        <v>239</v>
      </c>
      <c r="C102" s="1" t="s">
        <v>240</v>
      </c>
      <c r="D102" s="1" t="s">
        <v>241</v>
      </c>
      <c r="E102" s="1" t="s">
        <v>242</v>
      </c>
      <c r="F102" s="1" t="s">
        <v>13</v>
      </c>
      <c r="G102" s="1">
        <v>2014</v>
      </c>
      <c r="H102" s="1" t="s">
        <v>243</v>
      </c>
      <c r="I102" s="1">
        <f>VLOOKUP(Table_Data[[#This Row],[id]], Table_miniLM_document_topics[[Column1.id]:[Column3.topic]], 3, FALSE)</f>
        <v>0</v>
      </c>
      <c r="J102" s="1">
        <f>VLOOKUP(Table_Data[[#This Row],[id]], Table_mpnet_document_topics[[Column1.id]:[Column3.topic]], 3, FALSE)</f>
        <v>9</v>
      </c>
      <c r="K102" s="1">
        <f>VLOOKUP(Table_Data[[#This Row],[id]], Table_scibert_document_topics[[Column1.id]:[Column3.topic]], 3, FALSE)</f>
        <v>0</v>
      </c>
      <c r="L102" s="1">
        <f>VLOOKUP(Table_Data[[#This Row],[id]], Table_miniLM_titles_topics[[Column1.id]:[Column3.topic]], 3, FALSE)</f>
        <v>20</v>
      </c>
      <c r="M102" s="1">
        <f>VLOOKUP(Table_Data[[#This Row],[id]], Table_mpnet_titles_topics[[Column1.id]:[Column3.topic]], 3, FALSE)</f>
        <v>15</v>
      </c>
      <c r="N102" s="1">
        <f>VLOOKUP(Table_Data[[#This Row],[id]], Table_scibert_titles_topics[[Column1.id]:[Column3.topic]], 3, FALSE)</f>
        <v>16</v>
      </c>
      <c r="O102" s="1">
        <f>VLOOKUP(Table_Data[[#This Row],[id]], Table_miniLM_keywords_topics[[Column1.id]:[Column3.topic]], 3, FALSE)</f>
        <v>15</v>
      </c>
      <c r="P102" s="1">
        <f>VLOOKUP(Table_Data[[#This Row],[id]], Table_mpnet_keywords_topics[[Column1.id]:[Column3.topic]], 3, FALSE)</f>
        <v>11</v>
      </c>
      <c r="Q102" s="1" t="s">
        <v>6208</v>
      </c>
    </row>
    <row r="103" spans="1:17" x14ac:dyDescent="0.25">
      <c r="A103" s="1" t="s">
        <v>244</v>
      </c>
      <c r="B103" s="1" t="s">
        <v>245</v>
      </c>
      <c r="C103" s="1" t="s">
        <v>246</v>
      </c>
      <c r="D103" s="1" t="s">
        <v>247</v>
      </c>
      <c r="E103" s="1" t="s">
        <v>248</v>
      </c>
      <c r="F103" s="1" t="s">
        <v>13</v>
      </c>
      <c r="G103" s="1">
        <v>2014</v>
      </c>
      <c r="I103" s="1">
        <f>VLOOKUP(Table_Data[[#This Row],[id]], Table_miniLM_document_topics[[Column1.id]:[Column3.topic]], 3, FALSE)</f>
        <v>0</v>
      </c>
      <c r="J103" s="1">
        <f>VLOOKUP(Table_Data[[#This Row],[id]], Table_mpnet_document_topics[[Column1.id]:[Column3.topic]], 3, FALSE)</f>
        <v>10</v>
      </c>
      <c r="K103" s="1">
        <f>VLOOKUP(Table_Data[[#This Row],[id]], Table_scibert_document_topics[[Column1.id]:[Column3.topic]], 3, FALSE)</f>
        <v>-1</v>
      </c>
      <c r="L103" s="1">
        <f>VLOOKUP(Table_Data[[#This Row],[id]], Table_miniLM_titles_topics[[Column1.id]:[Column3.topic]], 3, FALSE)</f>
        <v>0</v>
      </c>
      <c r="M103" s="1">
        <f>VLOOKUP(Table_Data[[#This Row],[id]], Table_mpnet_titles_topics[[Column1.id]:[Column3.topic]], 3, FALSE)</f>
        <v>16</v>
      </c>
      <c r="N103" s="1">
        <f>VLOOKUP(Table_Data[[#This Row],[id]], Table_scibert_titles_topics[[Column1.id]:[Column3.topic]], 3, FALSE)</f>
        <v>3</v>
      </c>
      <c r="O103" s="1">
        <f>VLOOKUP(Table_Data[[#This Row],[id]], Table_miniLM_keywords_topics[[Column1.id]:[Column3.topic]], 3, FALSE)</f>
        <v>-1</v>
      </c>
      <c r="P103" s="1">
        <f>VLOOKUP(Table_Data[[#This Row],[id]], Table_mpnet_keywords_topics[[Column1.id]:[Column3.topic]], 3, FALSE)</f>
        <v>3</v>
      </c>
      <c r="Q103" s="1" t="s">
        <v>6208</v>
      </c>
    </row>
    <row r="104" spans="1:17" x14ac:dyDescent="0.25">
      <c r="A104" s="1" t="s">
        <v>249</v>
      </c>
      <c r="B104" s="1" t="s">
        <v>250</v>
      </c>
      <c r="C104" s="1" t="s">
        <v>251</v>
      </c>
      <c r="D104" s="1" t="s">
        <v>252</v>
      </c>
      <c r="E104" s="1" t="s">
        <v>253</v>
      </c>
      <c r="F104" s="1" t="s">
        <v>13</v>
      </c>
      <c r="G104" s="1">
        <v>2014</v>
      </c>
      <c r="H104" s="1" t="s">
        <v>254</v>
      </c>
      <c r="I104" s="1">
        <f>VLOOKUP(Table_Data[[#This Row],[id]], Table_miniLM_document_topics[[Column1.id]:[Column3.topic]], 3, FALSE)</f>
        <v>5</v>
      </c>
      <c r="J104" s="1">
        <f>VLOOKUP(Table_Data[[#This Row],[id]], Table_mpnet_document_topics[[Column1.id]:[Column3.topic]], 3, FALSE)</f>
        <v>0</v>
      </c>
      <c r="K104" s="1">
        <f>VLOOKUP(Table_Data[[#This Row],[id]], Table_scibert_document_topics[[Column1.id]:[Column3.topic]], 3, FALSE)</f>
        <v>9</v>
      </c>
      <c r="L104" s="1">
        <f>VLOOKUP(Table_Data[[#This Row],[id]], Table_miniLM_titles_topics[[Column1.id]:[Column3.topic]], 3, FALSE)</f>
        <v>5</v>
      </c>
      <c r="M104" s="1">
        <f>VLOOKUP(Table_Data[[#This Row],[id]], Table_mpnet_titles_topics[[Column1.id]:[Column3.topic]], 3, FALSE)</f>
        <v>0</v>
      </c>
      <c r="N104" s="1">
        <f>VLOOKUP(Table_Data[[#This Row],[id]], Table_scibert_titles_topics[[Column1.id]:[Column3.topic]], 3, FALSE)</f>
        <v>0</v>
      </c>
      <c r="O104" s="1">
        <f>VLOOKUP(Table_Data[[#This Row],[id]], Table_miniLM_keywords_topics[[Column1.id]:[Column3.topic]], 3, FALSE)</f>
        <v>11</v>
      </c>
      <c r="P104" s="1">
        <f>VLOOKUP(Table_Data[[#This Row],[id]], Table_mpnet_keywords_topics[[Column1.id]:[Column3.topic]], 3, FALSE)</f>
        <v>1</v>
      </c>
      <c r="Q104" s="1" t="s">
        <v>6208</v>
      </c>
    </row>
    <row r="105" spans="1:17" x14ac:dyDescent="0.25">
      <c r="A105" s="1" t="s">
        <v>255</v>
      </c>
      <c r="B105" s="1" t="s">
        <v>256</v>
      </c>
      <c r="C105" s="1" t="s">
        <v>257</v>
      </c>
      <c r="D105" s="1" t="s">
        <v>258</v>
      </c>
      <c r="E105" s="1" t="s">
        <v>259</v>
      </c>
      <c r="F105" s="1" t="s">
        <v>13</v>
      </c>
      <c r="G105" s="1">
        <v>2014</v>
      </c>
      <c r="H105" s="1" t="s">
        <v>14</v>
      </c>
      <c r="I105" s="1">
        <f>VLOOKUP(Table_Data[[#This Row],[id]], Table_miniLM_document_topics[[Column1.id]:[Column3.topic]], 3, FALSE)</f>
        <v>-1</v>
      </c>
      <c r="J105" s="1">
        <f>VLOOKUP(Table_Data[[#This Row],[id]], Table_mpnet_document_topics[[Column1.id]:[Column3.topic]], 3, FALSE)</f>
        <v>-1</v>
      </c>
      <c r="K105" s="1">
        <f>VLOOKUP(Table_Data[[#This Row],[id]], Table_scibert_document_topics[[Column1.id]:[Column3.topic]], 3, FALSE)</f>
        <v>-1</v>
      </c>
      <c r="L105" s="1">
        <f>VLOOKUP(Table_Data[[#This Row],[id]], Table_miniLM_titles_topics[[Column1.id]:[Column3.topic]], 3, FALSE)</f>
        <v>4</v>
      </c>
      <c r="M105" s="1">
        <f>VLOOKUP(Table_Data[[#This Row],[id]], Table_mpnet_titles_topics[[Column1.id]:[Column3.topic]], 3, FALSE)</f>
        <v>2</v>
      </c>
      <c r="N105" s="1">
        <f>VLOOKUP(Table_Data[[#This Row],[id]], Table_scibert_titles_topics[[Column1.id]:[Column3.topic]], 3, FALSE)</f>
        <v>1</v>
      </c>
      <c r="O105" s="1">
        <f>VLOOKUP(Table_Data[[#This Row],[id]], Table_miniLM_keywords_topics[[Column1.id]:[Column3.topic]], 3, FALSE)</f>
        <v>4</v>
      </c>
      <c r="P105" s="1">
        <f>VLOOKUP(Table_Data[[#This Row],[id]], Table_mpnet_keywords_topics[[Column1.id]:[Column3.topic]], 3, FALSE)</f>
        <v>1</v>
      </c>
      <c r="Q105" s="1" t="s">
        <v>6208</v>
      </c>
    </row>
    <row r="106" spans="1:17" x14ac:dyDescent="0.25">
      <c r="A106" s="1" t="s">
        <v>260</v>
      </c>
      <c r="B106" s="1" t="s">
        <v>261</v>
      </c>
      <c r="C106" s="1" t="s">
        <v>262</v>
      </c>
      <c r="D106" s="1" t="s">
        <v>263</v>
      </c>
      <c r="E106" s="1" t="s">
        <v>264</v>
      </c>
      <c r="F106" s="1" t="s">
        <v>13</v>
      </c>
      <c r="G106" s="1">
        <v>2014</v>
      </c>
      <c r="I106" s="1">
        <f>VLOOKUP(Table_Data[[#This Row],[id]], Table_miniLM_document_topics[[Column1.id]:[Column3.topic]], 3, FALSE)</f>
        <v>6</v>
      </c>
      <c r="J106" s="1">
        <f>VLOOKUP(Table_Data[[#This Row],[id]], Table_mpnet_document_topics[[Column1.id]:[Column3.topic]], 3, FALSE)</f>
        <v>7</v>
      </c>
      <c r="K106" s="1">
        <f>VLOOKUP(Table_Data[[#This Row],[id]], Table_scibert_document_topics[[Column1.id]:[Column3.topic]], 3, FALSE)</f>
        <v>6</v>
      </c>
      <c r="L106" s="1">
        <f>VLOOKUP(Table_Data[[#This Row],[id]], Table_miniLM_titles_topics[[Column1.id]:[Column3.topic]], 3, FALSE)</f>
        <v>6</v>
      </c>
      <c r="M106" s="1">
        <f>VLOOKUP(Table_Data[[#This Row],[id]], Table_mpnet_titles_topics[[Column1.id]:[Column3.topic]], 3, FALSE)</f>
        <v>6</v>
      </c>
      <c r="N106" s="1">
        <f>VLOOKUP(Table_Data[[#This Row],[id]], Table_scibert_titles_topics[[Column1.id]:[Column3.topic]], 3, FALSE)</f>
        <v>5</v>
      </c>
      <c r="O106" s="1">
        <f>VLOOKUP(Table_Data[[#This Row],[id]], Table_miniLM_keywords_topics[[Column1.id]:[Column3.topic]], 3, FALSE)</f>
        <v>12</v>
      </c>
      <c r="P106" s="1">
        <f>VLOOKUP(Table_Data[[#This Row],[id]], Table_mpnet_keywords_topics[[Column1.id]:[Column3.topic]], 3, FALSE)</f>
        <v>8</v>
      </c>
      <c r="Q106" s="1" t="s">
        <v>6208</v>
      </c>
    </row>
    <row r="107" spans="1:17" x14ac:dyDescent="0.25">
      <c r="A107" s="1" t="s">
        <v>265</v>
      </c>
      <c r="B107" s="1" t="s">
        <v>266</v>
      </c>
      <c r="C107" s="1" t="s">
        <v>267</v>
      </c>
      <c r="D107" s="1" t="s">
        <v>268</v>
      </c>
      <c r="E107" s="1" t="s">
        <v>269</v>
      </c>
      <c r="F107" s="1" t="s">
        <v>13</v>
      </c>
      <c r="G107" s="1">
        <v>2014</v>
      </c>
      <c r="H107" s="1" t="s">
        <v>14</v>
      </c>
      <c r="I107" s="1">
        <f>VLOOKUP(Table_Data[[#This Row],[id]], Table_miniLM_document_topics[[Column1.id]:[Column3.topic]], 3, FALSE)</f>
        <v>-1</v>
      </c>
      <c r="J107" s="1">
        <f>VLOOKUP(Table_Data[[#This Row],[id]], Table_mpnet_document_topics[[Column1.id]:[Column3.topic]], 3, FALSE)</f>
        <v>-1</v>
      </c>
      <c r="K107" s="1">
        <f>VLOOKUP(Table_Data[[#This Row],[id]], Table_scibert_document_topics[[Column1.id]:[Column3.topic]], 3, FALSE)</f>
        <v>-1</v>
      </c>
      <c r="L107" s="1">
        <f>VLOOKUP(Table_Data[[#This Row],[id]], Table_miniLM_titles_topics[[Column1.id]:[Column3.topic]], 3, FALSE)</f>
        <v>-1</v>
      </c>
      <c r="M107" s="1">
        <f>VLOOKUP(Table_Data[[#This Row],[id]], Table_mpnet_titles_topics[[Column1.id]:[Column3.topic]], 3, FALSE)</f>
        <v>-1</v>
      </c>
      <c r="N107" s="1">
        <f>VLOOKUP(Table_Data[[#This Row],[id]], Table_scibert_titles_topics[[Column1.id]:[Column3.topic]], 3, FALSE)</f>
        <v>-1</v>
      </c>
      <c r="O107" s="1">
        <f>VLOOKUP(Table_Data[[#This Row],[id]], Table_miniLM_keywords_topics[[Column1.id]:[Column3.topic]], 3, FALSE)</f>
        <v>1</v>
      </c>
      <c r="P107" s="1">
        <f>VLOOKUP(Table_Data[[#This Row],[id]], Table_mpnet_keywords_topics[[Column1.id]:[Column3.topic]], 3, FALSE)</f>
        <v>0</v>
      </c>
      <c r="Q107" s="1" t="s">
        <v>6208</v>
      </c>
    </row>
    <row r="108" spans="1:17" x14ac:dyDescent="0.25">
      <c r="A108" s="1" t="s">
        <v>270</v>
      </c>
      <c r="B108" s="1" t="s">
        <v>271</v>
      </c>
      <c r="C108" s="1" t="s">
        <v>272</v>
      </c>
      <c r="D108" s="1" t="s">
        <v>273</v>
      </c>
      <c r="E108" s="1" t="s">
        <v>274</v>
      </c>
      <c r="F108" s="1" t="s">
        <v>13</v>
      </c>
      <c r="G108" s="1">
        <v>2014</v>
      </c>
      <c r="H108" s="1" t="s">
        <v>275</v>
      </c>
      <c r="I108" s="1">
        <f>VLOOKUP(Table_Data[[#This Row],[id]], Table_miniLM_document_topics[[Column1.id]:[Column3.topic]], 3, FALSE)</f>
        <v>8</v>
      </c>
      <c r="J108" s="1">
        <f>VLOOKUP(Table_Data[[#This Row],[id]], Table_mpnet_document_topics[[Column1.id]:[Column3.topic]], 3, FALSE)</f>
        <v>9</v>
      </c>
      <c r="K108" s="1">
        <f>VLOOKUP(Table_Data[[#This Row],[id]], Table_scibert_document_topics[[Column1.id]:[Column3.topic]], 3, FALSE)</f>
        <v>8</v>
      </c>
      <c r="L108" s="1">
        <f>VLOOKUP(Table_Data[[#This Row],[id]], Table_miniLM_titles_topics[[Column1.id]:[Column3.topic]], 3, FALSE)</f>
        <v>20</v>
      </c>
      <c r="M108" s="1">
        <f>VLOOKUP(Table_Data[[#This Row],[id]], Table_mpnet_titles_topics[[Column1.id]:[Column3.topic]], 3, FALSE)</f>
        <v>15</v>
      </c>
      <c r="N108" s="1">
        <f>VLOOKUP(Table_Data[[#This Row],[id]], Table_scibert_titles_topics[[Column1.id]:[Column3.topic]], 3, FALSE)</f>
        <v>16</v>
      </c>
      <c r="O108" s="1">
        <f>VLOOKUP(Table_Data[[#This Row],[id]], Table_miniLM_keywords_topics[[Column1.id]:[Column3.topic]], 3, FALSE)</f>
        <v>13</v>
      </c>
      <c r="P108" s="1">
        <f>VLOOKUP(Table_Data[[#This Row],[id]], Table_mpnet_keywords_topics[[Column1.id]:[Column3.topic]], 3, FALSE)</f>
        <v>11</v>
      </c>
      <c r="Q108" s="1" t="s">
        <v>6208</v>
      </c>
    </row>
    <row r="109" spans="1:17" x14ac:dyDescent="0.25">
      <c r="A109" s="1" t="s">
        <v>276</v>
      </c>
      <c r="B109" s="1" t="s">
        <v>277</v>
      </c>
      <c r="C109" s="1" t="s">
        <v>278</v>
      </c>
      <c r="D109" s="1" t="s">
        <v>279</v>
      </c>
      <c r="E109" s="1" t="s">
        <v>280</v>
      </c>
      <c r="F109" s="1" t="s">
        <v>13</v>
      </c>
      <c r="G109" s="1">
        <v>2014</v>
      </c>
      <c r="H109" s="1" t="s">
        <v>14</v>
      </c>
      <c r="I109" s="1">
        <f>VLOOKUP(Table_Data[[#This Row],[id]], Table_miniLM_document_topics[[Column1.id]:[Column3.topic]], 3, FALSE)</f>
        <v>17</v>
      </c>
      <c r="J109" s="1">
        <f>VLOOKUP(Table_Data[[#This Row],[id]], Table_mpnet_document_topics[[Column1.id]:[Column3.topic]], 3, FALSE)</f>
        <v>16</v>
      </c>
      <c r="K109" s="1">
        <f>VLOOKUP(Table_Data[[#This Row],[id]], Table_scibert_document_topics[[Column1.id]:[Column3.topic]], 3, FALSE)</f>
        <v>19</v>
      </c>
      <c r="L109" s="1">
        <f>VLOOKUP(Table_Data[[#This Row],[id]], Table_miniLM_titles_topics[[Column1.id]:[Column3.topic]], 3, FALSE)</f>
        <v>18</v>
      </c>
      <c r="M109" s="1">
        <f>VLOOKUP(Table_Data[[#This Row],[id]], Table_mpnet_titles_topics[[Column1.id]:[Column3.topic]], 3, FALSE)</f>
        <v>-1</v>
      </c>
      <c r="N109" s="1">
        <f>VLOOKUP(Table_Data[[#This Row],[id]], Table_scibert_titles_topics[[Column1.id]:[Column3.topic]], 3, FALSE)</f>
        <v>-1</v>
      </c>
      <c r="O109" s="1">
        <f>VLOOKUP(Table_Data[[#This Row],[id]], Table_miniLM_keywords_topics[[Column1.id]:[Column3.topic]], 3, FALSE)</f>
        <v>1</v>
      </c>
      <c r="P109" s="1">
        <f>VLOOKUP(Table_Data[[#This Row],[id]], Table_mpnet_keywords_topics[[Column1.id]:[Column3.topic]], 3, FALSE)</f>
        <v>0</v>
      </c>
      <c r="Q109" s="1" t="s">
        <v>6208</v>
      </c>
    </row>
    <row r="110" spans="1:17" x14ac:dyDescent="0.25">
      <c r="A110" s="1" t="s">
        <v>281</v>
      </c>
      <c r="B110" s="1" t="s">
        <v>282</v>
      </c>
      <c r="C110" s="1" t="s">
        <v>283</v>
      </c>
      <c r="D110" s="1" t="s">
        <v>284</v>
      </c>
      <c r="E110" s="1" t="s">
        <v>285</v>
      </c>
      <c r="F110" s="1" t="s">
        <v>13</v>
      </c>
      <c r="G110" s="1">
        <v>2014</v>
      </c>
      <c r="H110" s="1" t="s">
        <v>133</v>
      </c>
      <c r="I110" s="1">
        <f>VLOOKUP(Table_Data[[#This Row],[id]], Table_miniLM_document_topics[[Column1.id]:[Column3.topic]], 3, FALSE)</f>
        <v>-1</v>
      </c>
      <c r="J110" s="1">
        <f>VLOOKUP(Table_Data[[#This Row],[id]], Table_mpnet_document_topics[[Column1.id]:[Column3.topic]], 3, FALSE)</f>
        <v>-1</v>
      </c>
      <c r="K110" s="1">
        <f>VLOOKUP(Table_Data[[#This Row],[id]], Table_scibert_document_topics[[Column1.id]:[Column3.topic]], 3, FALSE)</f>
        <v>-1</v>
      </c>
      <c r="L110" s="1">
        <f>VLOOKUP(Table_Data[[#This Row],[id]], Table_miniLM_titles_topics[[Column1.id]:[Column3.topic]], 3, FALSE)</f>
        <v>18</v>
      </c>
      <c r="M110" s="1">
        <f>VLOOKUP(Table_Data[[#This Row],[id]], Table_mpnet_titles_topics[[Column1.id]:[Column3.topic]], 3, FALSE)</f>
        <v>-1</v>
      </c>
      <c r="N110" s="1">
        <f>VLOOKUP(Table_Data[[#This Row],[id]], Table_scibert_titles_topics[[Column1.id]:[Column3.topic]], 3, FALSE)</f>
        <v>-1</v>
      </c>
      <c r="O110" s="1">
        <f>VLOOKUP(Table_Data[[#This Row],[id]], Table_miniLM_keywords_topics[[Column1.id]:[Column3.topic]], 3, FALSE)</f>
        <v>-1</v>
      </c>
      <c r="P110" s="1">
        <f>VLOOKUP(Table_Data[[#This Row],[id]], Table_mpnet_keywords_topics[[Column1.id]:[Column3.topic]], 3, FALSE)</f>
        <v>-1</v>
      </c>
      <c r="Q110" s="1" t="s">
        <v>6208</v>
      </c>
    </row>
    <row r="111" spans="1:17" x14ac:dyDescent="0.25">
      <c r="A111" s="1" t="s">
        <v>286</v>
      </c>
      <c r="B111" s="1" t="s">
        <v>287</v>
      </c>
      <c r="C111" s="1" t="s">
        <v>288</v>
      </c>
      <c r="D111" s="1" t="s">
        <v>289</v>
      </c>
      <c r="E111" s="1" t="s">
        <v>290</v>
      </c>
      <c r="F111" s="1" t="s">
        <v>13</v>
      </c>
      <c r="G111" s="1">
        <v>2014</v>
      </c>
      <c r="H111" s="1" t="s">
        <v>20</v>
      </c>
      <c r="I111" s="1">
        <f>VLOOKUP(Table_Data[[#This Row],[id]], Table_miniLM_document_topics[[Column1.id]:[Column3.topic]], 3, FALSE)</f>
        <v>15</v>
      </c>
      <c r="J111" s="1">
        <f>VLOOKUP(Table_Data[[#This Row],[id]], Table_mpnet_document_topics[[Column1.id]:[Column3.topic]], 3, FALSE)</f>
        <v>18</v>
      </c>
      <c r="K111" s="1">
        <f>VLOOKUP(Table_Data[[#This Row],[id]], Table_scibert_document_topics[[Column1.id]:[Column3.topic]], 3, FALSE)</f>
        <v>13</v>
      </c>
      <c r="L111" s="1">
        <f>VLOOKUP(Table_Data[[#This Row],[id]], Table_miniLM_titles_topics[[Column1.id]:[Column3.topic]], 3, FALSE)</f>
        <v>21</v>
      </c>
      <c r="M111" s="1">
        <f>VLOOKUP(Table_Data[[#This Row],[id]], Table_mpnet_titles_topics[[Column1.id]:[Column3.topic]], 3, FALSE)</f>
        <v>14</v>
      </c>
      <c r="N111" s="1">
        <f>VLOOKUP(Table_Data[[#This Row],[id]], Table_scibert_titles_topics[[Column1.id]:[Column3.topic]], 3, FALSE)</f>
        <v>15</v>
      </c>
      <c r="O111" s="1">
        <f>VLOOKUP(Table_Data[[#This Row],[id]], Table_miniLM_keywords_topics[[Column1.id]:[Column3.topic]], 3, FALSE)</f>
        <v>0</v>
      </c>
      <c r="P111" s="1">
        <f>VLOOKUP(Table_Data[[#This Row],[id]], Table_mpnet_keywords_topics[[Column1.id]:[Column3.topic]], 3, FALSE)</f>
        <v>-1</v>
      </c>
      <c r="Q111" s="1" t="s">
        <v>6208</v>
      </c>
    </row>
    <row r="112" spans="1:17" x14ac:dyDescent="0.25">
      <c r="A112" s="1" t="s">
        <v>291</v>
      </c>
      <c r="B112" s="1" t="s">
        <v>292</v>
      </c>
      <c r="C112" s="1" t="s">
        <v>293</v>
      </c>
      <c r="D112" s="1" t="s">
        <v>294</v>
      </c>
      <c r="E112" s="1" t="s">
        <v>295</v>
      </c>
      <c r="F112" s="1" t="s">
        <v>13</v>
      </c>
      <c r="G112" s="1">
        <v>2014</v>
      </c>
      <c r="H112" s="1" t="s">
        <v>296</v>
      </c>
      <c r="I112" s="1">
        <f>VLOOKUP(Table_Data[[#This Row],[id]], Table_miniLM_document_topics[[Column1.id]:[Column3.topic]], 3, FALSE)</f>
        <v>9</v>
      </c>
      <c r="J112" s="1">
        <f>VLOOKUP(Table_Data[[#This Row],[id]], Table_mpnet_document_topics[[Column1.id]:[Column3.topic]], 3, FALSE)</f>
        <v>11</v>
      </c>
      <c r="K112" s="1">
        <f>VLOOKUP(Table_Data[[#This Row],[id]], Table_scibert_document_topics[[Column1.id]:[Column3.topic]], 3, FALSE)</f>
        <v>17</v>
      </c>
      <c r="L112" s="1">
        <f>VLOOKUP(Table_Data[[#This Row],[id]], Table_miniLM_titles_topics[[Column1.id]:[Column3.topic]], 3, FALSE)</f>
        <v>11</v>
      </c>
      <c r="M112" s="1">
        <f>VLOOKUP(Table_Data[[#This Row],[id]], Table_mpnet_titles_topics[[Column1.id]:[Column3.topic]], 3, FALSE)</f>
        <v>7</v>
      </c>
      <c r="N112" s="1">
        <f>VLOOKUP(Table_Data[[#This Row],[id]], Table_scibert_titles_topics[[Column1.id]:[Column3.topic]], 3, FALSE)</f>
        <v>4</v>
      </c>
      <c r="O112" s="1">
        <f>VLOOKUP(Table_Data[[#This Row],[id]], Table_miniLM_keywords_topics[[Column1.id]:[Column3.topic]], 3, FALSE)</f>
        <v>1</v>
      </c>
      <c r="P112" s="1">
        <f>VLOOKUP(Table_Data[[#This Row],[id]], Table_mpnet_keywords_topics[[Column1.id]:[Column3.topic]], 3, FALSE)</f>
        <v>0</v>
      </c>
      <c r="Q112" s="1" t="s">
        <v>6208</v>
      </c>
    </row>
    <row r="113" spans="1:17" x14ac:dyDescent="0.25">
      <c r="A113" s="1" t="s">
        <v>297</v>
      </c>
      <c r="B113" s="1" t="s">
        <v>298</v>
      </c>
      <c r="C113" s="1" t="s">
        <v>299</v>
      </c>
      <c r="D113" s="1" t="s">
        <v>300</v>
      </c>
      <c r="E113" s="1" t="s">
        <v>301</v>
      </c>
      <c r="F113" s="1" t="s">
        <v>13</v>
      </c>
      <c r="G113" s="1">
        <v>2014</v>
      </c>
      <c r="I113" s="1">
        <f>VLOOKUP(Table_Data[[#This Row],[id]], Table_miniLM_document_topics[[Column1.id]:[Column3.topic]], 3, FALSE)</f>
        <v>3</v>
      </c>
      <c r="J113" s="1">
        <f>VLOOKUP(Table_Data[[#This Row],[id]], Table_mpnet_document_topics[[Column1.id]:[Column3.topic]], 3, FALSE)</f>
        <v>4</v>
      </c>
      <c r="K113" s="1">
        <f>VLOOKUP(Table_Data[[#This Row],[id]], Table_scibert_document_topics[[Column1.id]:[Column3.topic]], 3, FALSE)</f>
        <v>2</v>
      </c>
      <c r="L113" s="1">
        <f>VLOOKUP(Table_Data[[#This Row],[id]], Table_miniLM_titles_topics[[Column1.id]:[Column3.topic]], 3, FALSE)</f>
        <v>15</v>
      </c>
      <c r="M113" s="1">
        <f>VLOOKUP(Table_Data[[#This Row],[id]], Table_mpnet_titles_topics[[Column1.id]:[Column3.topic]], 3, FALSE)</f>
        <v>1</v>
      </c>
      <c r="N113" s="1">
        <f>VLOOKUP(Table_Data[[#This Row],[id]], Table_scibert_titles_topics[[Column1.id]:[Column3.topic]], 3, FALSE)</f>
        <v>7</v>
      </c>
      <c r="O113" s="1">
        <f>VLOOKUP(Table_Data[[#This Row],[id]], Table_miniLM_keywords_topics[[Column1.id]:[Column3.topic]], 3, FALSE)</f>
        <v>2</v>
      </c>
      <c r="P113" s="1">
        <f>VLOOKUP(Table_Data[[#This Row],[id]], Table_mpnet_keywords_topics[[Column1.id]:[Column3.topic]], 3, FALSE)</f>
        <v>7</v>
      </c>
      <c r="Q113" s="1" t="s">
        <v>6208</v>
      </c>
    </row>
    <row r="114" spans="1:17" x14ac:dyDescent="0.25">
      <c r="A114" s="1" t="s">
        <v>302</v>
      </c>
      <c r="B114" s="1" t="s">
        <v>303</v>
      </c>
      <c r="C114" s="1" t="s">
        <v>304</v>
      </c>
      <c r="D114" s="1" t="s">
        <v>305</v>
      </c>
      <c r="E114" s="1" t="s">
        <v>306</v>
      </c>
      <c r="F114" s="1" t="s">
        <v>13</v>
      </c>
      <c r="G114" s="1">
        <v>2014</v>
      </c>
      <c r="H114" s="1" t="s">
        <v>62</v>
      </c>
      <c r="I114" s="1">
        <f>VLOOKUP(Table_Data[[#This Row],[id]], Table_miniLM_document_topics[[Column1.id]:[Column3.topic]], 3, FALSE)</f>
        <v>1</v>
      </c>
      <c r="J114" s="1">
        <f>VLOOKUP(Table_Data[[#This Row],[id]], Table_mpnet_document_topics[[Column1.id]:[Column3.topic]], 3, FALSE)</f>
        <v>-1</v>
      </c>
      <c r="K114" s="1">
        <f>VLOOKUP(Table_Data[[#This Row],[id]], Table_scibert_document_topics[[Column1.id]:[Column3.topic]], 3, FALSE)</f>
        <v>4</v>
      </c>
      <c r="L114" s="1">
        <f>VLOOKUP(Table_Data[[#This Row],[id]], Table_miniLM_titles_topics[[Column1.id]:[Column3.topic]], 3, FALSE)</f>
        <v>-1</v>
      </c>
      <c r="M114" s="1">
        <f>VLOOKUP(Table_Data[[#This Row],[id]], Table_mpnet_titles_topics[[Column1.id]:[Column3.topic]], 3, FALSE)</f>
        <v>8</v>
      </c>
      <c r="N114" s="1">
        <f>VLOOKUP(Table_Data[[#This Row],[id]], Table_scibert_titles_topics[[Column1.id]:[Column3.topic]], 3, FALSE)</f>
        <v>-1</v>
      </c>
      <c r="O114" s="1">
        <f>VLOOKUP(Table_Data[[#This Row],[id]], Table_miniLM_keywords_topics[[Column1.id]:[Column3.topic]], 3, FALSE)</f>
        <v>9</v>
      </c>
      <c r="P114" s="1">
        <f>VLOOKUP(Table_Data[[#This Row],[id]], Table_mpnet_keywords_topics[[Column1.id]:[Column3.topic]], 3, FALSE)</f>
        <v>5</v>
      </c>
      <c r="Q114" s="1" t="s">
        <v>6208</v>
      </c>
    </row>
    <row r="115" spans="1:17" x14ac:dyDescent="0.25">
      <c r="A115" s="1" t="s">
        <v>307</v>
      </c>
      <c r="B115" s="1" t="s">
        <v>308</v>
      </c>
      <c r="C115" s="1" t="s">
        <v>309</v>
      </c>
      <c r="D115" s="1" t="s">
        <v>310</v>
      </c>
      <c r="E115" s="1" t="s">
        <v>311</v>
      </c>
      <c r="F115" s="1" t="s">
        <v>13</v>
      </c>
      <c r="G115" s="1">
        <v>2014</v>
      </c>
      <c r="I115" s="1">
        <f>VLOOKUP(Table_Data[[#This Row],[id]], Table_miniLM_document_topics[[Column1.id]:[Column3.topic]], 3, FALSE)</f>
        <v>6</v>
      </c>
      <c r="J115" s="1">
        <f>VLOOKUP(Table_Data[[#This Row],[id]], Table_mpnet_document_topics[[Column1.id]:[Column3.topic]], 3, FALSE)</f>
        <v>7</v>
      </c>
      <c r="K115" s="1">
        <f>VLOOKUP(Table_Data[[#This Row],[id]], Table_scibert_document_topics[[Column1.id]:[Column3.topic]], 3, FALSE)</f>
        <v>6</v>
      </c>
      <c r="L115" s="1">
        <f>VLOOKUP(Table_Data[[#This Row],[id]], Table_miniLM_titles_topics[[Column1.id]:[Column3.topic]], 3, FALSE)</f>
        <v>0</v>
      </c>
      <c r="M115" s="1">
        <f>VLOOKUP(Table_Data[[#This Row],[id]], Table_mpnet_titles_topics[[Column1.id]:[Column3.topic]], 3, FALSE)</f>
        <v>3</v>
      </c>
      <c r="N115" s="1">
        <f>VLOOKUP(Table_Data[[#This Row],[id]], Table_scibert_titles_topics[[Column1.id]:[Column3.topic]], 3, FALSE)</f>
        <v>3</v>
      </c>
      <c r="O115" s="1">
        <f>VLOOKUP(Table_Data[[#This Row],[id]], Table_miniLM_keywords_topics[[Column1.id]:[Column3.topic]], 3, FALSE)</f>
        <v>15</v>
      </c>
      <c r="P115" s="1">
        <f>VLOOKUP(Table_Data[[#This Row],[id]], Table_mpnet_keywords_topics[[Column1.id]:[Column3.topic]], 3, FALSE)</f>
        <v>-1</v>
      </c>
      <c r="Q115" s="1" t="s">
        <v>6208</v>
      </c>
    </row>
    <row r="116" spans="1:17" x14ac:dyDescent="0.25">
      <c r="A116" s="1" t="s">
        <v>312</v>
      </c>
      <c r="B116" s="1" t="s">
        <v>313</v>
      </c>
      <c r="C116" s="1" t="s">
        <v>314</v>
      </c>
      <c r="D116" s="1" t="s">
        <v>315</v>
      </c>
      <c r="E116" s="1" t="s">
        <v>316</v>
      </c>
      <c r="F116" s="1" t="s">
        <v>13</v>
      </c>
      <c r="G116" s="1">
        <v>2014</v>
      </c>
      <c r="H116" s="1" t="s">
        <v>317</v>
      </c>
      <c r="I116" s="1">
        <f>VLOOKUP(Table_Data[[#This Row],[id]], Table_miniLM_document_topics[[Column1.id]:[Column3.topic]], 3, FALSE)</f>
        <v>18</v>
      </c>
      <c r="J116" s="1">
        <f>VLOOKUP(Table_Data[[#This Row],[id]], Table_mpnet_document_topics[[Column1.id]:[Column3.topic]], 3, FALSE)</f>
        <v>-1</v>
      </c>
      <c r="K116" s="1">
        <f>VLOOKUP(Table_Data[[#This Row],[id]], Table_scibert_document_topics[[Column1.id]:[Column3.topic]], 3, FALSE)</f>
        <v>11</v>
      </c>
      <c r="L116" s="1">
        <f>VLOOKUP(Table_Data[[#This Row],[id]], Table_miniLM_titles_topics[[Column1.id]:[Column3.topic]], 3, FALSE)</f>
        <v>9</v>
      </c>
      <c r="M116" s="1">
        <f>VLOOKUP(Table_Data[[#This Row],[id]], Table_mpnet_titles_topics[[Column1.id]:[Column3.topic]], 3, FALSE)</f>
        <v>-1</v>
      </c>
      <c r="N116" s="1">
        <f>VLOOKUP(Table_Data[[#This Row],[id]], Table_scibert_titles_topics[[Column1.id]:[Column3.topic]], 3, FALSE)</f>
        <v>23</v>
      </c>
      <c r="O116" s="1">
        <f>VLOOKUP(Table_Data[[#This Row],[id]], Table_miniLM_keywords_topics[[Column1.id]:[Column3.topic]], 3, FALSE)</f>
        <v>-1</v>
      </c>
      <c r="P116" s="1">
        <f>VLOOKUP(Table_Data[[#This Row],[id]], Table_mpnet_keywords_topics[[Column1.id]:[Column3.topic]], 3, FALSE)</f>
        <v>-1</v>
      </c>
      <c r="Q116" s="1" t="s">
        <v>6208</v>
      </c>
    </row>
    <row r="117" spans="1:17" x14ac:dyDescent="0.25">
      <c r="A117" s="1" t="s">
        <v>318</v>
      </c>
      <c r="B117" s="1" t="s">
        <v>319</v>
      </c>
      <c r="C117" s="1" t="s">
        <v>320</v>
      </c>
      <c r="D117" s="1" t="s">
        <v>321</v>
      </c>
      <c r="E117" s="1" t="s">
        <v>322</v>
      </c>
      <c r="F117" s="1" t="s">
        <v>13</v>
      </c>
      <c r="G117" s="1">
        <v>2014</v>
      </c>
      <c r="I117" s="1">
        <f>VLOOKUP(Table_Data[[#This Row],[id]], Table_miniLM_document_topics[[Column1.id]:[Column3.topic]], 3, FALSE)</f>
        <v>18</v>
      </c>
      <c r="J117" s="1">
        <f>VLOOKUP(Table_Data[[#This Row],[id]], Table_mpnet_document_topics[[Column1.id]:[Column3.topic]], 3, FALSE)</f>
        <v>-1</v>
      </c>
      <c r="K117" s="1">
        <f>VLOOKUP(Table_Data[[#This Row],[id]], Table_scibert_document_topics[[Column1.id]:[Column3.topic]], 3, FALSE)</f>
        <v>11</v>
      </c>
      <c r="L117" s="1">
        <f>VLOOKUP(Table_Data[[#This Row],[id]], Table_miniLM_titles_topics[[Column1.id]:[Column3.topic]], 3, FALSE)</f>
        <v>1</v>
      </c>
      <c r="M117" s="1">
        <f>VLOOKUP(Table_Data[[#This Row],[id]], Table_mpnet_titles_topics[[Column1.id]:[Column3.topic]], 3, FALSE)</f>
        <v>4</v>
      </c>
      <c r="N117" s="1">
        <f>VLOOKUP(Table_Data[[#This Row],[id]], Table_scibert_titles_topics[[Column1.id]:[Column3.topic]], 3, FALSE)</f>
        <v>17</v>
      </c>
      <c r="O117" s="1">
        <f>VLOOKUP(Table_Data[[#This Row],[id]], Table_miniLM_keywords_topics[[Column1.id]:[Column3.topic]], 3, FALSE)</f>
        <v>0</v>
      </c>
      <c r="P117" s="1">
        <f>VLOOKUP(Table_Data[[#This Row],[id]], Table_mpnet_keywords_topics[[Column1.id]:[Column3.topic]], 3, FALSE)</f>
        <v>-1</v>
      </c>
      <c r="Q117" s="1" t="s">
        <v>6208</v>
      </c>
    </row>
    <row r="118" spans="1:17" x14ac:dyDescent="0.25">
      <c r="A118" s="1" t="s">
        <v>323</v>
      </c>
      <c r="B118" s="1" t="s">
        <v>324</v>
      </c>
      <c r="C118" s="1" t="s">
        <v>325</v>
      </c>
      <c r="D118" s="1" t="s">
        <v>326</v>
      </c>
      <c r="E118" s="1" t="s">
        <v>327</v>
      </c>
      <c r="F118" s="1" t="s">
        <v>13</v>
      </c>
      <c r="G118" s="1">
        <v>2014</v>
      </c>
      <c r="H118" s="1" t="s">
        <v>62</v>
      </c>
      <c r="I118" s="1">
        <f>VLOOKUP(Table_Data[[#This Row],[id]], Table_miniLM_document_topics[[Column1.id]:[Column3.topic]], 3, FALSE)</f>
        <v>10</v>
      </c>
      <c r="J118" s="1">
        <f>VLOOKUP(Table_Data[[#This Row],[id]], Table_mpnet_document_topics[[Column1.id]:[Column3.topic]], 3, FALSE)</f>
        <v>17</v>
      </c>
      <c r="K118" s="1">
        <f>VLOOKUP(Table_Data[[#This Row],[id]], Table_scibert_document_topics[[Column1.id]:[Column3.topic]], 3, FALSE)</f>
        <v>14</v>
      </c>
      <c r="L118" s="1">
        <f>VLOOKUP(Table_Data[[#This Row],[id]], Table_miniLM_titles_topics[[Column1.id]:[Column3.topic]], 3, FALSE)</f>
        <v>17</v>
      </c>
      <c r="M118" s="1">
        <f>VLOOKUP(Table_Data[[#This Row],[id]], Table_mpnet_titles_topics[[Column1.id]:[Column3.topic]], 3, FALSE)</f>
        <v>10</v>
      </c>
      <c r="N118" s="1">
        <f>VLOOKUP(Table_Data[[#This Row],[id]], Table_scibert_titles_topics[[Column1.id]:[Column3.topic]], 3, FALSE)</f>
        <v>14</v>
      </c>
      <c r="O118" s="1">
        <f>VLOOKUP(Table_Data[[#This Row],[id]], Table_miniLM_keywords_topics[[Column1.id]:[Column3.topic]], 3, FALSE)</f>
        <v>11</v>
      </c>
      <c r="P118" s="1">
        <f>VLOOKUP(Table_Data[[#This Row],[id]], Table_mpnet_keywords_topics[[Column1.id]:[Column3.topic]], 3, FALSE)</f>
        <v>6</v>
      </c>
      <c r="Q118" s="1" t="s">
        <v>6208</v>
      </c>
    </row>
    <row r="119" spans="1:17" x14ac:dyDescent="0.25">
      <c r="A119" s="1" t="s">
        <v>328</v>
      </c>
      <c r="B119" s="2" t="s">
        <v>5965</v>
      </c>
      <c r="C119" s="1" t="s">
        <v>329</v>
      </c>
      <c r="D119" s="1" t="s">
        <v>330</v>
      </c>
      <c r="E119" s="1" t="s">
        <v>331</v>
      </c>
      <c r="F119" s="1" t="s">
        <v>13</v>
      </c>
      <c r="G119" s="1">
        <v>2014</v>
      </c>
      <c r="H119" s="1" t="s">
        <v>62</v>
      </c>
      <c r="I119" s="1">
        <f>VLOOKUP(Table_Data[[#This Row],[id]], Table_miniLM_document_topics[[Column1.id]:[Column3.topic]], 3, FALSE)</f>
        <v>0</v>
      </c>
      <c r="J119" s="1">
        <f>VLOOKUP(Table_Data[[#This Row],[id]], Table_mpnet_document_topics[[Column1.id]:[Column3.topic]], 3, FALSE)</f>
        <v>2</v>
      </c>
      <c r="K119" s="1">
        <f>VLOOKUP(Table_Data[[#This Row],[id]], Table_scibert_document_topics[[Column1.id]:[Column3.topic]], 3, FALSE)</f>
        <v>0</v>
      </c>
      <c r="L119" s="1">
        <f>VLOOKUP(Table_Data[[#This Row],[id]], Table_miniLM_titles_topics[[Column1.id]:[Column3.topic]], 3, FALSE)</f>
        <v>0</v>
      </c>
      <c r="M119" s="1">
        <f>VLOOKUP(Table_Data[[#This Row],[id]], Table_mpnet_titles_topics[[Column1.id]:[Column3.topic]], 3, FALSE)</f>
        <v>3</v>
      </c>
      <c r="N119" s="1">
        <f>VLOOKUP(Table_Data[[#This Row],[id]], Table_scibert_titles_topics[[Column1.id]:[Column3.topic]], 3, FALSE)</f>
        <v>8</v>
      </c>
      <c r="O119" s="1">
        <f>VLOOKUP(Table_Data[[#This Row],[id]], Table_miniLM_keywords_topics[[Column1.id]:[Column3.topic]], 3, FALSE)</f>
        <v>0</v>
      </c>
      <c r="P119" s="1">
        <f>VLOOKUP(Table_Data[[#This Row],[id]], Table_mpnet_keywords_topics[[Column1.id]:[Column3.topic]], 3, FALSE)</f>
        <v>4</v>
      </c>
      <c r="Q119" s="1" t="s">
        <v>6208</v>
      </c>
    </row>
    <row r="120" spans="1:17" x14ac:dyDescent="0.25">
      <c r="A120" s="1" t="s">
        <v>332</v>
      </c>
      <c r="B120" s="1" t="s">
        <v>333</v>
      </c>
      <c r="C120" s="1" t="s">
        <v>34</v>
      </c>
      <c r="D120" s="1" t="s">
        <v>334</v>
      </c>
      <c r="E120" s="1" t="s">
        <v>335</v>
      </c>
      <c r="F120" s="1" t="s">
        <v>13</v>
      </c>
      <c r="G120" s="1">
        <v>2014</v>
      </c>
      <c r="H120" s="1" t="s">
        <v>14</v>
      </c>
      <c r="I120" s="1">
        <f>VLOOKUP(Table_Data[[#This Row],[id]], Table_miniLM_document_topics[[Column1.id]:[Column3.topic]], 3, FALSE)</f>
        <v>8</v>
      </c>
      <c r="J120" s="1">
        <f>VLOOKUP(Table_Data[[#This Row],[id]], Table_mpnet_document_topics[[Column1.id]:[Column3.topic]], 3, FALSE)</f>
        <v>0</v>
      </c>
      <c r="K120" s="1">
        <f>VLOOKUP(Table_Data[[#This Row],[id]], Table_scibert_document_topics[[Column1.id]:[Column3.topic]], 3, FALSE)</f>
        <v>8</v>
      </c>
      <c r="L120" s="1">
        <f>VLOOKUP(Table_Data[[#This Row],[id]], Table_miniLM_titles_topics[[Column1.id]:[Column3.topic]], 3, FALSE)</f>
        <v>20</v>
      </c>
      <c r="M120" s="1">
        <f>VLOOKUP(Table_Data[[#This Row],[id]], Table_mpnet_titles_topics[[Column1.id]:[Column3.topic]], 3, FALSE)</f>
        <v>0</v>
      </c>
      <c r="N120" s="1">
        <f>VLOOKUP(Table_Data[[#This Row],[id]], Table_scibert_titles_topics[[Column1.id]:[Column3.topic]], 3, FALSE)</f>
        <v>-1</v>
      </c>
      <c r="O120" s="1">
        <f>VLOOKUP(Table_Data[[#This Row],[id]], Table_miniLM_keywords_topics[[Column1.id]:[Column3.topic]], 3, FALSE)</f>
        <v>4</v>
      </c>
      <c r="P120" s="1">
        <f>VLOOKUP(Table_Data[[#This Row],[id]], Table_mpnet_keywords_topics[[Column1.id]:[Column3.topic]], 3, FALSE)</f>
        <v>1</v>
      </c>
      <c r="Q120" s="1" t="s">
        <v>6208</v>
      </c>
    </row>
    <row r="121" spans="1:17" x14ac:dyDescent="0.25">
      <c r="A121" s="1" t="s">
        <v>336</v>
      </c>
      <c r="B121" s="1" t="s">
        <v>337</v>
      </c>
      <c r="C121" s="1" t="s">
        <v>338</v>
      </c>
      <c r="D121" s="1" t="s">
        <v>339</v>
      </c>
      <c r="E121" s="1" t="s">
        <v>340</v>
      </c>
      <c r="F121" s="1" t="s">
        <v>13</v>
      </c>
      <c r="G121" s="1">
        <v>2014</v>
      </c>
      <c r="H121" s="1" t="s">
        <v>341</v>
      </c>
      <c r="I121" s="1">
        <f>VLOOKUP(Table_Data[[#This Row],[id]], Table_miniLM_document_topics[[Column1.id]:[Column3.topic]], 3, FALSE)</f>
        <v>6</v>
      </c>
      <c r="J121" s="1">
        <f>VLOOKUP(Table_Data[[#This Row],[id]], Table_mpnet_document_topics[[Column1.id]:[Column3.topic]], 3, FALSE)</f>
        <v>7</v>
      </c>
      <c r="K121" s="1">
        <f>VLOOKUP(Table_Data[[#This Row],[id]], Table_scibert_document_topics[[Column1.id]:[Column3.topic]], 3, FALSE)</f>
        <v>6</v>
      </c>
      <c r="L121" s="1">
        <f>VLOOKUP(Table_Data[[#This Row],[id]], Table_miniLM_titles_topics[[Column1.id]:[Column3.topic]], 3, FALSE)</f>
        <v>6</v>
      </c>
      <c r="M121" s="1">
        <f>VLOOKUP(Table_Data[[#This Row],[id]], Table_mpnet_titles_topics[[Column1.id]:[Column3.topic]], 3, FALSE)</f>
        <v>6</v>
      </c>
      <c r="N121" s="1">
        <f>VLOOKUP(Table_Data[[#This Row],[id]], Table_scibert_titles_topics[[Column1.id]:[Column3.topic]], 3, FALSE)</f>
        <v>5</v>
      </c>
      <c r="O121" s="1">
        <f>VLOOKUP(Table_Data[[#This Row],[id]], Table_miniLM_keywords_topics[[Column1.id]:[Column3.topic]], 3, FALSE)</f>
        <v>12</v>
      </c>
      <c r="P121" s="1">
        <f>VLOOKUP(Table_Data[[#This Row],[id]], Table_mpnet_keywords_topics[[Column1.id]:[Column3.topic]], 3, FALSE)</f>
        <v>8</v>
      </c>
      <c r="Q121" s="1" t="s">
        <v>6208</v>
      </c>
    </row>
    <row r="122" spans="1:17" x14ac:dyDescent="0.25">
      <c r="A122" s="1" t="s">
        <v>342</v>
      </c>
      <c r="B122" s="1" t="s">
        <v>343</v>
      </c>
      <c r="C122" s="1" t="s">
        <v>344</v>
      </c>
      <c r="D122" s="1" t="s">
        <v>345</v>
      </c>
      <c r="E122" s="1" t="s">
        <v>346</v>
      </c>
      <c r="F122" s="1" t="s">
        <v>13</v>
      </c>
      <c r="G122" s="1">
        <v>2014</v>
      </c>
      <c r="H122" s="1" t="s">
        <v>347</v>
      </c>
      <c r="I122" s="1">
        <f>VLOOKUP(Table_Data[[#This Row],[id]], Table_miniLM_document_topics[[Column1.id]:[Column3.topic]], 3, FALSE)</f>
        <v>-1</v>
      </c>
      <c r="J122" s="1">
        <f>VLOOKUP(Table_Data[[#This Row],[id]], Table_mpnet_document_topics[[Column1.id]:[Column3.topic]], 3, FALSE)</f>
        <v>-1</v>
      </c>
      <c r="K122" s="1">
        <f>VLOOKUP(Table_Data[[#This Row],[id]], Table_scibert_document_topics[[Column1.id]:[Column3.topic]], 3, FALSE)</f>
        <v>12</v>
      </c>
      <c r="L122" s="1">
        <f>VLOOKUP(Table_Data[[#This Row],[id]], Table_miniLM_titles_topics[[Column1.id]:[Column3.topic]], 3, FALSE)</f>
        <v>-1</v>
      </c>
      <c r="M122" s="1">
        <f>VLOOKUP(Table_Data[[#This Row],[id]], Table_mpnet_titles_topics[[Column1.id]:[Column3.topic]], 3, FALSE)</f>
        <v>-1</v>
      </c>
      <c r="N122" s="1">
        <f>VLOOKUP(Table_Data[[#This Row],[id]], Table_scibert_titles_topics[[Column1.id]:[Column3.topic]], 3, FALSE)</f>
        <v>-1</v>
      </c>
      <c r="O122" s="1">
        <f>VLOOKUP(Table_Data[[#This Row],[id]], Table_miniLM_keywords_topics[[Column1.id]:[Column3.topic]], 3, FALSE)</f>
        <v>-1</v>
      </c>
      <c r="P122" s="1">
        <f>VLOOKUP(Table_Data[[#This Row],[id]], Table_mpnet_keywords_topics[[Column1.id]:[Column3.topic]], 3, FALSE)</f>
        <v>10</v>
      </c>
      <c r="Q122" s="1" t="s">
        <v>6208</v>
      </c>
    </row>
    <row r="123" spans="1:17" x14ac:dyDescent="0.25">
      <c r="A123" s="1" t="s">
        <v>348</v>
      </c>
      <c r="B123" s="1" t="s">
        <v>5966</v>
      </c>
      <c r="C123" s="1" t="s">
        <v>349</v>
      </c>
      <c r="D123" s="1" t="s">
        <v>350</v>
      </c>
      <c r="E123" s="1" t="s">
        <v>351</v>
      </c>
      <c r="F123" s="1" t="s">
        <v>13</v>
      </c>
      <c r="G123" s="1">
        <v>2014</v>
      </c>
      <c r="I123" s="1">
        <f>VLOOKUP(Table_Data[[#This Row],[id]], Table_miniLM_document_topics[[Column1.id]:[Column3.topic]], 3, FALSE)</f>
        <v>-1</v>
      </c>
      <c r="J123" s="1">
        <f>VLOOKUP(Table_Data[[#This Row],[id]], Table_mpnet_document_topics[[Column1.id]:[Column3.topic]], 3, FALSE)</f>
        <v>23</v>
      </c>
      <c r="K123" s="1">
        <f>VLOOKUP(Table_Data[[#This Row],[id]], Table_scibert_document_topics[[Column1.id]:[Column3.topic]], 3, FALSE)</f>
        <v>12</v>
      </c>
      <c r="L123" s="1">
        <f>VLOOKUP(Table_Data[[#This Row],[id]], Table_miniLM_titles_topics[[Column1.id]:[Column3.topic]], 3, FALSE)</f>
        <v>4</v>
      </c>
      <c r="M123" s="1">
        <f>VLOOKUP(Table_Data[[#This Row],[id]], Table_mpnet_titles_topics[[Column1.id]:[Column3.topic]], 3, FALSE)</f>
        <v>-1</v>
      </c>
      <c r="N123" s="1">
        <f>VLOOKUP(Table_Data[[#This Row],[id]], Table_scibert_titles_topics[[Column1.id]:[Column3.topic]], 3, FALSE)</f>
        <v>1</v>
      </c>
      <c r="O123" s="1">
        <f>VLOOKUP(Table_Data[[#This Row],[id]], Table_miniLM_keywords_topics[[Column1.id]:[Column3.topic]], 3, FALSE)</f>
        <v>-1</v>
      </c>
      <c r="P123" s="1">
        <f>VLOOKUP(Table_Data[[#This Row],[id]], Table_mpnet_keywords_topics[[Column1.id]:[Column3.topic]], 3, FALSE)</f>
        <v>10</v>
      </c>
      <c r="Q123" s="1" t="s">
        <v>6208</v>
      </c>
    </row>
    <row r="124" spans="1:17" x14ac:dyDescent="0.25">
      <c r="A124" s="1" t="s">
        <v>352</v>
      </c>
      <c r="B124" s="1" t="s">
        <v>353</v>
      </c>
      <c r="C124" s="1" t="s">
        <v>354</v>
      </c>
      <c r="D124" s="1" t="s">
        <v>355</v>
      </c>
      <c r="E124" s="1" t="s">
        <v>356</v>
      </c>
      <c r="F124" s="1" t="s">
        <v>13</v>
      </c>
      <c r="G124" s="1">
        <v>2014</v>
      </c>
      <c r="H124" s="1" t="s">
        <v>62</v>
      </c>
      <c r="I124" s="1">
        <f>VLOOKUP(Table_Data[[#This Row],[id]], Table_miniLM_document_topics[[Column1.id]:[Column3.topic]], 3, FALSE)</f>
        <v>11</v>
      </c>
      <c r="J124" s="1">
        <f>VLOOKUP(Table_Data[[#This Row],[id]], Table_mpnet_document_topics[[Column1.id]:[Column3.topic]], 3, FALSE)</f>
        <v>0</v>
      </c>
      <c r="K124" s="1">
        <f>VLOOKUP(Table_Data[[#This Row],[id]], Table_scibert_document_topics[[Column1.id]:[Column3.topic]], 3, FALSE)</f>
        <v>1</v>
      </c>
      <c r="L124" s="1">
        <f>VLOOKUP(Table_Data[[#This Row],[id]], Table_miniLM_titles_topics[[Column1.id]:[Column3.topic]], 3, FALSE)</f>
        <v>-1</v>
      </c>
      <c r="M124" s="1">
        <f>VLOOKUP(Table_Data[[#This Row],[id]], Table_mpnet_titles_topics[[Column1.id]:[Column3.topic]], 3, FALSE)</f>
        <v>0</v>
      </c>
      <c r="N124" s="1">
        <f>VLOOKUP(Table_Data[[#This Row],[id]], Table_scibert_titles_topics[[Column1.id]:[Column3.topic]], 3, FALSE)</f>
        <v>19</v>
      </c>
      <c r="O124" s="1">
        <f>VLOOKUP(Table_Data[[#This Row],[id]], Table_miniLM_keywords_topics[[Column1.id]:[Column3.topic]], 3, FALSE)</f>
        <v>8</v>
      </c>
      <c r="P124" s="1">
        <f>VLOOKUP(Table_Data[[#This Row],[id]], Table_mpnet_keywords_topics[[Column1.id]:[Column3.topic]], 3, FALSE)</f>
        <v>0</v>
      </c>
      <c r="Q124" s="1" t="s">
        <v>6208</v>
      </c>
    </row>
    <row r="125" spans="1:17" x14ac:dyDescent="0.25">
      <c r="A125" s="1" t="s">
        <v>357</v>
      </c>
      <c r="B125" s="1" t="s">
        <v>358</v>
      </c>
      <c r="C125" s="1" t="s">
        <v>359</v>
      </c>
      <c r="D125" s="1" t="s">
        <v>360</v>
      </c>
      <c r="E125" s="1" t="s">
        <v>361</v>
      </c>
      <c r="F125" s="1" t="s">
        <v>13</v>
      </c>
      <c r="G125" s="1">
        <v>2014</v>
      </c>
      <c r="H125" s="1" t="s">
        <v>14</v>
      </c>
      <c r="I125" s="1">
        <f>VLOOKUP(Table_Data[[#This Row],[id]], Table_miniLM_document_topics[[Column1.id]:[Column3.topic]], 3, FALSE)</f>
        <v>9</v>
      </c>
      <c r="J125" s="1">
        <f>VLOOKUP(Table_Data[[#This Row],[id]], Table_mpnet_document_topics[[Column1.id]:[Column3.topic]], 3, FALSE)</f>
        <v>11</v>
      </c>
      <c r="K125" s="1">
        <f>VLOOKUP(Table_Data[[#This Row],[id]], Table_scibert_document_topics[[Column1.id]:[Column3.topic]], 3, FALSE)</f>
        <v>-1</v>
      </c>
      <c r="L125" s="1">
        <f>VLOOKUP(Table_Data[[#This Row],[id]], Table_miniLM_titles_topics[[Column1.id]:[Column3.topic]], 3, FALSE)</f>
        <v>-1</v>
      </c>
      <c r="M125" s="1">
        <f>VLOOKUP(Table_Data[[#This Row],[id]], Table_mpnet_titles_topics[[Column1.id]:[Column3.topic]], 3, FALSE)</f>
        <v>-1</v>
      </c>
      <c r="N125" s="1">
        <f>VLOOKUP(Table_Data[[#This Row],[id]], Table_scibert_titles_topics[[Column1.id]:[Column3.topic]], 3, FALSE)</f>
        <v>-1</v>
      </c>
      <c r="O125" s="1">
        <f>VLOOKUP(Table_Data[[#This Row],[id]], Table_miniLM_keywords_topics[[Column1.id]:[Column3.topic]], 3, FALSE)</f>
        <v>1</v>
      </c>
      <c r="P125" s="1">
        <f>VLOOKUP(Table_Data[[#This Row],[id]], Table_mpnet_keywords_topics[[Column1.id]:[Column3.topic]], 3, FALSE)</f>
        <v>0</v>
      </c>
      <c r="Q125" s="1" t="s">
        <v>6208</v>
      </c>
    </row>
    <row r="126" spans="1:17" x14ac:dyDescent="0.25">
      <c r="A126" s="1" t="s">
        <v>362</v>
      </c>
      <c r="B126" s="1" t="s">
        <v>363</v>
      </c>
      <c r="C126" s="1" t="s">
        <v>364</v>
      </c>
      <c r="D126" s="1" t="s">
        <v>365</v>
      </c>
      <c r="E126" s="1" t="s">
        <v>366</v>
      </c>
      <c r="F126" s="1" t="s">
        <v>13</v>
      </c>
      <c r="G126" s="1">
        <v>2014</v>
      </c>
      <c r="H126" s="1" t="s">
        <v>133</v>
      </c>
      <c r="I126" s="1">
        <f>VLOOKUP(Table_Data[[#This Row],[id]], Table_miniLM_document_topics[[Column1.id]:[Column3.topic]], 3, FALSE)</f>
        <v>-1</v>
      </c>
      <c r="J126" s="1">
        <f>VLOOKUP(Table_Data[[#This Row],[id]], Table_mpnet_document_topics[[Column1.id]:[Column3.topic]], 3, FALSE)</f>
        <v>16</v>
      </c>
      <c r="K126" s="1">
        <f>VLOOKUP(Table_Data[[#This Row],[id]], Table_scibert_document_topics[[Column1.id]:[Column3.topic]], 3, FALSE)</f>
        <v>-1</v>
      </c>
      <c r="L126" s="1">
        <f>VLOOKUP(Table_Data[[#This Row],[id]], Table_miniLM_titles_topics[[Column1.id]:[Column3.topic]], 3, FALSE)</f>
        <v>18</v>
      </c>
      <c r="M126" s="1">
        <f>VLOOKUP(Table_Data[[#This Row],[id]], Table_mpnet_titles_topics[[Column1.id]:[Column3.topic]], 3, FALSE)</f>
        <v>-1</v>
      </c>
      <c r="N126" s="1">
        <f>VLOOKUP(Table_Data[[#This Row],[id]], Table_scibert_titles_topics[[Column1.id]:[Column3.topic]], 3, FALSE)</f>
        <v>-1</v>
      </c>
      <c r="O126" s="1">
        <f>VLOOKUP(Table_Data[[#This Row],[id]], Table_miniLM_keywords_topics[[Column1.id]:[Column3.topic]], 3, FALSE)</f>
        <v>-1</v>
      </c>
      <c r="P126" s="1">
        <f>VLOOKUP(Table_Data[[#This Row],[id]], Table_mpnet_keywords_topics[[Column1.id]:[Column3.topic]], 3, FALSE)</f>
        <v>0</v>
      </c>
      <c r="Q126" s="1" t="s">
        <v>6208</v>
      </c>
    </row>
    <row r="127" spans="1:17" x14ac:dyDescent="0.25">
      <c r="A127" s="1" t="s">
        <v>367</v>
      </c>
      <c r="B127" s="1" t="s">
        <v>368</v>
      </c>
      <c r="C127" s="1" t="s">
        <v>369</v>
      </c>
      <c r="D127" s="1" t="s">
        <v>370</v>
      </c>
      <c r="E127" s="1" t="s">
        <v>371</v>
      </c>
      <c r="F127" s="1" t="s">
        <v>13</v>
      </c>
      <c r="G127" s="1">
        <v>2014</v>
      </c>
      <c r="I127" s="1">
        <f>VLOOKUP(Table_Data[[#This Row],[id]], Table_miniLM_document_topics[[Column1.id]:[Column3.topic]], 3, FALSE)</f>
        <v>23</v>
      </c>
      <c r="J127" s="1">
        <f>VLOOKUP(Table_Data[[#This Row],[id]], Table_mpnet_document_topics[[Column1.id]:[Column3.topic]], 3, FALSE)</f>
        <v>-1</v>
      </c>
      <c r="K127" s="1">
        <f>VLOOKUP(Table_Data[[#This Row],[id]], Table_scibert_document_topics[[Column1.id]:[Column3.topic]], 3, FALSE)</f>
        <v>-1</v>
      </c>
      <c r="L127" s="1">
        <f>VLOOKUP(Table_Data[[#This Row],[id]], Table_miniLM_titles_topics[[Column1.id]:[Column3.topic]], 3, FALSE)</f>
        <v>1</v>
      </c>
      <c r="M127" s="1">
        <f>VLOOKUP(Table_Data[[#This Row],[id]], Table_mpnet_titles_topics[[Column1.id]:[Column3.topic]], 3, FALSE)</f>
        <v>4</v>
      </c>
      <c r="N127" s="1">
        <f>VLOOKUP(Table_Data[[#This Row],[id]], Table_scibert_titles_topics[[Column1.id]:[Column3.topic]], 3, FALSE)</f>
        <v>11</v>
      </c>
      <c r="O127" s="1">
        <f>VLOOKUP(Table_Data[[#This Row],[id]], Table_miniLM_keywords_topics[[Column1.id]:[Column3.topic]], 3, FALSE)</f>
        <v>3</v>
      </c>
      <c r="P127" s="1">
        <f>VLOOKUP(Table_Data[[#This Row],[id]], Table_mpnet_keywords_topics[[Column1.id]:[Column3.topic]], 3, FALSE)</f>
        <v>3</v>
      </c>
      <c r="Q127" s="1" t="s">
        <v>6208</v>
      </c>
    </row>
    <row r="128" spans="1:17" x14ac:dyDescent="0.25">
      <c r="A128" s="1" t="s">
        <v>372</v>
      </c>
      <c r="B128" s="1" t="s">
        <v>373</v>
      </c>
      <c r="C128" s="1" t="s">
        <v>374</v>
      </c>
      <c r="D128" s="1" t="s">
        <v>375</v>
      </c>
      <c r="E128" s="1" t="s">
        <v>376</v>
      </c>
      <c r="F128" s="1" t="s">
        <v>13</v>
      </c>
      <c r="G128" s="1">
        <v>2014</v>
      </c>
      <c r="I128" s="1">
        <f>VLOOKUP(Table_Data[[#This Row],[id]], Table_miniLM_document_topics[[Column1.id]:[Column3.topic]], 3, FALSE)</f>
        <v>2</v>
      </c>
      <c r="J128" s="1">
        <f>VLOOKUP(Table_Data[[#This Row],[id]], Table_mpnet_document_topics[[Column1.id]:[Column3.topic]], 3, FALSE)</f>
        <v>1</v>
      </c>
      <c r="K128" s="1">
        <f>VLOOKUP(Table_Data[[#This Row],[id]], Table_scibert_document_topics[[Column1.id]:[Column3.topic]], 3, FALSE)</f>
        <v>3</v>
      </c>
      <c r="L128" s="1">
        <f>VLOOKUP(Table_Data[[#This Row],[id]], Table_miniLM_titles_topics[[Column1.id]:[Column3.topic]], 3, FALSE)</f>
        <v>23</v>
      </c>
      <c r="M128" s="1">
        <f>VLOOKUP(Table_Data[[#This Row],[id]], Table_mpnet_titles_topics[[Column1.id]:[Column3.topic]], 3, FALSE)</f>
        <v>-1</v>
      </c>
      <c r="N128" s="1">
        <f>VLOOKUP(Table_Data[[#This Row],[id]], Table_scibert_titles_topics[[Column1.id]:[Column3.topic]], 3, FALSE)</f>
        <v>-1</v>
      </c>
      <c r="O128" s="1">
        <f>VLOOKUP(Table_Data[[#This Row],[id]], Table_miniLM_keywords_topics[[Column1.id]:[Column3.topic]], 3, FALSE)</f>
        <v>-1</v>
      </c>
      <c r="P128" s="1">
        <f>VLOOKUP(Table_Data[[#This Row],[id]], Table_mpnet_keywords_topics[[Column1.id]:[Column3.topic]], 3, FALSE)</f>
        <v>6</v>
      </c>
      <c r="Q128" s="1" t="s">
        <v>6208</v>
      </c>
    </row>
    <row r="129" spans="1:17" x14ac:dyDescent="0.25">
      <c r="A129" s="1" t="s">
        <v>704</v>
      </c>
      <c r="B129" s="1" t="s">
        <v>705</v>
      </c>
      <c r="C129" s="1" t="s">
        <v>471</v>
      </c>
      <c r="D129" s="1" t="s">
        <v>706</v>
      </c>
      <c r="E129" s="1" t="s">
        <v>707</v>
      </c>
      <c r="F129" s="1" t="s">
        <v>13</v>
      </c>
      <c r="G129" s="1">
        <v>2015</v>
      </c>
      <c r="H129" s="1" t="s">
        <v>14</v>
      </c>
      <c r="I129" s="1">
        <f>VLOOKUP(Table_Data[[#This Row],[id]], Table_miniLM_document_topics[[Column1.id]:[Column3.topic]], 3, FALSE)</f>
        <v>-1</v>
      </c>
      <c r="J129" s="1">
        <f>VLOOKUP(Table_Data[[#This Row],[id]], Table_mpnet_document_topics[[Column1.id]:[Column3.topic]], 3, FALSE)</f>
        <v>0</v>
      </c>
      <c r="K129" s="1">
        <f>VLOOKUP(Table_Data[[#This Row],[id]], Table_scibert_document_topics[[Column1.id]:[Column3.topic]], 3, FALSE)</f>
        <v>1</v>
      </c>
      <c r="L129" s="1">
        <f>VLOOKUP(Table_Data[[#This Row],[id]], Table_miniLM_titles_topics[[Column1.id]:[Column3.topic]], 3, FALSE)</f>
        <v>-1</v>
      </c>
      <c r="M129" s="1">
        <f>VLOOKUP(Table_Data[[#This Row],[id]], Table_mpnet_titles_topics[[Column1.id]:[Column3.topic]], 3, FALSE)</f>
        <v>0</v>
      </c>
      <c r="N129" s="1">
        <f>VLOOKUP(Table_Data[[#This Row],[id]], Table_scibert_titles_topics[[Column1.id]:[Column3.topic]], 3, FALSE)</f>
        <v>0</v>
      </c>
      <c r="O129" s="1">
        <f>VLOOKUP(Table_Data[[#This Row],[id]], Table_miniLM_keywords_topics[[Column1.id]:[Column3.topic]], 3, FALSE)</f>
        <v>4</v>
      </c>
      <c r="P129" s="1">
        <f>VLOOKUP(Table_Data[[#This Row],[id]], Table_mpnet_keywords_topics[[Column1.id]:[Column3.topic]], 3, FALSE)</f>
        <v>1</v>
      </c>
      <c r="Q129" s="1" t="s">
        <v>6208</v>
      </c>
    </row>
    <row r="130" spans="1:17" x14ac:dyDescent="0.25">
      <c r="A130" s="1" t="s">
        <v>708</v>
      </c>
      <c r="B130" s="1" t="s">
        <v>709</v>
      </c>
      <c r="C130" s="1" t="s">
        <v>65</v>
      </c>
      <c r="D130" s="1" t="s">
        <v>710</v>
      </c>
      <c r="E130" s="1" t="s">
        <v>711</v>
      </c>
      <c r="F130" s="1" t="s">
        <v>13</v>
      </c>
      <c r="G130" s="1">
        <v>2015</v>
      </c>
      <c r="I130" s="1">
        <f>VLOOKUP(Table_Data[[#This Row],[id]], Table_miniLM_document_topics[[Column1.id]:[Column3.topic]], 3, FALSE)</f>
        <v>-1</v>
      </c>
      <c r="J130" s="1">
        <f>VLOOKUP(Table_Data[[#This Row],[id]], Table_mpnet_document_topics[[Column1.id]:[Column3.topic]], 3, FALSE)</f>
        <v>-1</v>
      </c>
      <c r="K130" s="1">
        <f>VLOOKUP(Table_Data[[#This Row],[id]], Table_scibert_document_topics[[Column1.id]:[Column3.topic]], 3, FALSE)</f>
        <v>8</v>
      </c>
      <c r="L130" s="1">
        <f>VLOOKUP(Table_Data[[#This Row],[id]], Table_miniLM_titles_topics[[Column1.id]:[Column3.topic]], 3, FALSE)</f>
        <v>9</v>
      </c>
      <c r="M130" s="1">
        <f>VLOOKUP(Table_Data[[#This Row],[id]], Table_mpnet_titles_topics[[Column1.id]:[Column3.topic]], 3, FALSE)</f>
        <v>-1</v>
      </c>
      <c r="N130" s="1">
        <f>VLOOKUP(Table_Data[[#This Row],[id]], Table_scibert_titles_topics[[Column1.id]:[Column3.topic]], 3, FALSE)</f>
        <v>-1</v>
      </c>
      <c r="O130" s="1">
        <f>VLOOKUP(Table_Data[[#This Row],[id]], Table_miniLM_keywords_topics[[Column1.id]:[Column3.topic]], 3, FALSE)</f>
        <v>0</v>
      </c>
      <c r="P130" s="1">
        <f>VLOOKUP(Table_Data[[#This Row],[id]], Table_mpnet_keywords_topics[[Column1.id]:[Column3.topic]], 3, FALSE)</f>
        <v>-1</v>
      </c>
      <c r="Q130" s="1" t="s">
        <v>6208</v>
      </c>
    </row>
    <row r="131" spans="1:17" x14ac:dyDescent="0.25">
      <c r="A131" s="1" t="s">
        <v>712</v>
      </c>
      <c r="B131" s="1" t="s">
        <v>713</v>
      </c>
      <c r="C131" s="1" t="s">
        <v>714</v>
      </c>
      <c r="D131" s="1" t="s">
        <v>715</v>
      </c>
      <c r="E131" s="1" t="s">
        <v>716</v>
      </c>
      <c r="F131" s="1" t="s">
        <v>13</v>
      </c>
      <c r="G131" s="1">
        <v>2015</v>
      </c>
      <c r="H131" s="1" t="s">
        <v>254</v>
      </c>
      <c r="I131" s="1">
        <f>VLOOKUP(Table_Data[[#This Row],[id]], Table_miniLM_document_topics[[Column1.id]:[Column3.topic]], 3, FALSE)</f>
        <v>-1</v>
      </c>
      <c r="J131" s="1">
        <f>VLOOKUP(Table_Data[[#This Row],[id]], Table_mpnet_document_topics[[Column1.id]:[Column3.topic]], 3, FALSE)</f>
        <v>4</v>
      </c>
      <c r="K131" s="1">
        <f>VLOOKUP(Table_Data[[#This Row],[id]], Table_scibert_document_topics[[Column1.id]:[Column3.topic]], 3, FALSE)</f>
        <v>-1</v>
      </c>
      <c r="L131" s="1">
        <f>VLOOKUP(Table_Data[[#This Row],[id]], Table_miniLM_titles_topics[[Column1.id]:[Column3.topic]], 3, FALSE)</f>
        <v>2</v>
      </c>
      <c r="M131" s="1">
        <f>VLOOKUP(Table_Data[[#This Row],[id]], Table_mpnet_titles_topics[[Column1.id]:[Column3.topic]], 3, FALSE)</f>
        <v>0</v>
      </c>
      <c r="N131" s="1">
        <f>VLOOKUP(Table_Data[[#This Row],[id]], Table_scibert_titles_topics[[Column1.id]:[Column3.topic]], 3, FALSE)</f>
        <v>-1</v>
      </c>
      <c r="O131" s="1">
        <f>VLOOKUP(Table_Data[[#This Row],[id]], Table_miniLM_keywords_topics[[Column1.id]:[Column3.topic]], 3, FALSE)</f>
        <v>8</v>
      </c>
      <c r="P131" s="1">
        <f>VLOOKUP(Table_Data[[#This Row],[id]], Table_mpnet_keywords_topics[[Column1.id]:[Column3.topic]], 3, FALSE)</f>
        <v>0</v>
      </c>
      <c r="Q131" s="1" t="s">
        <v>6208</v>
      </c>
    </row>
    <row r="132" spans="1:17" x14ac:dyDescent="0.25">
      <c r="A132" s="1" t="s">
        <v>717</v>
      </c>
      <c r="B132" s="1" t="s">
        <v>718</v>
      </c>
      <c r="C132" s="1" t="s">
        <v>719</v>
      </c>
      <c r="D132" s="1" t="s">
        <v>720</v>
      </c>
      <c r="E132" s="1" t="s">
        <v>721</v>
      </c>
      <c r="F132" s="1" t="s">
        <v>13</v>
      </c>
      <c r="G132" s="1">
        <v>2015</v>
      </c>
      <c r="H132" s="1" t="s">
        <v>722</v>
      </c>
      <c r="I132" s="1">
        <f>VLOOKUP(Table_Data[[#This Row],[id]], Table_miniLM_document_topics[[Column1.id]:[Column3.topic]], 3, FALSE)</f>
        <v>6</v>
      </c>
      <c r="J132" s="1">
        <f>VLOOKUP(Table_Data[[#This Row],[id]], Table_mpnet_document_topics[[Column1.id]:[Column3.topic]], 3, FALSE)</f>
        <v>7</v>
      </c>
      <c r="K132" s="1">
        <f>VLOOKUP(Table_Data[[#This Row],[id]], Table_scibert_document_topics[[Column1.id]:[Column3.topic]], 3, FALSE)</f>
        <v>6</v>
      </c>
      <c r="L132" s="1">
        <f>VLOOKUP(Table_Data[[#This Row],[id]], Table_miniLM_titles_topics[[Column1.id]:[Column3.topic]], 3, FALSE)</f>
        <v>1</v>
      </c>
      <c r="M132" s="1">
        <f>VLOOKUP(Table_Data[[#This Row],[id]], Table_mpnet_titles_topics[[Column1.id]:[Column3.topic]], 3, FALSE)</f>
        <v>4</v>
      </c>
      <c r="N132" s="1">
        <f>VLOOKUP(Table_Data[[#This Row],[id]], Table_scibert_titles_topics[[Column1.id]:[Column3.topic]], 3, FALSE)</f>
        <v>5</v>
      </c>
      <c r="O132" s="1">
        <f>VLOOKUP(Table_Data[[#This Row],[id]], Table_miniLM_keywords_topics[[Column1.id]:[Column3.topic]], 3, FALSE)</f>
        <v>1</v>
      </c>
      <c r="P132" s="1">
        <f>VLOOKUP(Table_Data[[#This Row],[id]], Table_mpnet_keywords_topics[[Column1.id]:[Column3.topic]], 3, FALSE)</f>
        <v>-1</v>
      </c>
      <c r="Q132" s="1" t="s">
        <v>6208</v>
      </c>
    </row>
    <row r="133" spans="1:17" x14ac:dyDescent="0.25">
      <c r="A133" s="1" t="s">
        <v>723</v>
      </c>
      <c r="B133" s="1" t="s">
        <v>724</v>
      </c>
      <c r="C133" s="1" t="s">
        <v>725</v>
      </c>
      <c r="D133" s="1" t="s">
        <v>726</v>
      </c>
      <c r="E133" s="1" t="s">
        <v>727</v>
      </c>
      <c r="F133" s="1" t="s">
        <v>13</v>
      </c>
      <c r="G133" s="1">
        <v>2015</v>
      </c>
      <c r="H133" s="1" t="s">
        <v>14</v>
      </c>
      <c r="I133" s="1">
        <f>VLOOKUP(Table_Data[[#This Row],[id]], Table_miniLM_document_topics[[Column1.id]:[Column3.topic]], 3, FALSE)</f>
        <v>10</v>
      </c>
      <c r="J133" s="1">
        <f>VLOOKUP(Table_Data[[#This Row],[id]], Table_mpnet_document_topics[[Column1.id]:[Column3.topic]], 3, FALSE)</f>
        <v>-1</v>
      </c>
      <c r="K133" s="1">
        <f>VLOOKUP(Table_Data[[#This Row],[id]], Table_scibert_document_topics[[Column1.id]:[Column3.topic]], 3, FALSE)</f>
        <v>-1</v>
      </c>
      <c r="L133" s="1">
        <f>VLOOKUP(Table_Data[[#This Row],[id]], Table_miniLM_titles_topics[[Column1.id]:[Column3.topic]], 3, FALSE)</f>
        <v>-1</v>
      </c>
      <c r="M133" s="1">
        <f>VLOOKUP(Table_Data[[#This Row],[id]], Table_mpnet_titles_topics[[Column1.id]:[Column3.topic]], 3, FALSE)</f>
        <v>-1</v>
      </c>
      <c r="N133" s="1">
        <f>VLOOKUP(Table_Data[[#This Row],[id]], Table_scibert_titles_topics[[Column1.id]:[Column3.topic]], 3, FALSE)</f>
        <v>1</v>
      </c>
      <c r="O133" s="1">
        <f>VLOOKUP(Table_Data[[#This Row],[id]], Table_miniLM_keywords_topics[[Column1.id]:[Column3.topic]], 3, FALSE)</f>
        <v>-1</v>
      </c>
      <c r="P133" s="1">
        <f>VLOOKUP(Table_Data[[#This Row],[id]], Table_mpnet_keywords_topics[[Column1.id]:[Column3.topic]], 3, FALSE)</f>
        <v>0</v>
      </c>
      <c r="Q133" s="1" t="s">
        <v>6208</v>
      </c>
    </row>
    <row r="134" spans="1:17" x14ac:dyDescent="0.25">
      <c r="A134" s="1" t="s">
        <v>728</v>
      </c>
      <c r="B134" s="1" t="s">
        <v>729</v>
      </c>
      <c r="C134" s="1" t="s">
        <v>730</v>
      </c>
      <c r="D134" s="1" t="s">
        <v>731</v>
      </c>
      <c r="E134" s="1" t="s">
        <v>732</v>
      </c>
      <c r="F134" s="1" t="s">
        <v>13</v>
      </c>
      <c r="G134" s="1">
        <v>2015</v>
      </c>
      <c r="H134" s="1" t="s">
        <v>733</v>
      </c>
      <c r="I134" s="1">
        <f>VLOOKUP(Table_Data[[#This Row],[id]], Table_miniLM_document_topics[[Column1.id]:[Column3.topic]], 3, FALSE)</f>
        <v>12</v>
      </c>
      <c r="J134" s="1">
        <f>VLOOKUP(Table_Data[[#This Row],[id]], Table_mpnet_document_topics[[Column1.id]:[Column3.topic]], 3, FALSE)</f>
        <v>6</v>
      </c>
      <c r="K134" s="1">
        <f>VLOOKUP(Table_Data[[#This Row],[id]], Table_scibert_document_topics[[Column1.id]:[Column3.topic]], 3, FALSE)</f>
        <v>10</v>
      </c>
      <c r="L134" s="1">
        <f>VLOOKUP(Table_Data[[#This Row],[id]], Table_miniLM_titles_topics[[Column1.id]:[Column3.topic]], 3, FALSE)</f>
        <v>13</v>
      </c>
      <c r="M134" s="1">
        <f>VLOOKUP(Table_Data[[#This Row],[id]], Table_mpnet_titles_topics[[Column1.id]:[Column3.topic]], 3, FALSE)</f>
        <v>9</v>
      </c>
      <c r="N134" s="1">
        <f>VLOOKUP(Table_Data[[#This Row],[id]], Table_scibert_titles_topics[[Column1.id]:[Column3.topic]], 3, FALSE)</f>
        <v>2</v>
      </c>
      <c r="O134" s="1">
        <f>VLOOKUP(Table_Data[[#This Row],[id]], Table_miniLM_keywords_topics[[Column1.id]:[Column3.topic]], 3, FALSE)</f>
        <v>14</v>
      </c>
      <c r="P134" s="1">
        <f>VLOOKUP(Table_Data[[#This Row],[id]], Table_mpnet_keywords_topics[[Column1.id]:[Column3.topic]], 3, FALSE)</f>
        <v>-1</v>
      </c>
      <c r="Q134" s="1" t="s">
        <v>6208</v>
      </c>
    </row>
    <row r="135" spans="1:17" x14ac:dyDescent="0.25">
      <c r="A135" s="1" t="s">
        <v>734</v>
      </c>
      <c r="B135" s="1" t="s">
        <v>735</v>
      </c>
      <c r="C135" s="1" t="s">
        <v>736</v>
      </c>
      <c r="D135" s="1" t="s">
        <v>737</v>
      </c>
      <c r="E135" s="1" t="s">
        <v>738</v>
      </c>
      <c r="F135" s="1" t="s">
        <v>13</v>
      </c>
      <c r="G135" s="1">
        <v>2015</v>
      </c>
      <c r="H135" s="1" t="s">
        <v>739</v>
      </c>
      <c r="I135" s="1">
        <f>VLOOKUP(Table_Data[[#This Row],[id]], Table_miniLM_document_topics[[Column1.id]:[Column3.topic]], 3, FALSE)</f>
        <v>-1</v>
      </c>
      <c r="J135" s="1">
        <f>VLOOKUP(Table_Data[[#This Row],[id]], Table_mpnet_document_topics[[Column1.id]:[Column3.topic]], 3, FALSE)</f>
        <v>-1</v>
      </c>
      <c r="K135" s="1">
        <f>VLOOKUP(Table_Data[[#This Row],[id]], Table_scibert_document_topics[[Column1.id]:[Column3.topic]], 3, FALSE)</f>
        <v>12</v>
      </c>
      <c r="L135" s="1">
        <f>VLOOKUP(Table_Data[[#This Row],[id]], Table_miniLM_titles_topics[[Column1.id]:[Column3.topic]], 3, FALSE)</f>
        <v>-1</v>
      </c>
      <c r="M135" s="1">
        <f>VLOOKUP(Table_Data[[#This Row],[id]], Table_mpnet_titles_topics[[Column1.id]:[Column3.topic]], 3, FALSE)</f>
        <v>-1</v>
      </c>
      <c r="N135" s="1">
        <f>VLOOKUP(Table_Data[[#This Row],[id]], Table_scibert_titles_topics[[Column1.id]:[Column3.topic]], 3, FALSE)</f>
        <v>-1</v>
      </c>
      <c r="O135" s="1">
        <f>VLOOKUP(Table_Data[[#This Row],[id]], Table_miniLM_keywords_topics[[Column1.id]:[Column3.topic]], 3, FALSE)</f>
        <v>3</v>
      </c>
      <c r="P135" s="1">
        <f>VLOOKUP(Table_Data[[#This Row],[id]], Table_mpnet_keywords_topics[[Column1.id]:[Column3.topic]], 3, FALSE)</f>
        <v>-1</v>
      </c>
      <c r="Q135" s="1" t="s">
        <v>6208</v>
      </c>
    </row>
    <row r="136" spans="1:17" x14ac:dyDescent="0.25">
      <c r="A136" s="1" t="s">
        <v>740</v>
      </c>
      <c r="B136" s="1" t="s">
        <v>741</v>
      </c>
      <c r="C136" s="1" t="s">
        <v>742</v>
      </c>
      <c r="D136" s="1" t="s">
        <v>743</v>
      </c>
      <c r="E136" s="1" t="s">
        <v>744</v>
      </c>
      <c r="F136" s="1" t="s">
        <v>13</v>
      </c>
      <c r="G136" s="1">
        <v>2015</v>
      </c>
      <c r="H136" s="1" t="s">
        <v>745</v>
      </c>
      <c r="I136" s="1">
        <f>VLOOKUP(Table_Data[[#This Row],[id]], Table_miniLM_document_topics[[Column1.id]:[Column3.topic]], 3, FALSE)</f>
        <v>-1</v>
      </c>
      <c r="J136" s="1">
        <f>VLOOKUP(Table_Data[[#This Row],[id]], Table_mpnet_document_topics[[Column1.id]:[Column3.topic]], 3, FALSE)</f>
        <v>-1</v>
      </c>
      <c r="K136" s="1">
        <f>VLOOKUP(Table_Data[[#This Row],[id]], Table_scibert_document_topics[[Column1.id]:[Column3.topic]], 3, FALSE)</f>
        <v>0</v>
      </c>
      <c r="L136" s="1">
        <f>VLOOKUP(Table_Data[[#This Row],[id]], Table_miniLM_titles_topics[[Column1.id]:[Column3.topic]], 3, FALSE)</f>
        <v>0</v>
      </c>
      <c r="M136" s="1">
        <f>VLOOKUP(Table_Data[[#This Row],[id]], Table_mpnet_titles_topics[[Column1.id]:[Column3.topic]], 3, FALSE)</f>
        <v>3</v>
      </c>
      <c r="N136" s="1">
        <f>VLOOKUP(Table_Data[[#This Row],[id]], Table_scibert_titles_topics[[Column1.id]:[Column3.topic]], 3, FALSE)</f>
        <v>3</v>
      </c>
      <c r="O136" s="1">
        <f>VLOOKUP(Table_Data[[#This Row],[id]], Table_miniLM_keywords_topics[[Column1.id]:[Column3.topic]], 3, FALSE)</f>
        <v>14</v>
      </c>
      <c r="P136" s="1">
        <f>VLOOKUP(Table_Data[[#This Row],[id]], Table_mpnet_keywords_topics[[Column1.id]:[Column3.topic]], 3, FALSE)</f>
        <v>0</v>
      </c>
      <c r="Q136" s="1" t="s">
        <v>6208</v>
      </c>
    </row>
    <row r="137" spans="1:17" x14ac:dyDescent="0.25">
      <c r="A137" s="1" t="s">
        <v>746</v>
      </c>
      <c r="B137" s="1" t="s">
        <v>747</v>
      </c>
      <c r="C137" s="1" t="s">
        <v>748</v>
      </c>
      <c r="D137" s="1" t="s">
        <v>749</v>
      </c>
      <c r="E137" s="1" t="s">
        <v>750</v>
      </c>
      <c r="F137" s="1" t="s">
        <v>13</v>
      </c>
      <c r="G137" s="1">
        <v>2015</v>
      </c>
      <c r="H137" s="1" t="s">
        <v>14</v>
      </c>
      <c r="I137" s="1">
        <f>VLOOKUP(Table_Data[[#This Row],[id]], Table_miniLM_document_topics[[Column1.id]:[Column3.topic]], 3, FALSE)</f>
        <v>-1</v>
      </c>
      <c r="J137" s="1">
        <f>VLOOKUP(Table_Data[[#This Row],[id]], Table_mpnet_document_topics[[Column1.id]:[Column3.topic]], 3, FALSE)</f>
        <v>-1</v>
      </c>
      <c r="K137" s="1">
        <f>VLOOKUP(Table_Data[[#This Row],[id]], Table_scibert_document_topics[[Column1.id]:[Column3.topic]], 3, FALSE)</f>
        <v>-1</v>
      </c>
      <c r="L137" s="1">
        <f>VLOOKUP(Table_Data[[#This Row],[id]], Table_miniLM_titles_topics[[Column1.id]:[Column3.topic]], 3, FALSE)</f>
        <v>-1</v>
      </c>
      <c r="M137" s="1">
        <f>VLOOKUP(Table_Data[[#This Row],[id]], Table_mpnet_titles_topics[[Column1.id]:[Column3.topic]], 3, FALSE)</f>
        <v>-1</v>
      </c>
      <c r="N137" s="1">
        <f>VLOOKUP(Table_Data[[#This Row],[id]], Table_scibert_titles_topics[[Column1.id]:[Column3.topic]], 3, FALSE)</f>
        <v>-1</v>
      </c>
      <c r="O137" s="1">
        <f>VLOOKUP(Table_Data[[#This Row],[id]], Table_miniLM_keywords_topics[[Column1.id]:[Column3.topic]], 3, FALSE)</f>
        <v>-1</v>
      </c>
      <c r="P137" s="1">
        <f>VLOOKUP(Table_Data[[#This Row],[id]], Table_mpnet_keywords_topics[[Column1.id]:[Column3.topic]], 3, FALSE)</f>
        <v>0</v>
      </c>
      <c r="Q137" s="1" t="s">
        <v>6208</v>
      </c>
    </row>
    <row r="138" spans="1:17" x14ac:dyDescent="0.25">
      <c r="A138" s="1" t="s">
        <v>751</v>
      </c>
      <c r="B138" s="1" t="s">
        <v>752</v>
      </c>
      <c r="C138" s="1" t="s">
        <v>753</v>
      </c>
      <c r="D138" s="1" t="s">
        <v>754</v>
      </c>
      <c r="E138" s="1" t="s">
        <v>755</v>
      </c>
      <c r="F138" s="1" t="s">
        <v>13</v>
      </c>
      <c r="G138" s="1">
        <v>2015</v>
      </c>
      <c r="H138" s="1" t="s">
        <v>756</v>
      </c>
      <c r="I138" s="1">
        <f>VLOOKUP(Table_Data[[#This Row],[id]], Table_miniLM_document_topics[[Column1.id]:[Column3.topic]], 3, FALSE)</f>
        <v>-1</v>
      </c>
      <c r="J138" s="1">
        <f>VLOOKUP(Table_Data[[#This Row],[id]], Table_mpnet_document_topics[[Column1.id]:[Column3.topic]], 3, FALSE)</f>
        <v>10</v>
      </c>
      <c r="K138" s="1">
        <f>VLOOKUP(Table_Data[[#This Row],[id]], Table_scibert_document_topics[[Column1.id]:[Column3.topic]], 3, FALSE)</f>
        <v>5</v>
      </c>
      <c r="L138" s="1">
        <f>VLOOKUP(Table_Data[[#This Row],[id]], Table_miniLM_titles_topics[[Column1.id]:[Column3.topic]], 3, FALSE)</f>
        <v>0</v>
      </c>
      <c r="M138" s="1">
        <f>VLOOKUP(Table_Data[[#This Row],[id]], Table_mpnet_titles_topics[[Column1.id]:[Column3.topic]], 3, FALSE)</f>
        <v>-1</v>
      </c>
      <c r="N138" s="1">
        <f>VLOOKUP(Table_Data[[#This Row],[id]], Table_scibert_titles_topics[[Column1.id]:[Column3.topic]], 3, FALSE)</f>
        <v>3</v>
      </c>
      <c r="O138" s="1">
        <f>VLOOKUP(Table_Data[[#This Row],[id]], Table_miniLM_keywords_topics[[Column1.id]:[Column3.topic]], 3, FALSE)</f>
        <v>3</v>
      </c>
      <c r="P138" s="1">
        <f>VLOOKUP(Table_Data[[#This Row],[id]], Table_mpnet_keywords_topics[[Column1.id]:[Column3.topic]], 3, FALSE)</f>
        <v>-1</v>
      </c>
      <c r="Q138" s="1" t="s">
        <v>6208</v>
      </c>
    </row>
    <row r="139" spans="1:17" x14ac:dyDescent="0.25">
      <c r="A139" s="1" t="s">
        <v>757</v>
      </c>
      <c r="B139" s="1" t="s">
        <v>758</v>
      </c>
      <c r="C139" s="1" t="s">
        <v>759</v>
      </c>
      <c r="D139" s="1" t="s">
        <v>760</v>
      </c>
      <c r="E139" s="1" t="s">
        <v>761</v>
      </c>
      <c r="F139" s="1" t="s">
        <v>13</v>
      </c>
      <c r="G139" s="1">
        <v>2015</v>
      </c>
      <c r="H139" s="1" t="s">
        <v>14</v>
      </c>
      <c r="I139" s="1">
        <f>VLOOKUP(Table_Data[[#This Row],[id]], Table_miniLM_document_topics[[Column1.id]:[Column3.topic]], 3, FALSE)</f>
        <v>10</v>
      </c>
      <c r="J139" s="1">
        <f>VLOOKUP(Table_Data[[#This Row],[id]], Table_mpnet_document_topics[[Column1.id]:[Column3.topic]], 3, FALSE)</f>
        <v>-1</v>
      </c>
      <c r="K139" s="1">
        <f>VLOOKUP(Table_Data[[#This Row],[id]], Table_scibert_document_topics[[Column1.id]:[Column3.topic]], 3, FALSE)</f>
        <v>-1</v>
      </c>
      <c r="L139" s="1">
        <f>VLOOKUP(Table_Data[[#This Row],[id]], Table_miniLM_titles_topics[[Column1.id]:[Column3.topic]], 3, FALSE)</f>
        <v>-1</v>
      </c>
      <c r="M139" s="1">
        <f>VLOOKUP(Table_Data[[#This Row],[id]], Table_mpnet_titles_topics[[Column1.id]:[Column3.topic]], 3, FALSE)</f>
        <v>-1</v>
      </c>
      <c r="N139" s="1">
        <f>VLOOKUP(Table_Data[[#This Row],[id]], Table_scibert_titles_topics[[Column1.id]:[Column3.topic]], 3, FALSE)</f>
        <v>0</v>
      </c>
      <c r="O139" s="1">
        <f>VLOOKUP(Table_Data[[#This Row],[id]], Table_miniLM_keywords_topics[[Column1.id]:[Column3.topic]], 3, FALSE)</f>
        <v>11</v>
      </c>
      <c r="P139" s="1">
        <f>VLOOKUP(Table_Data[[#This Row],[id]], Table_mpnet_keywords_topics[[Column1.id]:[Column3.topic]], 3, FALSE)</f>
        <v>-1</v>
      </c>
      <c r="Q139" s="1" t="s">
        <v>6208</v>
      </c>
    </row>
    <row r="140" spans="1:17" x14ac:dyDescent="0.25">
      <c r="A140" s="1" t="s">
        <v>762</v>
      </c>
      <c r="B140" s="1" t="s">
        <v>763</v>
      </c>
      <c r="C140" s="1" t="s">
        <v>764</v>
      </c>
      <c r="D140" s="1" t="s">
        <v>765</v>
      </c>
      <c r="E140" s="1" t="s">
        <v>766</v>
      </c>
      <c r="F140" s="1" t="s">
        <v>13</v>
      </c>
      <c r="G140" s="1">
        <v>2015</v>
      </c>
      <c r="H140" s="1" t="s">
        <v>767</v>
      </c>
      <c r="I140" s="1">
        <f>VLOOKUP(Table_Data[[#This Row],[id]], Table_miniLM_document_topics[[Column1.id]:[Column3.topic]], 3, FALSE)</f>
        <v>4</v>
      </c>
      <c r="J140" s="1">
        <f>VLOOKUP(Table_Data[[#This Row],[id]], Table_mpnet_document_topics[[Column1.id]:[Column3.topic]], 3, FALSE)</f>
        <v>5</v>
      </c>
      <c r="K140" s="1">
        <f>VLOOKUP(Table_Data[[#This Row],[id]], Table_scibert_document_topics[[Column1.id]:[Column3.topic]], 3, FALSE)</f>
        <v>5</v>
      </c>
      <c r="L140" s="1">
        <f>VLOOKUP(Table_Data[[#This Row],[id]], Table_miniLM_titles_topics[[Column1.id]:[Column3.topic]], 3, FALSE)</f>
        <v>2</v>
      </c>
      <c r="M140" s="1">
        <f>VLOOKUP(Table_Data[[#This Row],[id]], Table_mpnet_titles_topics[[Column1.id]:[Column3.topic]], 3, FALSE)</f>
        <v>0</v>
      </c>
      <c r="N140" s="1">
        <f>VLOOKUP(Table_Data[[#This Row],[id]], Table_scibert_titles_topics[[Column1.id]:[Column3.topic]], 3, FALSE)</f>
        <v>-1</v>
      </c>
      <c r="O140" s="1">
        <f>VLOOKUP(Table_Data[[#This Row],[id]], Table_miniLM_keywords_topics[[Column1.id]:[Column3.topic]], 3, FALSE)</f>
        <v>8</v>
      </c>
      <c r="P140" s="1">
        <f>VLOOKUP(Table_Data[[#This Row],[id]], Table_mpnet_keywords_topics[[Column1.id]:[Column3.topic]], 3, FALSE)</f>
        <v>0</v>
      </c>
      <c r="Q140" s="1" t="s">
        <v>6208</v>
      </c>
    </row>
    <row r="141" spans="1:17" x14ac:dyDescent="0.25">
      <c r="A141" s="1" t="s">
        <v>768</v>
      </c>
      <c r="B141" s="1" t="s">
        <v>769</v>
      </c>
      <c r="C141" s="1" t="s">
        <v>770</v>
      </c>
      <c r="D141" s="1" t="s">
        <v>771</v>
      </c>
      <c r="E141" s="1" t="s">
        <v>772</v>
      </c>
      <c r="F141" s="1" t="s">
        <v>13</v>
      </c>
      <c r="G141" s="1">
        <v>2015</v>
      </c>
      <c r="H141" s="1" t="s">
        <v>773</v>
      </c>
      <c r="I141" s="1">
        <f>VLOOKUP(Table_Data[[#This Row],[id]], Table_miniLM_document_topics[[Column1.id]:[Column3.topic]], 3, FALSE)</f>
        <v>-1</v>
      </c>
      <c r="J141" s="1">
        <f>VLOOKUP(Table_Data[[#This Row],[id]], Table_mpnet_document_topics[[Column1.id]:[Column3.topic]], 3, FALSE)</f>
        <v>11</v>
      </c>
      <c r="K141" s="1">
        <f>VLOOKUP(Table_Data[[#This Row],[id]], Table_scibert_document_topics[[Column1.id]:[Column3.topic]], 3, FALSE)</f>
        <v>-1</v>
      </c>
      <c r="L141" s="1">
        <f>VLOOKUP(Table_Data[[#This Row],[id]], Table_miniLM_titles_topics[[Column1.id]:[Column3.topic]], 3, FALSE)</f>
        <v>-1</v>
      </c>
      <c r="M141" s="1">
        <f>VLOOKUP(Table_Data[[#This Row],[id]], Table_mpnet_titles_topics[[Column1.id]:[Column3.topic]], 3, FALSE)</f>
        <v>7</v>
      </c>
      <c r="N141" s="1">
        <f>VLOOKUP(Table_Data[[#This Row],[id]], Table_scibert_titles_topics[[Column1.id]:[Column3.topic]], 3, FALSE)</f>
        <v>-1</v>
      </c>
      <c r="O141" s="1">
        <f>VLOOKUP(Table_Data[[#This Row],[id]], Table_miniLM_keywords_topics[[Column1.id]:[Column3.topic]], 3, FALSE)</f>
        <v>-1</v>
      </c>
      <c r="P141" s="1">
        <f>VLOOKUP(Table_Data[[#This Row],[id]], Table_mpnet_keywords_topics[[Column1.id]:[Column3.topic]], 3, FALSE)</f>
        <v>0</v>
      </c>
      <c r="Q141" s="1" t="s">
        <v>6208</v>
      </c>
    </row>
    <row r="142" spans="1:17" x14ac:dyDescent="0.25">
      <c r="A142" s="1" t="s">
        <v>774</v>
      </c>
      <c r="B142" s="1" t="s">
        <v>775</v>
      </c>
      <c r="C142" s="1" t="s">
        <v>776</v>
      </c>
      <c r="D142" s="1" t="s">
        <v>777</v>
      </c>
      <c r="E142" s="1" t="s">
        <v>778</v>
      </c>
      <c r="F142" s="1" t="s">
        <v>13</v>
      </c>
      <c r="G142" s="1">
        <v>2015</v>
      </c>
      <c r="H142" s="1" t="s">
        <v>14</v>
      </c>
      <c r="I142" s="1">
        <f>VLOOKUP(Table_Data[[#This Row],[id]], Table_miniLM_document_topics[[Column1.id]:[Column3.topic]], 3, FALSE)</f>
        <v>5</v>
      </c>
      <c r="J142" s="1">
        <f>VLOOKUP(Table_Data[[#This Row],[id]], Table_mpnet_document_topics[[Column1.id]:[Column3.topic]], 3, FALSE)</f>
        <v>0</v>
      </c>
      <c r="K142" s="1">
        <f>VLOOKUP(Table_Data[[#This Row],[id]], Table_scibert_document_topics[[Column1.id]:[Column3.topic]], 3, FALSE)</f>
        <v>1</v>
      </c>
      <c r="L142" s="1">
        <f>VLOOKUP(Table_Data[[#This Row],[id]], Table_miniLM_titles_topics[[Column1.id]:[Column3.topic]], 3, FALSE)</f>
        <v>3</v>
      </c>
      <c r="M142" s="1">
        <f>VLOOKUP(Table_Data[[#This Row],[id]], Table_mpnet_titles_topics[[Column1.id]:[Column3.topic]], 3, FALSE)</f>
        <v>0</v>
      </c>
      <c r="N142" s="1">
        <f>VLOOKUP(Table_Data[[#This Row],[id]], Table_scibert_titles_topics[[Column1.id]:[Column3.topic]], 3, FALSE)</f>
        <v>0</v>
      </c>
      <c r="O142" s="1">
        <f>VLOOKUP(Table_Data[[#This Row],[id]], Table_miniLM_keywords_topics[[Column1.id]:[Column3.topic]], 3, FALSE)</f>
        <v>-1</v>
      </c>
      <c r="P142" s="1">
        <f>VLOOKUP(Table_Data[[#This Row],[id]], Table_mpnet_keywords_topics[[Column1.id]:[Column3.topic]], 3, FALSE)</f>
        <v>-1</v>
      </c>
      <c r="Q142" s="1" t="s">
        <v>6208</v>
      </c>
    </row>
    <row r="143" spans="1:17" x14ac:dyDescent="0.25">
      <c r="A143" s="1" t="s">
        <v>779</v>
      </c>
      <c r="B143" s="1" t="s">
        <v>780</v>
      </c>
      <c r="C143" s="1" t="s">
        <v>781</v>
      </c>
      <c r="D143" s="1" t="s">
        <v>782</v>
      </c>
      <c r="E143" s="1" t="s">
        <v>783</v>
      </c>
      <c r="F143" s="1" t="s">
        <v>13</v>
      </c>
      <c r="G143" s="1">
        <v>2015</v>
      </c>
      <c r="H143" s="1" t="s">
        <v>14</v>
      </c>
      <c r="I143" s="1">
        <f>VLOOKUP(Table_Data[[#This Row],[id]], Table_miniLM_document_topics[[Column1.id]:[Column3.topic]], 3, FALSE)</f>
        <v>16</v>
      </c>
      <c r="J143" s="1">
        <f>VLOOKUP(Table_Data[[#This Row],[id]], Table_mpnet_document_topics[[Column1.id]:[Column3.topic]], 3, FALSE)</f>
        <v>13</v>
      </c>
      <c r="K143" s="1">
        <f>VLOOKUP(Table_Data[[#This Row],[id]], Table_scibert_document_topics[[Column1.id]:[Column3.topic]], 3, FALSE)</f>
        <v>18</v>
      </c>
      <c r="L143" s="1">
        <f>VLOOKUP(Table_Data[[#This Row],[id]], Table_miniLM_titles_topics[[Column1.id]:[Column3.topic]], 3, FALSE)</f>
        <v>14</v>
      </c>
      <c r="M143" s="1">
        <f>VLOOKUP(Table_Data[[#This Row],[id]], Table_mpnet_titles_topics[[Column1.id]:[Column3.topic]], 3, FALSE)</f>
        <v>13</v>
      </c>
      <c r="N143" s="1">
        <f>VLOOKUP(Table_Data[[#This Row],[id]], Table_scibert_titles_topics[[Column1.id]:[Column3.topic]], 3, FALSE)</f>
        <v>13</v>
      </c>
      <c r="O143" s="1">
        <f>VLOOKUP(Table_Data[[#This Row],[id]], Table_miniLM_keywords_topics[[Column1.id]:[Column3.topic]], 3, FALSE)</f>
        <v>-1</v>
      </c>
      <c r="P143" s="1">
        <f>VLOOKUP(Table_Data[[#This Row],[id]], Table_mpnet_keywords_topics[[Column1.id]:[Column3.topic]], 3, FALSE)</f>
        <v>-1</v>
      </c>
      <c r="Q143" s="1" t="s">
        <v>6208</v>
      </c>
    </row>
    <row r="144" spans="1:17" x14ac:dyDescent="0.25">
      <c r="A144" s="1" t="s">
        <v>784</v>
      </c>
      <c r="B144" s="1" t="s">
        <v>785</v>
      </c>
      <c r="C144" s="1" t="s">
        <v>786</v>
      </c>
      <c r="D144" s="1" t="s">
        <v>787</v>
      </c>
      <c r="E144" s="1" t="s">
        <v>788</v>
      </c>
      <c r="F144" s="1" t="s">
        <v>13</v>
      </c>
      <c r="G144" s="1">
        <v>2015</v>
      </c>
      <c r="H144" s="1" t="s">
        <v>14</v>
      </c>
      <c r="I144" s="1">
        <f>VLOOKUP(Table_Data[[#This Row],[id]], Table_miniLM_document_topics[[Column1.id]:[Column3.topic]], 3, FALSE)</f>
        <v>17</v>
      </c>
      <c r="J144" s="1">
        <f>VLOOKUP(Table_Data[[#This Row],[id]], Table_mpnet_document_topics[[Column1.id]:[Column3.topic]], 3, FALSE)</f>
        <v>16</v>
      </c>
      <c r="K144" s="1">
        <f>VLOOKUP(Table_Data[[#This Row],[id]], Table_scibert_document_topics[[Column1.id]:[Column3.topic]], 3, FALSE)</f>
        <v>19</v>
      </c>
      <c r="L144" s="1">
        <f>VLOOKUP(Table_Data[[#This Row],[id]], Table_miniLM_titles_topics[[Column1.id]:[Column3.topic]], 3, FALSE)</f>
        <v>18</v>
      </c>
      <c r="M144" s="1">
        <f>VLOOKUP(Table_Data[[#This Row],[id]], Table_mpnet_titles_topics[[Column1.id]:[Column3.topic]], 3, FALSE)</f>
        <v>-1</v>
      </c>
      <c r="N144" s="1">
        <f>VLOOKUP(Table_Data[[#This Row],[id]], Table_scibert_titles_topics[[Column1.id]:[Column3.topic]], 3, FALSE)</f>
        <v>-1</v>
      </c>
      <c r="O144" s="1">
        <f>VLOOKUP(Table_Data[[#This Row],[id]], Table_miniLM_keywords_topics[[Column1.id]:[Column3.topic]], 3, FALSE)</f>
        <v>1</v>
      </c>
      <c r="P144" s="1">
        <f>VLOOKUP(Table_Data[[#This Row],[id]], Table_mpnet_keywords_topics[[Column1.id]:[Column3.topic]], 3, FALSE)</f>
        <v>0</v>
      </c>
      <c r="Q144" s="1" t="s">
        <v>6208</v>
      </c>
    </row>
    <row r="145" spans="1:17" x14ac:dyDescent="0.25">
      <c r="A145" s="1" t="s">
        <v>789</v>
      </c>
      <c r="B145" s="1" t="s">
        <v>790</v>
      </c>
      <c r="C145" s="1" t="s">
        <v>791</v>
      </c>
      <c r="D145" s="1" t="s">
        <v>792</v>
      </c>
      <c r="E145" s="1" t="s">
        <v>793</v>
      </c>
      <c r="F145" s="1" t="s">
        <v>13</v>
      </c>
      <c r="G145" s="1">
        <v>2015</v>
      </c>
      <c r="H145" s="1" t="s">
        <v>500</v>
      </c>
      <c r="I145" s="1">
        <f>VLOOKUP(Table_Data[[#This Row],[id]], Table_miniLM_document_topics[[Column1.id]:[Column3.topic]], 3, FALSE)</f>
        <v>-1</v>
      </c>
      <c r="J145" s="1">
        <f>VLOOKUP(Table_Data[[#This Row],[id]], Table_mpnet_document_topics[[Column1.id]:[Column3.topic]], 3, FALSE)</f>
        <v>5</v>
      </c>
      <c r="K145" s="1">
        <f>VLOOKUP(Table_Data[[#This Row],[id]], Table_scibert_document_topics[[Column1.id]:[Column3.topic]], 3, FALSE)</f>
        <v>22</v>
      </c>
      <c r="L145" s="1">
        <f>VLOOKUP(Table_Data[[#This Row],[id]], Table_miniLM_titles_topics[[Column1.id]:[Column3.topic]], 3, FALSE)</f>
        <v>-1</v>
      </c>
      <c r="M145" s="1">
        <f>VLOOKUP(Table_Data[[#This Row],[id]], Table_mpnet_titles_topics[[Column1.id]:[Column3.topic]], 3, FALSE)</f>
        <v>0</v>
      </c>
      <c r="N145" s="1">
        <f>VLOOKUP(Table_Data[[#This Row],[id]], Table_scibert_titles_topics[[Column1.id]:[Column3.topic]], 3, FALSE)</f>
        <v>0</v>
      </c>
      <c r="O145" s="1">
        <f>VLOOKUP(Table_Data[[#This Row],[id]], Table_miniLM_keywords_topics[[Column1.id]:[Column3.topic]], 3, FALSE)</f>
        <v>4</v>
      </c>
      <c r="P145" s="1">
        <f>VLOOKUP(Table_Data[[#This Row],[id]], Table_mpnet_keywords_topics[[Column1.id]:[Column3.topic]], 3, FALSE)</f>
        <v>1</v>
      </c>
      <c r="Q145" s="1" t="s">
        <v>6208</v>
      </c>
    </row>
    <row r="146" spans="1:17" x14ac:dyDescent="0.25">
      <c r="A146" s="1" t="s">
        <v>794</v>
      </c>
      <c r="B146" s="1" t="s">
        <v>795</v>
      </c>
      <c r="C146" s="1" t="s">
        <v>796</v>
      </c>
      <c r="D146" s="1" t="s">
        <v>797</v>
      </c>
      <c r="E146" s="1" t="s">
        <v>798</v>
      </c>
      <c r="F146" s="1" t="s">
        <v>13</v>
      </c>
      <c r="G146" s="1">
        <v>2015</v>
      </c>
      <c r="H146" s="1" t="s">
        <v>89</v>
      </c>
      <c r="I146" s="1">
        <f>VLOOKUP(Table_Data[[#This Row],[id]], Table_miniLM_document_topics[[Column1.id]:[Column3.topic]], 3, FALSE)</f>
        <v>10</v>
      </c>
      <c r="J146" s="1">
        <f>VLOOKUP(Table_Data[[#This Row],[id]], Table_mpnet_document_topics[[Column1.id]:[Column3.topic]], 3, FALSE)</f>
        <v>22</v>
      </c>
      <c r="K146" s="1">
        <f>VLOOKUP(Table_Data[[#This Row],[id]], Table_scibert_document_topics[[Column1.id]:[Column3.topic]], 3, FALSE)</f>
        <v>-1</v>
      </c>
      <c r="L146" s="1">
        <f>VLOOKUP(Table_Data[[#This Row],[id]], Table_miniLM_titles_topics[[Column1.id]:[Column3.topic]], 3, FALSE)</f>
        <v>-1</v>
      </c>
      <c r="M146" s="1">
        <f>VLOOKUP(Table_Data[[#This Row],[id]], Table_mpnet_titles_topics[[Column1.id]:[Column3.topic]], 3, FALSE)</f>
        <v>10</v>
      </c>
      <c r="N146" s="1">
        <f>VLOOKUP(Table_Data[[#This Row],[id]], Table_scibert_titles_topics[[Column1.id]:[Column3.topic]], 3, FALSE)</f>
        <v>-1</v>
      </c>
      <c r="O146" s="1">
        <f>VLOOKUP(Table_Data[[#This Row],[id]], Table_miniLM_keywords_topics[[Column1.id]:[Column3.topic]], 3, FALSE)</f>
        <v>0</v>
      </c>
      <c r="P146" s="1">
        <f>VLOOKUP(Table_Data[[#This Row],[id]], Table_mpnet_keywords_topics[[Column1.id]:[Column3.topic]], 3, FALSE)</f>
        <v>-1</v>
      </c>
      <c r="Q146" s="1" t="s">
        <v>6208</v>
      </c>
    </row>
    <row r="147" spans="1:17" x14ac:dyDescent="0.25">
      <c r="A147" s="1" t="s">
        <v>799</v>
      </c>
      <c r="B147" s="1" t="s">
        <v>800</v>
      </c>
      <c r="C147" s="1" t="s">
        <v>801</v>
      </c>
      <c r="D147" s="1" t="s">
        <v>802</v>
      </c>
      <c r="E147" s="1" t="s">
        <v>803</v>
      </c>
      <c r="F147" s="1" t="s">
        <v>13</v>
      </c>
      <c r="G147" s="1">
        <v>2015</v>
      </c>
      <c r="H147" s="1" t="s">
        <v>500</v>
      </c>
      <c r="I147" s="1">
        <f>VLOOKUP(Table_Data[[#This Row],[id]], Table_miniLM_document_topics[[Column1.id]:[Column3.topic]], 3, FALSE)</f>
        <v>6</v>
      </c>
      <c r="J147" s="1">
        <f>VLOOKUP(Table_Data[[#This Row],[id]], Table_mpnet_document_topics[[Column1.id]:[Column3.topic]], 3, FALSE)</f>
        <v>7</v>
      </c>
      <c r="K147" s="1">
        <f>VLOOKUP(Table_Data[[#This Row],[id]], Table_scibert_document_topics[[Column1.id]:[Column3.topic]], 3, FALSE)</f>
        <v>6</v>
      </c>
      <c r="L147" s="1">
        <f>VLOOKUP(Table_Data[[#This Row],[id]], Table_miniLM_titles_topics[[Column1.id]:[Column3.topic]], 3, FALSE)</f>
        <v>6</v>
      </c>
      <c r="M147" s="1">
        <f>VLOOKUP(Table_Data[[#This Row],[id]], Table_mpnet_titles_topics[[Column1.id]:[Column3.topic]], 3, FALSE)</f>
        <v>6</v>
      </c>
      <c r="N147" s="1">
        <f>VLOOKUP(Table_Data[[#This Row],[id]], Table_scibert_titles_topics[[Column1.id]:[Column3.topic]], 3, FALSE)</f>
        <v>5</v>
      </c>
      <c r="O147" s="1">
        <f>VLOOKUP(Table_Data[[#This Row],[id]], Table_miniLM_keywords_topics[[Column1.id]:[Column3.topic]], 3, FALSE)</f>
        <v>1</v>
      </c>
      <c r="P147" s="1">
        <f>VLOOKUP(Table_Data[[#This Row],[id]], Table_mpnet_keywords_topics[[Column1.id]:[Column3.topic]], 3, FALSE)</f>
        <v>0</v>
      </c>
      <c r="Q147" s="1" t="s">
        <v>6208</v>
      </c>
    </row>
    <row r="148" spans="1:17" x14ac:dyDescent="0.25">
      <c r="A148" s="1" t="s">
        <v>804</v>
      </c>
      <c r="B148" s="1" t="s">
        <v>805</v>
      </c>
      <c r="C148" s="1" t="s">
        <v>806</v>
      </c>
      <c r="D148" s="1" t="s">
        <v>807</v>
      </c>
      <c r="E148" s="1" t="s">
        <v>808</v>
      </c>
      <c r="F148" s="1" t="s">
        <v>13</v>
      </c>
      <c r="G148" s="1">
        <v>2015</v>
      </c>
      <c r="H148" s="1" t="s">
        <v>14</v>
      </c>
      <c r="I148" s="1">
        <f>VLOOKUP(Table_Data[[#This Row],[id]], Table_miniLM_document_topics[[Column1.id]:[Column3.topic]], 3, FALSE)</f>
        <v>4</v>
      </c>
      <c r="J148" s="1">
        <f>VLOOKUP(Table_Data[[#This Row],[id]], Table_mpnet_document_topics[[Column1.id]:[Column3.topic]], 3, FALSE)</f>
        <v>5</v>
      </c>
      <c r="K148" s="1">
        <f>VLOOKUP(Table_Data[[#This Row],[id]], Table_scibert_document_topics[[Column1.id]:[Column3.topic]], 3, FALSE)</f>
        <v>5</v>
      </c>
      <c r="L148" s="1">
        <f>VLOOKUP(Table_Data[[#This Row],[id]], Table_miniLM_titles_topics[[Column1.id]:[Column3.topic]], 3, FALSE)</f>
        <v>2</v>
      </c>
      <c r="M148" s="1">
        <f>VLOOKUP(Table_Data[[#This Row],[id]], Table_mpnet_titles_topics[[Column1.id]:[Column3.topic]], 3, FALSE)</f>
        <v>0</v>
      </c>
      <c r="N148" s="1">
        <f>VLOOKUP(Table_Data[[#This Row],[id]], Table_scibert_titles_topics[[Column1.id]:[Column3.topic]], 3, FALSE)</f>
        <v>-1</v>
      </c>
      <c r="O148" s="1">
        <f>VLOOKUP(Table_Data[[#This Row],[id]], Table_miniLM_keywords_topics[[Column1.id]:[Column3.topic]], 3, FALSE)</f>
        <v>4</v>
      </c>
      <c r="P148" s="1">
        <f>VLOOKUP(Table_Data[[#This Row],[id]], Table_mpnet_keywords_topics[[Column1.id]:[Column3.topic]], 3, FALSE)</f>
        <v>1</v>
      </c>
      <c r="Q148" s="1" t="s">
        <v>6208</v>
      </c>
    </row>
    <row r="149" spans="1:17" x14ac:dyDescent="0.25">
      <c r="A149" s="1" t="s">
        <v>809</v>
      </c>
      <c r="B149" s="1" t="s">
        <v>810</v>
      </c>
      <c r="C149" s="1" t="s">
        <v>811</v>
      </c>
      <c r="D149" s="1" t="s">
        <v>812</v>
      </c>
      <c r="E149" s="1" t="s">
        <v>813</v>
      </c>
      <c r="F149" s="1" t="s">
        <v>13</v>
      </c>
      <c r="G149" s="1">
        <v>2015</v>
      </c>
      <c r="H149" s="1" t="s">
        <v>14</v>
      </c>
      <c r="I149" s="1">
        <f>VLOOKUP(Table_Data[[#This Row],[id]], Table_miniLM_document_topics[[Column1.id]:[Column3.topic]], 3, FALSE)</f>
        <v>10</v>
      </c>
      <c r="J149" s="1">
        <f>VLOOKUP(Table_Data[[#This Row],[id]], Table_mpnet_document_topics[[Column1.id]:[Column3.topic]], 3, FALSE)</f>
        <v>-1</v>
      </c>
      <c r="K149" s="1">
        <f>VLOOKUP(Table_Data[[#This Row],[id]], Table_scibert_document_topics[[Column1.id]:[Column3.topic]], 3, FALSE)</f>
        <v>-1</v>
      </c>
      <c r="L149" s="1">
        <f>VLOOKUP(Table_Data[[#This Row],[id]], Table_miniLM_titles_topics[[Column1.id]:[Column3.topic]], 3, FALSE)</f>
        <v>10</v>
      </c>
      <c r="M149" s="1">
        <f>VLOOKUP(Table_Data[[#This Row],[id]], Table_mpnet_titles_topics[[Column1.id]:[Column3.topic]], 3, FALSE)</f>
        <v>5</v>
      </c>
      <c r="N149" s="1">
        <f>VLOOKUP(Table_Data[[#This Row],[id]], Table_scibert_titles_topics[[Column1.id]:[Column3.topic]], 3, FALSE)</f>
        <v>2</v>
      </c>
      <c r="O149" s="1">
        <f>VLOOKUP(Table_Data[[#This Row],[id]], Table_miniLM_keywords_topics[[Column1.id]:[Column3.topic]], 3, FALSE)</f>
        <v>-1</v>
      </c>
      <c r="P149" s="1">
        <f>VLOOKUP(Table_Data[[#This Row],[id]], Table_mpnet_keywords_topics[[Column1.id]:[Column3.topic]], 3, FALSE)</f>
        <v>1</v>
      </c>
      <c r="Q149" s="1" t="s">
        <v>6208</v>
      </c>
    </row>
    <row r="150" spans="1:17" x14ac:dyDescent="0.25">
      <c r="A150" s="1" t="s">
        <v>814</v>
      </c>
      <c r="B150" s="1" t="s">
        <v>815</v>
      </c>
      <c r="C150" s="1" t="s">
        <v>816</v>
      </c>
      <c r="D150" s="1" t="s">
        <v>817</v>
      </c>
      <c r="E150" s="1" t="s">
        <v>818</v>
      </c>
      <c r="F150" s="1" t="s">
        <v>13</v>
      </c>
      <c r="G150" s="1">
        <v>2015</v>
      </c>
      <c r="H150" s="1" t="s">
        <v>14</v>
      </c>
      <c r="I150" s="1">
        <f>VLOOKUP(Table_Data[[#This Row],[id]], Table_miniLM_document_topics[[Column1.id]:[Column3.topic]], 3, FALSE)</f>
        <v>-1</v>
      </c>
      <c r="J150" s="1">
        <f>VLOOKUP(Table_Data[[#This Row],[id]], Table_mpnet_document_topics[[Column1.id]:[Column3.topic]], 3, FALSE)</f>
        <v>-1</v>
      </c>
      <c r="K150" s="1">
        <f>VLOOKUP(Table_Data[[#This Row],[id]], Table_scibert_document_topics[[Column1.id]:[Column3.topic]], 3, FALSE)</f>
        <v>-1</v>
      </c>
      <c r="L150" s="1">
        <f>VLOOKUP(Table_Data[[#This Row],[id]], Table_miniLM_titles_topics[[Column1.id]:[Column3.topic]], 3, FALSE)</f>
        <v>-1</v>
      </c>
      <c r="M150" s="1">
        <f>VLOOKUP(Table_Data[[#This Row],[id]], Table_mpnet_titles_topics[[Column1.id]:[Column3.topic]], 3, FALSE)</f>
        <v>-1</v>
      </c>
      <c r="N150" s="1">
        <f>VLOOKUP(Table_Data[[#This Row],[id]], Table_scibert_titles_topics[[Column1.id]:[Column3.topic]], 3, FALSE)</f>
        <v>0</v>
      </c>
      <c r="O150" s="1">
        <f>VLOOKUP(Table_Data[[#This Row],[id]], Table_miniLM_keywords_topics[[Column1.id]:[Column3.topic]], 3, FALSE)</f>
        <v>-1</v>
      </c>
      <c r="P150" s="1">
        <f>VLOOKUP(Table_Data[[#This Row],[id]], Table_mpnet_keywords_topics[[Column1.id]:[Column3.topic]], 3, FALSE)</f>
        <v>5</v>
      </c>
      <c r="Q150" s="1" t="s">
        <v>6208</v>
      </c>
    </row>
    <row r="151" spans="1:17" x14ac:dyDescent="0.25">
      <c r="A151" s="1" t="s">
        <v>819</v>
      </c>
      <c r="B151" s="1" t="s">
        <v>820</v>
      </c>
      <c r="C151" s="1" t="s">
        <v>821</v>
      </c>
      <c r="D151" s="1" t="s">
        <v>822</v>
      </c>
      <c r="E151" s="1" t="s">
        <v>823</v>
      </c>
      <c r="F151" s="1" t="s">
        <v>13</v>
      </c>
      <c r="G151" s="1">
        <v>2015</v>
      </c>
      <c r="H151" s="1" t="s">
        <v>296</v>
      </c>
      <c r="I151" s="1">
        <f>VLOOKUP(Table_Data[[#This Row],[id]], Table_miniLM_document_topics[[Column1.id]:[Column3.topic]], 3, FALSE)</f>
        <v>4</v>
      </c>
      <c r="J151" s="1">
        <f>VLOOKUP(Table_Data[[#This Row],[id]], Table_mpnet_document_topics[[Column1.id]:[Column3.topic]], 3, FALSE)</f>
        <v>0</v>
      </c>
      <c r="K151" s="1">
        <f>VLOOKUP(Table_Data[[#This Row],[id]], Table_scibert_document_topics[[Column1.id]:[Column3.topic]], 3, FALSE)</f>
        <v>5</v>
      </c>
      <c r="L151" s="1">
        <f>VLOOKUP(Table_Data[[#This Row],[id]], Table_miniLM_titles_topics[[Column1.id]:[Column3.topic]], 3, FALSE)</f>
        <v>2</v>
      </c>
      <c r="M151" s="1">
        <f>VLOOKUP(Table_Data[[#This Row],[id]], Table_mpnet_titles_topics[[Column1.id]:[Column3.topic]], 3, FALSE)</f>
        <v>0</v>
      </c>
      <c r="N151" s="1">
        <f>VLOOKUP(Table_Data[[#This Row],[id]], Table_scibert_titles_topics[[Column1.id]:[Column3.topic]], 3, FALSE)</f>
        <v>19</v>
      </c>
      <c r="O151" s="1">
        <f>VLOOKUP(Table_Data[[#This Row],[id]], Table_miniLM_keywords_topics[[Column1.id]:[Column3.topic]], 3, FALSE)</f>
        <v>-1</v>
      </c>
      <c r="P151" s="1">
        <f>VLOOKUP(Table_Data[[#This Row],[id]], Table_mpnet_keywords_topics[[Column1.id]:[Column3.topic]], 3, FALSE)</f>
        <v>0</v>
      </c>
      <c r="Q151" s="1" t="s">
        <v>6208</v>
      </c>
    </row>
    <row r="152" spans="1:17" x14ac:dyDescent="0.25">
      <c r="A152" s="1" t="s">
        <v>824</v>
      </c>
      <c r="B152" s="1" t="s">
        <v>825</v>
      </c>
      <c r="C152" s="1" t="s">
        <v>826</v>
      </c>
      <c r="D152" s="1" t="s">
        <v>827</v>
      </c>
      <c r="E152" s="1" t="s">
        <v>828</v>
      </c>
      <c r="F152" s="1" t="s">
        <v>13</v>
      </c>
      <c r="G152" s="1">
        <v>2015</v>
      </c>
      <c r="H152" s="1" t="s">
        <v>389</v>
      </c>
      <c r="I152" s="1">
        <f>VLOOKUP(Table_Data[[#This Row],[id]], Table_miniLM_document_topics[[Column1.id]:[Column3.topic]], 3, FALSE)</f>
        <v>0</v>
      </c>
      <c r="J152" s="1">
        <f>VLOOKUP(Table_Data[[#This Row],[id]], Table_mpnet_document_topics[[Column1.id]:[Column3.topic]], 3, FALSE)</f>
        <v>2</v>
      </c>
      <c r="K152" s="1">
        <f>VLOOKUP(Table_Data[[#This Row],[id]], Table_scibert_document_topics[[Column1.id]:[Column3.topic]], 3, FALSE)</f>
        <v>0</v>
      </c>
      <c r="L152" s="1">
        <f>VLOOKUP(Table_Data[[#This Row],[id]], Table_miniLM_titles_topics[[Column1.id]:[Column3.topic]], 3, FALSE)</f>
        <v>1</v>
      </c>
      <c r="M152" s="1">
        <f>VLOOKUP(Table_Data[[#This Row],[id]], Table_mpnet_titles_topics[[Column1.id]:[Column3.topic]], 3, FALSE)</f>
        <v>4</v>
      </c>
      <c r="N152" s="1">
        <f>VLOOKUP(Table_Data[[#This Row],[id]], Table_scibert_titles_topics[[Column1.id]:[Column3.topic]], 3, FALSE)</f>
        <v>17</v>
      </c>
      <c r="O152" s="1">
        <f>VLOOKUP(Table_Data[[#This Row],[id]], Table_miniLM_keywords_topics[[Column1.id]:[Column3.topic]], 3, FALSE)</f>
        <v>0</v>
      </c>
      <c r="P152" s="1">
        <f>VLOOKUP(Table_Data[[#This Row],[id]], Table_mpnet_keywords_topics[[Column1.id]:[Column3.topic]], 3, FALSE)</f>
        <v>-1</v>
      </c>
      <c r="Q152" s="1" t="s">
        <v>6208</v>
      </c>
    </row>
    <row r="153" spans="1:17" x14ac:dyDescent="0.25">
      <c r="A153" s="1" t="s">
        <v>829</v>
      </c>
      <c r="B153" s="1" t="s">
        <v>830</v>
      </c>
      <c r="C153" s="1" t="s">
        <v>831</v>
      </c>
      <c r="D153" s="1" t="s">
        <v>832</v>
      </c>
      <c r="E153" s="1" t="s">
        <v>833</v>
      </c>
      <c r="F153" s="1" t="s">
        <v>13</v>
      </c>
      <c r="G153" s="1">
        <v>2015</v>
      </c>
      <c r="H153" s="1" t="s">
        <v>14</v>
      </c>
      <c r="I153" s="1">
        <f>VLOOKUP(Table_Data[[#This Row],[id]], Table_miniLM_document_topics[[Column1.id]:[Column3.topic]], 3, FALSE)</f>
        <v>10</v>
      </c>
      <c r="J153" s="1">
        <f>VLOOKUP(Table_Data[[#This Row],[id]], Table_mpnet_document_topics[[Column1.id]:[Column3.topic]], 3, FALSE)</f>
        <v>17</v>
      </c>
      <c r="K153" s="1">
        <f>VLOOKUP(Table_Data[[#This Row],[id]], Table_scibert_document_topics[[Column1.id]:[Column3.topic]], 3, FALSE)</f>
        <v>14</v>
      </c>
      <c r="L153" s="1">
        <f>VLOOKUP(Table_Data[[#This Row],[id]], Table_miniLM_titles_topics[[Column1.id]:[Column3.topic]], 3, FALSE)</f>
        <v>-1</v>
      </c>
      <c r="M153" s="1">
        <f>VLOOKUP(Table_Data[[#This Row],[id]], Table_mpnet_titles_topics[[Column1.id]:[Column3.topic]], 3, FALSE)</f>
        <v>-1</v>
      </c>
      <c r="N153" s="1">
        <f>VLOOKUP(Table_Data[[#This Row],[id]], Table_scibert_titles_topics[[Column1.id]:[Column3.topic]], 3, FALSE)</f>
        <v>-1</v>
      </c>
      <c r="O153" s="1">
        <f>VLOOKUP(Table_Data[[#This Row],[id]], Table_miniLM_keywords_topics[[Column1.id]:[Column3.topic]], 3, FALSE)</f>
        <v>11</v>
      </c>
      <c r="P153" s="1">
        <f>VLOOKUP(Table_Data[[#This Row],[id]], Table_mpnet_keywords_topics[[Column1.id]:[Column3.topic]], 3, FALSE)</f>
        <v>-1</v>
      </c>
      <c r="Q153" s="1" t="s">
        <v>6208</v>
      </c>
    </row>
    <row r="154" spans="1:17" x14ac:dyDescent="0.25">
      <c r="A154" s="1" t="s">
        <v>834</v>
      </c>
      <c r="B154" s="1" t="s">
        <v>835</v>
      </c>
      <c r="C154" s="1" t="s">
        <v>836</v>
      </c>
      <c r="D154" s="1" t="s">
        <v>837</v>
      </c>
      <c r="E154" s="1" t="s">
        <v>838</v>
      </c>
      <c r="F154" s="1" t="s">
        <v>13</v>
      </c>
      <c r="G154" s="1">
        <v>2015</v>
      </c>
      <c r="H154" s="1" t="s">
        <v>839</v>
      </c>
      <c r="I154" s="1">
        <f>VLOOKUP(Table_Data[[#This Row],[id]], Table_miniLM_document_topics[[Column1.id]:[Column3.topic]], 3, FALSE)</f>
        <v>-1</v>
      </c>
      <c r="J154" s="1">
        <f>VLOOKUP(Table_Data[[#This Row],[id]], Table_mpnet_document_topics[[Column1.id]:[Column3.topic]], 3, FALSE)</f>
        <v>14</v>
      </c>
      <c r="K154" s="1">
        <f>VLOOKUP(Table_Data[[#This Row],[id]], Table_scibert_document_topics[[Column1.id]:[Column3.topic]], 3, FALSE)</f>
        <v>4</v>
      </c>
      <c r="L154" s="1">
        <f>VLOOKUP(Table_Data[[#This Row],[id]], Table_miniLM_titles_topics[[Column1.id]:[Column3.topic]], 3, FALSE)</f>
        <v>-1</v>
      </c>
      <c r="M154" s="1">
        <f>VLOOKUP(Table_Data[[#This Row],[id]], Table_mpnet_titles_topics[[Column1.id]:[Column3.topic]], 3, FALSE)</f>
        <v>-1</v>
      </c>
      <c r="N154" s="1">
        <f>VLOOKUP(Table_Data[[#This Row],[id]], Table_scibert_titles_topics[[Column1.id]:[Column3.topic]], 3, FALSE)</f>
        <v>2</v>
      </c>
      <c r="O154" s="1">
        <f>VLOOKUP(Table_Data[[#This Row],[id]], Table_miniLM_keywords_topics[[Column1.id]:[Column3.topic]], 3, FALSE)</f>
        <v>-1</v>
      </c>
      <c r="P154" s="1">
        <f>VLOOKUP(Table_Data[[#This Row],[id]], Table_mpnet_keywords_topics[[Column1.id]:[Column3.topic]], 3, FALSE)</f>
        <v>-1</v>
      </c>
      <c r="Q154" s="1" t="s">
        <v>6208</v>
      </c>
    </row>
    <row r="155" spans="1:17" x14ac:dyDescent="0.25">
      <c r="A155" s="1" t="s">
        <v>840</v>
      </c>
      <c r="B155" s="1" t="s">
        <v>841</v>
      </c>
      <c r="C155" s="1" t="s">
        <v>842</v>
      </c>
      <c r="D155" s="1" t="s">
        <v>843</v>
      </c>
      <c r="E155" s="1" t="s">
        <v>844</v>
      </c>
      <c r="F155" s="1" t="s">
        <v>13</v>
      </c>
      <c r="G155" s="1">
        <v>2015</v>
      </c>
      <c r="I155" s="1">
        <f>VLOOKUP(Table_Data[[#This Row],[id]], Table_miniLM_document_topics[[Column1.id]:[Column3.topic]], 3, FALSE)</f>
        <v>22</v>
      </c>
      <c r="J155" s="1">
        <f>VLOOKUP(Table_Data[[#This Row],[id]], Table_mpnet_document_topics[[Column1.id]:[Column3.topic]], 3, FALSE)</f>
        <v>6</v>
      </c>
      <c r="K155" s="1">
        <f>VLOOKUP(Table_Data[[#This Row],[id]], Table_scibert_document_topics[[Column1.id]:[Column3.topic]], 3, FALSE)</f>
        <v>2</v>
      </c>
      <c r="L155" s="1">
        <f>VLOOKUP(Table_Data[[#This Row],[id]], Table_miniLM_titles_topics[[Column1.id]:[Column3.topic]], 3, FALSE)</f>
        <v>24</v>
      </c>
      <c r="M155" s="1">
        <f>VLOOKUP(Table_Data[[#This Row],[id]], Table_mpnet_titles_topics[[Column1.id]:[Column3.topic]], 3, FALSE)</f>
        <v>9</v>
      </c>
      <c r="N155" s="1">
        <f>VLOOKUP(Table_Data[[#This Row],[id]], Table_scibert_titles_topics[[Column1.id]:[Column3.topic]], 3, FALSE)</f>
        <v>7</v>
      </c>
      <c r="O155" s="1">
        <f>VLOOKUP(Table_Data[[#This Row],[id]], Table_miniLM_keywords_topics[[Column1.id]:[Column3.topic]], 3, FALSE)</f>
        <v>17</v>
      </c>
      <c r="P155" s="1">
        <f>VLOOKUP(Table_Data[[#This Row],[id]], Table_mpnet_keywords_topics[[Column1.id]:[Column3.topic]], 3, FALSE)</f>
        <v>-1</v>
      </c>
      <c r="Q155" s="1" t="s">
        <v>6208</v>
      </c>
    </row>
    <row r="156" spans="1:17" x14ac:dyDescent="0.25">
      <c r="A156" s="1" t="s">
        <v>845</v>
      </c>
      <c r="B156" s="1" t="s">
        <v>846</v>
      </c>
      <c r="C156" s="1" t="s">
        <v>847</v>
      </c>
      <c r="D156" s="1" t="s">
        <v>848</v>
      </c>
      <c r="E156" s="1" t="s">
        <v>849</v>
      </c>
      <c r="F156" s="1" t="s">
        <v>13</v>
      </c>
      <c r="G156" s="1">
        <v>2015</v>
      </c>
      <c r="I156" s="1">
        <f>VLOOKUP(Table_Data[[#This Row],[id]], Table_miniLM_document_topics[[Column1.id]:[Column3.topic]], 3, FALSE)</f>
        <v>6</v>
      </c>
      <c r="J156" s="1">
        <f>VLOOKUP(Table_Data[[#This Row],[id]], Table_mpnet_document_topics[[Column1.id]:[Column3.topic]], 3, FALSE)</f>
        <v>7</v>
      </c>
      <c r="K156" s="1">
        <f>VLOOKUP(Table_Data[[#This Row],[id]], Table_scibert_document_topics[[Column1.id]:[Column3.topic]], 3, FALSE)</f>
        <v>6</v>
      </c>
      <c r="L156" s="1">
        <f>VLOOKUP(Table_Data[[#This Row],[id]], Table_miniLM_titles_topics[[Column1.id]:[Column3.topic]], 3, FALSE)</f>
        <v>6</v>
      </c>
      <c r="M156" s="1">
        <f>VLOOKUP(Table_Data[[#This Row],[id]], Table_mpnet_titles_topics[[Column1.id]:[Column3.topic]], 3, FALSE)</f>
        <v>6</v>
      </c>
      <c r="N156" s="1">
        <f>VLOOKUP(Table_Data[[#This Row],[id]], Table_scibert_titles_topics[[Column1.id]:[Column3.topic]], 3, FALSE)</f>
        <v>5</v>
      </c>
      <c r="O156" s="1">
        <f>VLOOKUP(Table_Data[[#This Row],[id]], Table_miniLM_keywords_topics[[Column1.id]:[Column3.topic]], 3, FALSE)</f>
        <v>12</v>
      </c>
      <c r="P156" s="1">
        <f>VLOOKUP(Table_Data[[#This Row],[id]], Table_mpnet_keywords_topics[[Column1.id]:[Column3.topic]], 3, FALSE)</f>
        <v>8</v>
      </c>
      <c r="Q156" s="1" t="s">
        <v>6208</v>
      </c>
    </row>
    <row r="157" spans="1:17" x14ac:dyDescent="0.25">
      <c r="A157" s="1" t="s">
        <v>1074</v>
      </c>
      <c r="B157" s="1" t="s">
        <v>1075</v>
      </c>
      <c r="C157" s="1" t="s">
        <v>1076</v>
      </c>
      <c r="D157" s="1" t="s">
        <v>1077</v>
      </c>
      <c r="E157" s="1" t="s">
        <v>1078</v>
      </c>
      <c r="F157" s="1" t="s">
        <v>13</v>
      </c>
      <c r="G157" s="1">
        <v>2016</v>
      </c>
      <c r="H157" s="1" t="s">
        <v>14</v>
      </c>
      <c r="I157" s="1">
        <f>VLOOKUP(Table_Data[[#This Row],[id]], Table_miniLM_document_topics[[Column1.id]:[Column3.topic]], 3, FALSE)</f>
        <v>-1</v>
      </c>
      <c r="J157" s="1">
        <f>VLOOKUP(Table_Data[[#This Row],[id]], Table_mpnet_document_topics[[Column1.id]:[Column3.topic]], 3, FALSE)</f>
        <v>2</v>
      </c>
      <c r="K157" s="1">
        <f>VLOOKUP(Table_Data[[#This Row],[id]], Table_scibert_document_topics[[Column1.id]:[Column3.topic]], 3, FALSE)</f>
        <v>-1</v>
      </c>
      <c r="L157" s="1">
        <f>VLOOKUP(Table_Data[[#This Row],[id]], Table_miniLM_titles_topics[[Column1.id]:[Column3.topic]], 3, FALSE)</f>
        <v>6</v>
      </c>
      <c r="M157" s="1">
        <f>VLOOKUP(Table_Data[[#This Row],[id]], Table_mpnet_titles_topics[[Column1.id]:[Column3.topic]], 3, FALSE)</f>
        <v>6</v>
      </c>
      <c r="N157" s="1">
        <f>VLOOKUP(Table_Data[[#This Row],[id]], Table_scibert_titles_topics[[Column1.id]:[Column3.topic]], 3, FALSE)</f>
        <v>5</v>
      </c>
      <c r="O157" s="1">
        <f>VLOOKUP(Table_Data[[#This Row],[id]], Table_miniLM_keywords_topics[[Column1.id]:[Column3.topic]], 3, FALSE)</f>
        <v>-1</v>
      </c>
      <c r="P157" s="1">
        <f>VLOOKUP(Table_Data[[#This Row],[id]], Table_mpnet_keywords_topics[[Column1.id]:[Column3.topic]], 3, FALSE)</f>
        <v>8</v>
      </c>
      <c r="Q157" s="1" t="s">
        <v>6208</v>
      </c>
    </row>
    <row r="158" spans="1:17" x14ac:dyDescent="0.25">
      <c r="A158" s="1" t="s">
        <v>1079</v>
      </c>
      <c r="B158" s="1" t="s">
        <v>1080</v>
      </c>
      <c r="C158" s="1" t="s">
        <v>1081</v>
      </c>
      <c r="D158" s="1" t="s">
        <v>1082</v>
      </c>
      <c r="E158" s="1" t="s">
        <v>1083</v>
      </c>
      <c r="F158" s="1" t="s">
        <v>13</v>
      </c>
      <c r="G158" s="1">
        <v>2016</v>
      </c>
      <c r="H158" s="1" t="s">
        <v>1084</v>
      </c>
      <c r="I158" s="1">
        <f>VLOOKUP(Table_Data[[#This Row],[id]], Table_miniLM_document_topics[[Column1.id]:[Column3.topic]], 3, FALSE)</f>
        <v>5</v>
      </c>
      <c r="J158" s="1">
        <f>VLOOKUP(Table_Data[[#This Row],[id]], Table_mpnet_document_topics[[Column1.id]:[Column3.topic]], 3, FALSE)</f>
        <v>0</v>
      </c>
      <c r="K158" s="1">
        <f>VLOOKUP(Table_Data[[#This Row],[id]], Table_scibert_document_topics[[Column1.id]:[Column3.topic]], 3, FALSE)</f>
        <v>9</v>
      </c>
      <c r="L158" s="1">
        <f>VLOOKUP(Table_Data[[#This Row],[id]], Table_miniLM_titles_topics[[Column1.id]:[Column3.topic]], 3, FALSE)</f>
        <v>5</v>
      </c>
      <c r="M158" s="1">
        <f>VLOOKUP(Table_Data[[#This Row],[id]], Table_mpnet_titles_topics[[Column1.id]:[Column3.topic]], 3, FALSE)</f>
        <v>0</v>
      </c>
      <c r="N158" s="1">
        <f>VLOOKUP(Table_Data[[#This Row],[id]], Table_scibert_titles_topics[[Column1.id]:[Column3.topic]], 3, FALSE)</f>
        <v>0</v>
      </c>
      <c r="O158" s="1">
        <f>VLOOKUP(Table_Data[[#This Row],[id]], Table_miniLM_keywords_topics[[Column1.id]:[Column3.topic]], 3, FALSE)</f>
        <v>4</v>
      </c>
      <c r="P158" s="1">
        <f>VLOOKUP(Table_Data[[#This Row],[id]], Table_mpnet_keywords_topics[[Column1.id]:[Column3.topic]], 3, FALSE)</f>
        <v>1</v>
      </c>
      <c r="Q158" s="1" t="s">
        <v>6208</v>
      </c>
    </row>
    <row r="159" spans="1:17" x14ac:dyDescent="0.25">
      <c r="A159" s="1" t="s">
        <v>1085</v>
      </c>
      <c r="B159" s="1" t="s">
        <v>1086</v>
      </c>
      <c r="C159" s="1" t="s">
        <v>1087</v>
      </c>
      <c r="D159" s="1" t="s">
        <v>1088</v>
      </c>
      <c r="E159" s="1" t="s">
        <v>1089</v>
      </c>
      <c r="F159" s="1" t="s">
        <v>13</v>
      </c>
      <c r="G159" s="1">
        <v>2016</v>
      </c>
      <c r="H159" s="1" t="s">
        <v>1090</v>
      </c>
      <c r="I159" s="1">
        <f>VLOOKUP(Table_Data[[#This Row],[id]], Table_miniLM_document_topics[[Column1.id]:[Column3.topic]], 3, FALSE)</f>
        <v>-1</v>
      </c>
      <c r="J159" s="1">
        <f>VLOOKUP(Table_Data[[#This Row],[id]], Table_mpnet_document_topics[[Column1.id]:[Column3.topic]], 3, FALSE)</f>
        <v>-1</v>
      </c>
      <c r="K159" s="1">
        <f>VLOOKUP(Table_Data[[#This Row],[id]], Table_scibert_document_topics[[Column1.id]:[Column3.topic]], 3, FALSE)</f>
        <v>-1</v>
      </c>
      <c r="L159" s="1">
        <f>VLOOKUP(Table_Data[[#This Row],[id]], Table_miniLM_titles_topics[[Column1.id]:[Column3.topic]], 3, FALSE)</f>
        <v>-1</v>
      </c>
      <c r="M159" s="1">
        <f>VLOOKUP(Table_Data[[#This Row],[id]], Table_mpnet_titles_topics[[Column1.id]:[Column3.topic]], 3, FALSE)</f>
        <v>-1</v>
      </c>
      <c r="N159" s="1">
        <f>VLOOKUP(Table_Data[[#This Row],[id]], Table_scibert_titles_topics[[Column1.id]:[Column3.topic]], 3, FALSE)</f>
        <v>-1</v>
      </c>
      <c r="O159" s="1">
        <f>VLOOKUP(Table_Data[[#This Row],[id]], Table_miniLM_keywords_topics[[Column1.id]:[Column3.topic]], 3, FALSE)</f>
        <v>-1</v>
      </c>
      <c r="P159" s="1">
        <f>VLOOKUP(Table_Data[[#This Row],[id]], Table_mpnet_keywords_topics[[Column1.id]:[Column3.topic]], 3, FALSE)</f>
        <v>-1</v>
      </c>
      <c r="Q159" s="1" t="s">
        <v>6208</v>
      </c>
    </row>
    <row r="160" spans="1:17" x14ac:dyDescent="0.25">
      <c r="A160" s="1" t="s">
        <v>1091</v>
      </c>
      <c r="B160" s="1" t="s">
        <v>1092</v>
      </c>
      <c r="C160" s="1" t="s">
        <v>1093</v>
      </c>
      <c r="D160" s="1" t="s">
        <v>1094</v>
      </c>
      <c r="E160" s="1" t="s">
        <v>1095</v>
      </c>
      <c r="F160" s="1" t="s">
        <v>13</v>
      </c>
      <c r="G160" s="1">
        <v>2016</v>
      </c>
      <c r="H160" s="1" t="s">
        <v>275</v>
      </c>
      <c r="I160" s="1">
        <f>VLOOKUP(Table_Data[[#This Row],[id]], Table_miniLM_document_topics[[Column1.id]:[Column3.topic]], 3, FALSE)</f>
        <v>-1</v>
      </c>
      <c r="J160" s="1">
        <f>VLOOKUP(Table_Data[[#This Row],[id]], Table_mpnet_document_topics[[Column1.id]:[Column3.topic]], 3, FALSE)</f>
        <v>2</v>
      </c>
      <c r="K160" s="1">
        <f>VLOOKUP(Table_Data[[#This Row],[id]], Table_scibert_document_topics[[Column1.id]:[Column3.topic]], 3, FALSE)</f>
        <v>0</v>
      </c>
      <c r="L160" s="1">
        <f>VLOOKUP(Table_Data[[#This Row],[id]], Table_miniLM_titles_topics[[Column1.id]:[Column3.topic]], 3, FALSE)</f>
        <v>0</v>
      </c>
      <c r="M160" s="1">
        <f>VLOOKUP(Table_Data[[#This Row],[id]], Table_mpnet_titles_topics[[Column1.id]:[Column3.topic]], 3, FALSE)</f>
        <v>-1</v>
      </c>
      <c r="N160" s="1">
        <f>VLOOKUP(Table_Data[[#This Row],[id]], Table_scibert_titles_topics[[Column1.id]:[Column3.topic]], 3, FALSE)</f>
        <v>3</v>
      </c>
      <c r="O160" s="1">
        <f>VLOOKUP(Table_Data[[#This Row],[id]], Table_miniLM_keywords_topics[[Column1.id]:[Column3.topic]], 3, FALSE)</f>
        <v>5</v>
      </c>
      <c r="P160" s="1">
        <f>VLOOKUP(Table_Data[[#This Row],[id]], Table_mpnet_keywords_topics[[Column1.id]:[Column3.topic]], 3, FALSE)</f>
        <v>6</v>
      </c>
      <c r="Q160" s="1" t="s">
        <v>6208</v>
      </c>
    </row>
    <row r="161" spans="1:17" x14ac:dyDescent="0.25">
      <c r="A161" s="1" t="s">
        <v>1096</v>
      </c>
      <c r="B161" s="1" t="s">
        <v>1097</v>
      </c>
      <c r="C161" s="1" t="s">
        <v>1098</v>
      </c>
      <c r="D161" s="1" t="s">
        <v>1099</v>
      </c>
      <c r="E161" s="1" t="s">
        <v>1100</v>
      </c>
      <c r="F161" s="1" t="s">
        <v>13</v>
      </c>
      <c r="G161" s="1">
        <v>2016</v>
      </c>
      <c r="H161" s="1" t="s">
        <v>254</v>
      </c>
      <c r="I161" s="1">
        <f>VLOOKUP(Table_Data[[#This Row],[id]], Table_miniLM_document_topics[[Column1.id]:[Column3.topic]], 3, FALSE)</f>
        <v>20</v>
      </c>
      <c r="J161" s="1">
        <f>VLOOKUP(Table_Data[[#This Row],[id]], Table_mpnet_document_topics[[Column1.id]:[Column3.topic]], 3, FALSE)</f>
        <v>4</v>
      </c>
      <c r="K161" s="1">
        <f>VLOOKUP(Table_Data[[#This Row],[id]], Table_scibert_document_topics[[Column1.id]:[Column3.topic]], 3, FALSE)</f>
        <v>-1</v>
      </c>
      <c r="L161" s="1">
        <f>VLOOKUP(Table_Data[[#This Row],[id]], Table_miniLM_titles_topics[[Column1.id]:[Column3.topic]], 3, FALSE)</f>
        <v>5</v>
      </c>
      <c r="M161" s="1">
        <f>VLOOKUP(Table_Data[[#This Row],[id]], Table_mpnet_titles_topics[[Column1.id]:[Column3.topic]], 3, FALSE)</f>
        <v>0</v>
      </c>
      <c r="N161" s="1">
        <f>VLOOKUP(Table_Data[[#This Row],[id]], Table_scibert_titles_topics[[Column1.id]:[Column3.topic]], 3, FALSE)</f>
        <v>0</v>
      </c>
      <c r="O161" s="1">
        <f>VLOOKUP(Table_Data[[#This Row],[id]], Table_miniLM_keywords_topics[[Column1.id]:[Column3.topic]], 3, FALSE)</f>
        <v>14</v>
      </c>
      <c r="P161" s="1">
        <f>VLOOKUP(Table_Data[[#This Row],[id]], Table_mpnet_keywords_topics[[Column1.id]:[Column3.topic]], 3, FALSE)</f>
        <v>-1</v>
      </c>
      <c r="Q161" s="1" t="s">
        <v>6208</v>
      </c>
    </row>
    <row r="162" spans="1:17" x14ac:dyDescent="0.25">
      <c r="A162" s="1" t="s">
        <v>1101</v>
      </c>
      <c r="B162" s="1" t="s">
        <v>1102</v>
      </c>
      <c r="C162" s="1" t="s">
        <v>1103</v>
      </c>
      <c r="D162" s="1" t="s">
        <v>1104</v>
      </c>
      <c r="E162" s="1" t="s">
        <v>1105</v>
      </c>
      <c r="F162" s="1" t="s">
        <v>13</v>
      </c>
      <c r="G162" s="1">
        <v>2016</v>
      </c>
      <c r="H162" s="1" t="s">
        <v>1106</v>
      </c>
      <c r="I162" s="1">
        <f>VLOOKUP(Table_Data[[#This Row],[id]], Table_miniLM_document_topics[[Column1.id]:[Column3.topic]], 3, FALSE)</f>
        <v>-1</v>
      </c>
      <c r="J162" s="1">
        <f>VLOOKUP(Table_Data[[#This Row],[id]], Table_mpnet_document_topics[[Column1.id]:[Column3.topic]], 3, FALSE)</f>
        <v>-1</v>
      </c>
      <c r="K162" s="1">
        <f>VLOOKUP(Table_Data[[#This Row],[id]], Table_scibert_document_topics[[Column1.id]:[Column3.topic]], 3, FALSE)</f>
        <v>0</v>
      </c>
      <c r="L162" s="1">
        <f>VLOOKUP(Table_Data[[#This Row],[id]], Table_miniLM_titles_topics[[Column1.id]:[Column3.topic]], 3, FALSE)</f>
        <v>0</v>
      </c>
      <c r="M162" s="1">
        <f>VLOOKUP(Table_Data[[#This Row],[id]], Table_mpnet_titles_topics[[Column1.id]:[Column3.topic]], 3, FALSE)</f>
        <v>3</v>
      </c>
      <c r="N162" s="1">
        <f>VLOOKUP(Table_Data[[#This Row],[id]], Table_scibert_titles_topics[[Column1.id]:[Column3.topic]], 3, FALSE)</f>
        <v>-1</v>
      </c>
      <c r="O162" s="1">
        <f>VLOOKUP(Table_Data[[#This Row],[id]], Table_miniLM_keywords_topics[[Column1.id]:[Column3.topic]], 3, FALSE)</f>
        <v>0</v>
      </c>
      <c r="P162" s="1">
        <f>VLOOKUP(Table_Data[[#This Row],[id]], Table_mpnet_keywords_topics[[Column1.id]:[Column3.topic]], 3, FALSE)</f>
        <v>-1</v>
      </c>
      <c r="Q162" s="1" t="s">
        <v>6208</v>
      </c>
    </row>
    <row r="163" spans="1:17" x14ac:dyDescent="0.25">
      <c r="A163" s="1" t="s">
        <v>1107</v>
      </c>
      <c r="B163" s="1" t="s">
        <v>1108</v>
      </c>
      <c r="C163" s="1" t="s">
        <v>1109</v>
      </c>
      <c r="D163" s="1" t="s">
        <v>1110</v>
      </c>
      <c r="E163" s="1" t="s">
        <v>1111</v>
      </c>
      <c r="F163" s="1" t="s">
        <v>13</v>
      </c>
      <c r="G163" s="1">
        <v>2016</v>
      </c>
      <c r="H163" s="1" t="s">
        <v>1112</v>
      </c>
      <c r="I163" s="1">
        <f>VLOOKUP(Table_Data[[#This Row],[id]], Table_miniLM_document_topics[[Column1.id]:[Column3.topic]], 3, FALSE)</f>
        <v>3</v>
      </c>
      <c r="J163" s="1">
        <f>VLOOKUP(Table_Data[[#This Row],[id]], Table_mpnet_document_topics[[Column1.id]:[Column3.topic]], 3, FALSE)</f>
        <v>4</v>
      </c>
      <c r="K163" s="1">
        <f>VLOOKUP(Table_Data[[#This Row],[id]], Table_scibert_document_topics[[Column1.id]:[Column3.topic]], 3, FALSE)</f>
        <v>2</v>
      </c>
      <c r="L163" s="1">
        <f>VLOOKUP(Table_Data[[#This Row],[id]], Table_miniLM_titles_topics[[Column1.id]:[Column3.topic]], 3, FALSE)</f>
        <v>-1</v>
      </c>
      <c r="M163" s="1">
        <f>VLOOKUP(Table_Data[[#This Row],[id]], Table_mpnet_titles_topics[[Column1.id]:[Column3.topic]], 3, FALSE)</f>
        <v>1</v>
      </c>
      <c r="N163" s="1">
        <f>VLOOKUP(Table_Data[[#This Row],[id]], Table_scibert_titles_topics[[Column1.id]:[Column3.topic]], 3, FALSE)</f>
        <v>-1</v>
      </c>
      <c r="O163" s="1">
        <f>VLOOKUP(Table_Data[[#This Row],[id]], Table_miniLM_keywords_topics[[Column1.id]:[Column3.topic]], 3, FALSE)</f>
        <v>7</v>
      </c>
      <c r="P163" s="1">
        <f>VLOOKUP(Table_Data[[#This Row],[id]], Table_mpnet_keywords_topics[[Column1.id]:[Column3.topic]], 3, FALSE)</f>
        <v>7</v>
      </c>
      <c r="Q163" s="1" t="s">
        <v>6208</v>
      </c>
    </row>
    <row r="164" spans="1:17" x14ac:dyDescent="0.25">
      <c r="A164" s="1" t="s">
        <v>1113</v>
      </c>
      <c r="B164" s="1" t="s">
        <v>1114</v>
      </c>
      <c r="C164" s="1" t="s">
        <v>1115</v>
      </c>
      <c r="D164" s="1" t="s">
        <v>1116</v>
      </c>
      <c r="E164" s="1" t="s">
        <v>1117</v>
      </c>
      <c r="F164" s="1" t="s">
        <v>13</v>
      </c>
      <c r="G164" s="1">
        <v>2016</v>
      </c>
      <c r="H164" s="1" t="s">
        <v>389</v>
      </c>
      <c r="I164" s="1">
        <f>VLOOKUP(Table_Data[[#This Row],[id]], Table_miniLM_document_topics[[Column1.id]:[Column3.topic]], 3, FALSE)</f>
        <v>6</v>
      </c>
      <c r="J164" s="1">
        <f>VLOOKUP(Table_Data[[#This Row],[id]], Table_mpnet_document_topics[[Column1.id]:[Column3.topic]], 3, FALSE)</f>
        <v>7</v>
      </c>
      <c r="K164" s="1">
        <f>VLOOKUP(Table_Data[[#This Row],[id]], Table_scibert_document_topics[[Column1.id]:[Column3.topic]], 3, FALSE)</f>
        <v>6</v>
      </c>
      <c r="L164" s="1">
        <f>VLOOKUP(Table_Data[[#This Row],[id]], Table_miniLM_titles_topics[[Column1.id]:[Column3.topic]], 3, FALSE)</f>
        <v>-1</v>
      </c>
      <c r="M164" s="1">
        <f>VLOOKUP(Table_Data[[#This Row],[id]], Table_mpnet_titles_topics[[Column1.id]:[Column3.topic]], 3, FALSE)</f>
        <v>-1</v>
      </c>
      <c r="N164" s="1">
        <f>VLOOKUP(Table_Data[[#This Row],[id]], Table_scibert_titles_topics[[Column1.id]:[Column3.topic]], 3, FALSE)</f>
        <v>-1</v>
      </c>
      <c r="O164" s="1">
        <f>VLOOKUP(Table_Data[[#This Row],[id]], Table_miniLM_keywords_topics[[Column1.id]:[Column3.topic]], 3, FALSE)</f>
        <v>-1</v>
      </c>
      <c r="P164" s="1">
        <f>VLOOKUP(Table_Data[[#This Row],[id]], Table_mpnet_keywords_topics[[Column1.id]:[Column3.topic]], 3, FALSE)</f>
        <v>0</v>
      </c>
      <c r="Q164" s="1" t="s">
        <v>6208</v>
      </c>
    </row>
    <row r="165" spans="1:17" x14ac:dyDescent="0.25">
      <c r="A165" s="1" t="s">
        <v>1118</v>
      </c>
      <c r="B165" s="1" t="s">
        <v>1119</v>
      </c>
      <c r="C165" s="1" t="s">
        <v>1120</v>
      </c>
      <c r="D165" s="1" t="s">
        <v>1121</v>
      </c>
      <c r="E165" s="1" t="s">
        <v>1122</v>
      </c>
      <c r="F165" s="1" t="s">
        <v>13</v>
      </c>
      <c r="G165" s="1">
        <v>2016</v>
      </c>
      <c r="H165" s="1" t="s">
        <v>20</v>
      </c>
      <c r="I165" s="1">
        <f>VLOOKUP(Table_Data[[#This Row],[id]], Table_miniLM_document_topics[[Column1.id]:[Column3.topic]], 3, FALSE)</f>
        <v>17</v>
      </c>
      <c r="J165" s="1">
        <f>VLOOKUP(Table_Data[[#This Row],[id]], Table_mpnet_document_topics[[Column1.id]:[Column3.topic]], 3, FALSE)</f>
        <v>16</v>
      </c>
      <c r="K165" s="1">
        <f>VLOOKUP(Table_Data[[#This Row],[id]], Table_scibert_document_topics[[Column1.id]:[Column3.topic]], 3, FALSE)</f>
        <v>19</v>
      </c>
      <c r="L165" s="1">
        <f>VLOOKUP(Table_Data[[#This Row],[id]], Table_miniLM_titles_topics[[Column1.id]:[Column3.topic]], 3, FALSE)</f>
        <v>-1</v>
      </c>
      <c r="M165" s="1">
        <f>VLOOKUP(Table_Data[[#This Row],[id]], Table_mpnet_titles_topics[[Column1.id]:[Column3.topic]], 3, FALSE)</f>
        <v>-1</v>
      </c>
      <c r="N165" s="1">
        <f>VLOOKUP(Table_Data[[#This Row],[id]], Table_scibert_titles_topics[[Column1.id]:[Column3.topic]], 3, FALSE)</f>
        <v>-1</v>
      </c>
      <c r="O165" s="1">
        <f>VLOOKUP(Table_Data[[#This Row],[id]], Table_miniLM_keywords_topics[[Column1.id]:[Column3.topic]], 3, FALSE)</f>
        <v>1</v>
      </c>
      <c r="P165" s="1">
        <f>VLOOKUP(Table_Data[[#This Row],[id]], Table_mpnet_keywords_topics[[Column1.id]:[Column3.topic]], 3, FALSE)</f>
        <v>-1</v>
      </c>
      <c r="Q165" s="1" t="s">
        <v>6208</v>
      </c>
    </row>
    <row r="166" spans="1:17" x14ac:dyDescent="0.25">
      <c r="A166" s="1" t="s">
        <v>1123</v>
      </c>
      <c r="B166" s="1" t="s">
        <v>1124</v>
      </c>
      <c r="C166" s="1" t="s">
        <v>1125</v>
      </c>
      <c r="D166" s="1" t="s">
        <v>1126</v>
      </c>
      <c r="E166" s="1" t="s">
        <v>1127</v>
      </c>
      <c r="F166" s="1" t="s">
        <v>13</v>
      </c>
      <c r="G166" s="1">
        <v>2016</v>
      </c>
      <c r="I166" s="1">
        <f>VLOOKUP(Table_Data[[#This Row],[id]], Table_miniLM_document_topics[[Column1.id]:[Column3.topic]], 3, FALSE)</f>
        <v>13</v>
      </c>
      <c r="J166" s="1">
        <f>VLOOKUP(Table_Data[[#This Row],[id]], Table_mpnet_document_topics[[Column1.id]:[Column3.topic]], 3, FALSE)</f>
        <v>-1</v>
      </c>
      <c r="K166" s="1">
        <f>VLOOKUP(Table_Data[[#This Row],[id]], Table_scibert_document_topics[[Column1.id]:[Column3.topic]], 3, FALSE)</f>
        <v>20</v>
      </c>
      <c r="L166" s="1">
        <f>VLOOKUP(Table_Data[[#This Row],[id]], Table_miniLM_titles_topics[[Column1.id]:[Column3.topic]], 3, FALSE)</f>
        <v>17</v>
      </c>
      <c r="M166" s="1">
        <f>VLOOKUP(Table_Data[[#This Row],[id]], Table_mpnet_titles_topics[[Column1.id]:[Column3.topic]], 3, FALSE)</f>
        <v>10</v>
      </c>
      <c r="N166" s="1">
        <f>VLOOKUP(Table_Data[[#This Row],[id]], Table_scibert_titles_topics[[Column1.id]:[Column3.topic]], 3, FALSE)</f>
        <v>14</v>
      </c>
      <c r="O166" s="1">
        <f>VLOOKUP(Table_Data[[#This Row],[id]], Table_miniLM_keywords_topics[[Column1.id]:[Column3.topic]], 3, FALSE)</f>
        <v>-1</v>
      </c>
      <c r="P166" s="1">
        <f>VLOOKUP(Table_Data[[#This Row],[id]], Table_mpnet_keywords_topics[[Column1.id]:[Column3.topic]], 3, FALSE)</f>
        <v>-1</v>
      </c>
      <c r="Q166" s="1" t="s">
        <v>6208</v>
      </c>
    </row>
    <row r="167" spans="1:17" x14ac:dyDescent="0.25">
      <c r="A167" s="1" t="s">
        <v>1128</v>
      </c>
      <c r="B167" s="1" t="s">
        <v>1129</v>
      </c>
      <c r="C167" s="1" t="s">
        <v>907</v>
      </c>
      <c r="D167" s="1" t="s">
        <v>1130</v>
      </c>
      <c r="E167" s="1" t="s">
        <v>1131</v>
      </c>
      <c r="F167" s="1" t="s">
        <v>13</v>
      </c>
      <c r="G167" s="1">
        <v>2016</v>
      </c>
      <c r="H167" s="1" t="s">
        <v>243</v>
      </c>
      <c r="I167" s="1">
        <f>VLOOKUP(Table_Data[[#This Row],[id]], Table_miniLM_document_topics[[Column1.id]:[Column3.topic]], 3, FALSE)</f>
        <v>11</v>
      </c>
      <c r="J167" s="1">
        <f>VLOOKUP(Table_Data[[#This Row],[id]], Table_mpnet_document_topics[[Column1.id]:[Column3.topic]], 3, FALSE)</f>
        <v>0</v>
      </c>
      <c r="K167" s="1">
        <f>VLOOKUP(Table_Data[[#This Row],[id]], Table_scibert_document_topics[[Column1.id]:[Column3.topic]], 3, FALSE)</f>
        <v>-1</v>
      </c>
      <c r="L167" s="1">
        <f>VLOOKUP(Table_Data[[#This Row],[id]], Table_miniLM_titles_topics[[Column1.id]:[Column3.topic]], 3, FALSE)</f>
        <v>3</v>
      </c>
      <c r="M167" s="1">
        <f>VLOOKUP(Table_Data[[#This Row],[id]], Table_mpnet_titles_topics[[Column1.id]:[Column3.topic]], 3, FALSE)</f>
        <v>0</v>
      </c>
      <c r="N167" s="1">
        <f>VLOOKUP(Table_Data[[#This Row],[id]], Table_scibert_titles_topics[[Column1.id]:[Column3.topic]], 3, FALSE)</f>
        <v>0</v>
      </c>
      <c r="O167" s="1">
        <f>VLOOKUP(Table_Data[[#This Row],[id]], Table_miniLM_keywords_topics[[Column1.id]:[Column3.topic]], 3, FALSE)</f>
        <v>15</v>
      </c>
      <c r="P167" s="1">
        <f>VLOOKUP(Table_Data[[#This Row],[id]], Table_mpnet_keywords_topics[[Column1.id]:[Column3.topic]], 3, FALSE)</f>
        <v>-1</v>
      </c>
      <c r="Q167" s="1" t="s">
        <v>6208</v>
      </c>
    </row>
    <row r="168" spans="1:17" x14ac:dyDescent="0.25">
      <c r="A168" s="1" t="s">
        <v>1132</v>
      </c>
      <c r="B168" s="1" t="s">
        <v>1133</v>
      </c>
      <c r="C168" s="1" t="s">
        <v>1134</v>
      </c>
      <c r="D168" s="1" t="s">
        <v>1135</v>
      </c>
      <c r="E168" s="1" t="s">
        <v>1136</v>
      </c>
      <c r="F168" s="1" t="s">
        <v>13</v>
      </c>
      <c r="G168" s="1">
        <v>2016</v>
      </c>
      <c r="H168" s="1" t="s">
        <v>14</v>
      </c>
      <c r="I168" s="1">
        <f>VLOOKUP(Table_Data[[#This Row],[id]], Table_miniLM_document_topics[[Column1.id]:[Column3.topic]], 3, FALSE)</f>
        <v>10</v>
      </c>
      <c r="J168" s="1">
        <f>VLOOKUP(Table_Data[[#This Row],[id]], Table_mpnet_document_topics[[Column1.id]:[Column3.topic]], 3, FALSE)</f>
        <v>-1</v>
      </c>
      <c r="K168" s="1">
        <f>VLOOKUP(Table_Data[[#This Row],[id]], Table_scibert_document_topics[[Column1.id]:[Column3.topic]], 3, FALSE)</f>
        <v>-1</v>
      </c>
      <c r="L168" s="1">
        <f>VLOOKUP(Table_Data[[#This Row],[id]], Table_miniLM_titles_topics[[Column1.id]:[Column3.topic]], 3, FALSE)</f>
        <v>24</v>
      </c>
      <c r="M168" s="1">
        <f>VLOOKUP(Table_Data[[#This Row],[id]], Table_mpnet_titles_topics[[Column1.id]:[Column3.topic]], 3, FALSE)</f>
        <v>6</v>
      </c>
      <c r="N168" s="1">
        <f>VLOOKUP(Table_Data[[#This Row],[id]], Table_scibert_titles_topics[[Column1.id]:[Column3.topic]], 3, FALSE)</f>
        <v>5</v>
      </c>
      <c r="O168" s="1">
        <f>VLOOKUP(Table_Data[[#This Row],[id]], Table_miniLM_keywords_topics[[Column1.id]:[Column3.topic]], 3, FALSE)</f>
        <v>-1</v>
      </c>
      <c r="P168" s="1">
        <f>VLOOKUP(Table_Data[[#This Row],[id]], Table_mpnet_keywords_topics[[Column1.id]:[Column3.topic]], 3, FALSE)</f>
        <v>0</v>
      </c>
      <c r="Q168" s="1" t="s">
        <v>6208</v>
      </c>
    </row>
    <row r="169" spans="1:17" x14ac:dyDescent="0.25">
      <c r="A169" s="1" t="s">
        <v>1137</v>
      </c>
      <c r="B169" s="1" t="s">
        <v>1138</v>
      </c>
      <c r="C169" s="1" t="s">
        <v>1139</v>
      </c>
      <c r="D169" s="1" t="s">
        <v>1140</v>
      </c>
      <c r="E169" s="1" t="s">
        <v>1141</v>
      </c>
      <c r="F169" s="1" t="s">
        <v>13</v>
      </c>
      <c r="G169" s="1">
        <v>2016</v>
      </c>
      <c r="H169" s="1" t="s">
        <v>133</v>
      </c>
      <c r="I169" s="1">
        <f>VLOOKUP(Table_Data[[#This Row],[id]], Table_miniLM_document_topics[[Column1.id]:[Column3.topic]], 3, FALSE)</f>
        <v>-1</v>
      </c>
      <c r="J169" s="1">
        <f>VLOOKUP(Table_Data[[#This Row],[id]], Table_mpnet_document_topics[[Column1.id]:[Column3.topic]], 3, FALSE)</f>
        <v>25</v>
      </c>
      <c r="K169" s="1">
        <f>VLOOKUP(Table_Data[[#This Row],[id]], Table_scibert_document_topics[[Column1.id]:[Column3.topic]], 3, FALSE)</f>
        <v>11</v>
      </c>
      <c r="L169" s="1">
        <f>VLOOKUP(Table_Data[[#This Row],[id]], Table_miniLM_titles_topics[[Column1.id]:[Column3.topic]], 3, FALSE)</f>
        <v>-1</v>
      </c>
      <c r="M169" s="1">
        <f>VLOOKUP(Table_Data[[#This Row],[id]], Table_mpnet_titles_topics[[Column1.id]:[Column3.topic]], 3, FALSE)</f>
        <v>-1</v>
      </c>
      <c r="N169" s="1">
        <f>VLOOKUP(Table_Data[[#This Row],[id]], Table_scibert_titles_topics[[Column1.id]:[Column3.topic]], 3, FALSE)</f>
        <v>9</v>
      </c>
      <c r="O169" s="1">
        <f>VLOOKUP(Table_Data[[#This Row],[id]], Table_miniLM_keywords_topics[[Column1.id]:[Column3.topic]], 3, FALSE)</f>
        <v>5</v>
      </c>
      <c r="P169" s="1">
        <f>VLOOKUP(Table_Data[[#This Row],[id]], Table_mpnet_keywords_topics[[Column1.id]:[Column3.topic]], 3, FALSE)</f>
        <v>2</v>
      </c>
      <c r="Q169" s="1" t="s">
        <v>6208</v>
      </c>
    </row>
    <row r="170" spans="1:17" x14ac:dyDescent="0.25">
      <c r="A170" s="1" t="s">
        <v>1142</v>
      </c>
      <c r="B170" s="1" t="s">
        <v>1143</v>
      </c>
      <c r="C170" s="1" t="s">
        <v>1144</v>
      </c>
      <c r="D170" s="1" t="s">
        <v>1145</v>
      </c>
      <c r="E170" s="1" t="s">
        <v>1146</v>
      </c>
      <c r="F170" s="1" t="s">
        <v>13</v>
      </c>
      <c r="G170" s="1">
        <v>2016</v>
      </c>
      <c r="H170" s="1" t="s">
        <v>31</v>
      </c>
      <c r="I170" s="1">
        <f>VLOOKUP(Table_Data[[#This Row],[id]], Table_miniLM_document_topics[[Column1.id]:[Column3.topic]], 3, FALSE)</f>
        <v>4</v>
      </c>
      <c r="J170" s="1">
        <f>VLOOKUP(Table_Data[[#This Row],[id]], Table_mpnet_document_topics[[Column1.id]:[Column3.topic]], 3, FALSE)</f>
        <v>5</v>
      </c>
      <c r="K170" s="1">
        <f>VLOOKUP(Table_Data[[#This Row],[id]], Table_scibert_document_topics[[Column1.id]:[Column3.topic]], 3, FALSE)</f>
        <v>5</v>
      </c>
      <c r="L170" s="1">
        <f>VLOOKUP(Table_Data[[#This Row],[id]], Table_miniLM_titles_topics[[Column1.id]:[Column3.topic]], 3, FALSE)</f>
        <v>-1</v>
      </c>
      <c r="M170" s="1">
        <f>VLOOKUP(Table_Data[[#This Row],[id]], Table_mpnet_titles_topics[[Column1.id]:[Column3.topic]], 3, FALSE)</f>
        <v>0</v>
      </c>
      <c r="N170" s="1">
        <f>VLOOKUP(Table_Data[[#This Row],[id]], Table_scibert_titles_topics[[Column1.id]:[Column3.topic]], 3, FALSE)</f>
        <v>-1</v>
      </c>
      <c r="O170" s="1">
        <f>VLOOKUP(Table_Data[[#This Row],[id]], Table_miniLM_keywords_topics[[Column1.id]:[Column3.topic]], 3, FALSE)</f>
        <v>8</v>
      </c>
      <c r="P170" s="1">
        <f>VLOOKUP(Table_Data[[#This Row],[id]], Table_mpnet_keywords_topics[[Column1.id]:[Column3.topic]], 3, FALSE)</f>
        <v>0</v>
      </c>
      <c r="Q170" s="1" t="s">
        <v>6208</v>
      </c>
    </row>
    <row r="171" spans="1:17" x14ac:dyDescent="0.25">
      <c r="A171" s="1" t="s">
        <v>1147</v>
      </c>
      <c r="B171" s="1" t="s">
        <v>1148</v>
      </c>
      <c r="C171" s="1" t="s">
        <v>1149</v>
      </c>
      <c r="D171" s="1" t="s">
        <v>1150</v>
      </c>
      <c r="E171" s="1" t="s">
        <v>1151</v>
      </c>
      <c r="F171" s="1" t="s">
        <v>13</v>
      </c>
      <c r="G171" s="1">
        <v>2016</v>
      </c>
      <c r="H171" s="1" t="s">
        <v>1152</v>
      </c>
      <c r="I171" s="1">
        <f>VLOOKUP(Table_Data[[#This Row],[id]], Table_miniLM_document_topics[[Column1.id]:[Column3.topic]], 3, FALSE)</f>
        <v>0</v>
      </c>
      <c r="J171" s="1">
        <f>VLOOKUP(Table_Data[[#This Row],[id]], Table_mpnet_document_topics[[Column1.id]:[Column3.topic]], 3, FALSE)</f>
        <v>10</v>
      </c>
      <c r="K171" s="1">
        <f>VLOOKUP(Table_Data[[#This Row],[id]], Table_scibert_document_topics[[Column1.id]:[Column3.topic]], 3, FALSE)</f>
        <v>21</v>
      </c>
      <c r="L171" s="1">
        <f>VLOOKUP(Table_Data[[#This Row],[id]], Table_miniLM_titles_topics[[Column1.id]:[Column3.topic]], 3, FALSE)</f>
        <v>1</v>
      </c>
      <c r="M171" s="1">
        <f>VLOOKUP(Table_Data[[#This Row],[id]], Table_mpnet_titles_topics[[Column1.id]:[Column3.topic]], 3, FALSE)</f>
        <v>4</v>
      </c>
      <c r="N171" s="1">
        <f>VLOOKUP(Table_Data[[#This Row],[id]], Table_scibert_titles_topics[[Column1.id]:[Column3.topic]], 3, FALSE)</f>
        <v>11</v>
      </c>
      <c r="O171" s="1">
        <f>VLOOKUP(Table_Data[[#This Row],[id]], Table_miniLM_keywords_topics[[Column1.id]:[Column3.topic]], 3, FALSE)</f>
        <v>3</v>
      </c>
      <c r="P171" s="1">
        <f>VLOOKUP(Table_Data[[#This Row],[id]], Table_mpnet_keywords_topics[[Column1.id]:[Column3.topic]], 3, FALSE)</f>
        <v>-1</v>
      </c>
      <c r="Q171" s="1" t="s">
        <v>6208</v>
      </c>
    </row>
    <row r="172" spans="1:17" x14ac:dyDescent="0.25">
      <c r="A172" s="1" t="s">
        <v>1153</v>
      </c>
      <c r="B172" s="1" t="s">
        <v>1154</v>
      </c>
      <c r="C172" s="1" t="s">
        <v>1155</v>
      </c>
      <c r="D172" s="1" t="s">
        <v>1156</v>
      </c>
      <c r="E172" s="1" t="s">
        <v>1157</v>
      </c>
      <c r="F172" s="1" t="s">
        <v>13</v>
      </c>
      <c r="G172" s="1">
        <v>2016</v>
      </c>
      <c r="H172" s="1" t="s">
        <v>20</v>
      </c>
      <c r="I172" s="1">
        <f>VLOOKUP(Table_Data[[#This Row],[id]], Table_miniLM_document_topics[[Column1.id]:[Column3.topic]], 3, FALSE)</f>
        <v>-1</v>
      </c>
      <c r="J172" s="1">
        <f>VLOOKUP(Table_Data[[#This Row],[id]], Table_mpnet_document_topics[[Column1.id]:[Column3.topic]], 3, FALSE)</f>
        <v>0</v>
      </c>
      <c r="K172" s="1">
        <f>VLOOKUP(Table_Data[[#This Row],[id]], Table_scibert_document_topics[[Column1.id]:[Column3.topic]], 3, FALSE)</f>
        <v>9</v>
      </c>
      <c r="L172" s="1">
        <f>VLOOKUP(Table_Data[[#This Row],[id]], Table_miniLM_titles_topics[[Column1.id]:[Column3.topic]], 3, FALSE)</f>
        <v>5</v>
      </c>
      <c r="M172" s="1">
        <f>VLOOKUP(Table_Data[[#This Row],[id]], Table_mpnet_titles_topics[[Column1.id]:[Column3.topic]], 3, FALSE)</f>
        <v>0</v>
      </c>
      <c r="N172" s="1">
        <f>VLOOKUP(Table_Data[[#This Row],[id]], Table_scibert_titles_topics[[Column1.id]:[Column3.topic]], 3, FALSE)</f>
        <v>0</v>
      </c>
      <c r="O172" s="1">
        <f>VLOOKUP(Table_Data[[#This Row],[id]], Table_miniLM_keywords_topics[[Column1.id]:[Column3.topic]], 3, FALSE)</f>
        <v>-1</v>
      </c>
      <c r="P172" s="1">
        <f>VLOOKUP(Table_Data[[#This Row],[id]], Table_mpnet_keywords_topics[[Column1.id]:[Column3.topic]], 3, FALSE)</f>
        <v>1</v>
      </c>
      <c r="Q172" s="1" t="s">
        <v>6208</v>
      </c>
    </row>
    <row r="173" spans="1:17" x14ac:dyDescent="0.25">
      <c r="A173" s="1" t="s">
        <v>1158</v>
      </c>
      <c r="B173" s="1" t="s">
        <v>1159</v>
      </c>
      <c r="C173" s="1" t="s">
        <v>1160</v>
      </c>
      <c r="D173" s="1" t="s">
        <v>1161</v>
      </c>
      <c r="E173" s="1" t="s">
        <v>1162</v>
      </c>
      <c r="F173" s="1" t="s">
        <v>13</v>
      </c>
      <c r="G173" s="1">
        <v>2016</v>
      </c>
      <c r="H173" s="1" t="s">
        <v>1163</v>
      </c>
      <c r="I173" s="1">
        <f>VLOOKUP(Table_Data[[#This Row],[id]], Table_miniLM_document_topics[[Column1.id]:[Column3.topic]], 3, FALSE)</f>
        <v>13</v>
      </c>
      <c r="J173" s="1">
        <f>VLOOKUP(Table_Data[[#This Row],[id]], Table_mpnet_document_topics[[Column1.id]:[Column3.topic]], 3, FALSE)</f>
        <v>21</v>
      </c>
      <c r="K173" s="1">
        <f>VLOOKUP(Table_Data[[#This Row],[id]], Table_scibert_document_topics[[Column1.id]:[Column3.topic]], 3, FALSE)</f>
        <v>15</v>
      </c>
      <c r="L173" s="1">
        <f>VLOOKUP(Table_Data[[#This Row],[id]], Table_miniLM_titles_topics[[Column1.id]:[Column3.topic]], 3, FALSE)</f>
        <v>7</v>
      </c>
      <c r="M173" s="1">
        <f>VLOOKUP(Table_Data[[#This Row],[id]], Table_mpnet_titles_topics[[Column1.id]:[Column3.topic]], 3, FALSE)</f>
        <v>-1</v>
      </c>
      <c r="N173" s="1">
        <f>VLOOKUP(Table_Data[[#This Row],[id]], Table_scibert_titles_topics[[Column1.id]:[Column3.topic]], 3, FALSE)</f>
        <v>-1</v>
      </c>
      <c r="O173" s="1">
        <f>VLOOKUP(Table_Data[[#This Row],[id]], Table_miniLM_keywords_topics[[Column1.id]:[Column3.topic]], 3, FALSE)</f>
        <v>0</v>
      </c>
      <c r="P173" s="1">
        <f>VLOOKUP(Table_Data[[#This Row],[id]], Table_mpnet_keywords_topics[[Column1.id]:[Column3.topic]], 3, FALSE)</f>
        <v>-1</v>
      </c>
      <c r="Q173" s="1" t="s">
        <v>6208</v>
      </c>
    </row>
    <row r="174" spans="1:17" x14ac:dyDescent="0.25">
      <c r="A174" s="1" t="s">
        <v>1164</v>
      </c>
      <c r="B174" s="1" t="s">
        <v>1165</v>
      </c>
      <c r="C174" s="1" t="s">
        <v>1166</v>
      </c>
      <c r="D174" s="1" t="s">
        <v>1167</v>
      </c>
      <c r="E174" s="1" t="s">
        <v>1168</v>
      </c>
      <c r="F174" s="1" t="s">
        <v>13</v>
      </c>
      <c r="G174" s="1">
        <v>2016</v>
      </c>
      <c r="H174" s="1" t="s">
        <v>14</v>
      </c>
      <c r="I174" s="1">
        <f>VLOOKUP(Table_Data[[#This Row],[id]], Table_miniLM_document_topics[[Column1.id]:[Column3.topic]], 3, FALSE)</f>
        <v>10</v>
      </c>
      <c r="J174" s="1">
        <f>VLOOKUP(Table_Data[[#This Row],[id]], Table_mpnet_document_topics[[Column1.id]:[Column3.topic]], 3, FALSE)</f>
        <v>-1</v>
      </c>
      <c r="K174" s="1">
        <f>VLOOKUP(Table_Data[[#This Row],[id]], Table_scibert_document_topics[[Column1.id]:[Column3.topic]], 3, FALSE)</f>
        <v>-1</v>
      </c>
      <c r="L174" s="1">
        <f>VLOOKUP(Table_Data[[#This Row],[id]], Table_miniLM_titles_topics[[Column1.id]:[Column3.topic]], 3, FALSE)</f>
        <v>-1</v>
      </c>
      <c r="M174" s="1">
        <f>VLOOKUP(Table_Data[[#This Row],[id]], Table_mpnet_titles_topics[[Column1.id]:[Column3.topic]], 3, FALSE)</f>
        <v>-1</v>
      </c>
      <c r="N174" s="1">
        <f>VLOOKUP(Table_Data[[#This Row],[id]], Table_scibert_titles_topics[[Column1.id]:[Column3.topic]], 3, FALSE)</f>
        <v>0</v>
      </c>
      <c r="O174" s="1">
        <f>VLOOKUP(Table_Data[[#This Row],[id]], Table_miniLM_keywords_topics[[Column1.id]:[Column3.topic]], 3, FALSE)</f>
        <v>14</v>
      </c>
      <c r="P174" s="1">
        <f>VLOOKUP(Table_Data[[#This Row],[id]], Table_mpnet_keywords_topics[[Column1.id]:[Column3.topic]], 3, FALSE)</f>
        <v>0</v>
      </c>
      <c r="Q174" s="1" t="s">
        <v>6208</v>
      </c>
    </row>
    <row r="175" spans="1:17" x14ac:dyDescent="0.25">
      <c r="A175" s="1" t="s">
        <v>1169</v>
      </c>
      <c r="B175" s="1" t="s">
        <v>1170</v>
      </c>
      <c r="C175" s="1" t="s">
        <v>1171</v>
      </c>
      <c r="D175" s="1" t="s">
        <v>1172</v>
      </c>
      <c r="E175" s="1" t="s">
        <v>1173</v>
      </c>
      <c r="F175" s="1" t="s">
        <v>13</v>
      </c>
      <c r="G175" s="1">
        <v>2016</v>
      </c>
      <c r="H175" s="1" t="s">
        <v>254</v>
      </c>
      <c r="I175" s="1">
        <f>VLOOKUP(Table_Data[[#This Row],[id]], Table_miniLM_document_topics[[Column1.id]:[Column3.topic]], 3, FALSE)</f>
        <v>2</v>
      </c>
      <c r="J175" s="1">
        <f>VLOOKUP(Table_Data[[#This Row],[id]], Table_mpnet_document_topics[[Column1.id]:[Column3.topic]], 3, FALSE)</f>
        <v>1</v>
      </c>
      <c r="K175" s="1">
        <f>VLOOKUP(Table_Data[[#This Row],[id]], Table_scibert_document_topics[[Column1.id]:[Column3.topic]], 3, FALSE)</f>
        <v>3</v>
      </c>
      <c r="L175" s="1">
        <f>VLOOKUP(Table_Data[[#This Row],[id]], Table_miniLM_titles_topics[[Column1.id]:[Column3.topic]], 3, FALSE)</f>
        <v>4</v>
      </c>
      <c r="M175" s="1">
        <f>VLOOKUP(Table_Data[[#This Row],[id]], Table_mpnet_titles_topics[[Column1.id]:[Column3.topic]], 3, FALSE)</f>
        <v>2</v>
      </c>
      <c r="N175" s="1">
        <f>VLOOKUP(Table_Data[[#This Row],[id]], Table_scibert_titles_topics[[Column1.id]:[Column3.topic]], 3, FALSE)</f>
        <v>1</v>
      </c>
      <c r="O175" s="1">
        <f>VLOOKUP(Table_Data[[#This Row],[id]], Table_miniLM_keywords_topics[[Column1.id]:[Column3.topic]], 3, FALSE)</f>
        <v>5</v>
      </c>
      <c r="P175" s="1">
        <f>VLOOKUP(Table_Data[[#This Row],[id]], Table_mpnet_keywords_topics[[Column1.id]:[Column3.topic]], 3, FALSE)</f>
        <v>6</v>
      </c>
      <c r="Q175" s="1" t="s">
        <v>6208</v>
      </c>
    </row>
    <row r="176" spans="1:17" x14ac:dyDescent="0.25">
      <c r="A176" s="1" t="s">
        <v>1174</v>
      </c>
      <c r="B176" s="1" t="s">
        <v>1175</v>
      </c>
      <c r="C176" s="1" t="s">
        <v>1176</v>
      </c>
      <c r="D176" s="1" t="s">
        <v>1177</v>
      </c>
      <c r="E176" s="1" t="s">
        <v>1178</v>
      </c>
      <c r="F176" s="1" t="s">
        <v>13</v>
      </c>
      <c r="G176" s="1">
        <v>2016</v>
      </c>
      <c r="H176" s="1" t="s">
        <v>1179</v>
      </c>
      <c r="I176" s="1">
        <f>VLOOKUP(Table_Data[[#This Row],[id]], Table_miniLM_document_topics[[Column1.id]:[Column3.topic]], 3, FALSE)</f>
        <v>6</v>
      </c>
      <c r="J176" s="1">
        <f>VLOOKUP(Table_Data[[#This Row],[id]], Table_mpnet_document_topics[[Column1.id]:[Column3.topic]], 3, FALSE)</f>
        <v>7</v>
      </c>
      <c r="K176" s="1">
        <f>VLOOKUP(Table_Data[[#This Row],[id]], Table_scibert_document_topics[[Column1.id]:[Column3.topic]], 3, FALSE)</f>
        <v>6</v>
      </c>
      <c r="L176" s="1">
        <f>VLOOKUP(Table_Data[[#This Row],[id]], Table_miniLM_titles_topics[[Column1.id]:[Column3.topic]], 3, FALSE)</f>
        <v>-1</v>
      </c>
      <c r="M176" s="1">
        <f>VLOOKUP(Table_Data[[#This Row],[id]], Table_mpnet_titles_topics[[Column1.id]:[Column3.topic]], 3, FALSE)</f>
        <v>-1</v>
      </c>
      <c r="N176" s="1">
        <f>VLOOKUP(Table_Data[[#This Row],[id]], Table_scibert_titles_topics[[Column1.id]:[Column3.topic]], 3, FALSE)</f>
        <v>-1</v>
      </c>
      <c r="O176" s="1">
        <f>VLOOKUP(Table_Data[[#This Row],[id]], Table_miniLM_keywords_topics[[Column1.id]:[Column3.topic]], 3, FALSE)</f>
        <v>-1</v>
      </c>
      <c r="P176" s="1">
        <f>VLOOKUP(Table_Data[[#This Row],[id]], Table_mpnet_keywords_topics[[Column1.id]:[Column3.topic]], 3, FALSE)</f>
        <v>8</v>
      </c>
      <c r="Q176" s="1" t="s">
        <v>6208</v>
      </c>
    </row>
    <row r="177" spans="1:17" ht="15" customHeight="1" x14ac:dyDescent="0.25">
      <c r="A177" s="1" t="s">
        <v>1180</v>
      </c>
      <c r="B177" s="1" t="s">
        <v>1181</v>
      </c>
      <c r="C177" s="1" t="s">
        <v>1182</v>
      </c>
      <c r="D177" s="1" t="s">
        <v>1183</v>
      </c>
      <c r="E177" s="1" t="s">
        <v>1184</v>
      </c>
      <c r="F177" s="1" t="s">
        <v>13</v>
      </c>
      <c r="G177" s="1">
        <v>2016</v>
      </c>
      <c r="H177" s="1" t="s">
        <v>14</v>
      </c>
      <c r="I177" s="1">
        <f>VLOOKUP(Table_Data[[#This Row],[id]], Table_miniLM_document_topics[[Column1.id]:[Column3.topic]], 3, FALSE)</f>
        <v>7</v>
      </c>
      <c r="J177" s="1">
        <f>VLOOKUP(Table_Data[[#This Row],[id]], Table_mpnet_document_topics[[Column1.id]:[Column3.topic]], 3, FALSE)</f>
        <v>8</v>
      </c>
      <c r="K177" s="1">
        <f>VLOOKUP(Table_Data[[#This Row],[id]], Table_scibert_document_topics[[Column1.id]:[Column3.topic]], 3, FALSE)</f>
        <v>7</v>
      </c>
      <c r="L177" s="1">
        <f>VLOOKUP(Table_Data[[#This Row],[id]], Table_miniLM_titles_topics[[Column1.id]:[Column3.topic]], 3, FALSE)</f>
        <v>-1</v>
      </c>
      <c r="M177" s="1">
        <f>VLOOKUP(Table_Data[[#This Row],[id]], Table_mpnet_titles_topics[[Column1.id]:[Column3.topic]], 3, FALSE)</f>
        <v>-1</v>
      </c>
      <c r="N177" s="1">
        <f>VLOOKUP(Table_Data[[#This Row],[id]], Table_scibert_titles_topics[[Column1.id]:[Column3.topic]], 3, FALSE)</f>
        <v>-1</v>
      </c>
      <c r="O177" s="1">
        <f>VLOOKUP(Table_Data[[#This Row],[id]], Table_miniLM_keywords_topics[[Column1.id]:[Column3.topic]], 3, FALSE)</f>
        <v>5</v>
      </c>
      <c r="P177" s="1">
        <f>VLOOKUP(Table_Data[[#This Row],[id]], Table_mpnet_keywords_topics[[Column1.id]:[Column3.topic]], 3, FALSE)</f>
        <v>-1</v>
      </c>
      <c r="Q177" s="1" t="s">
        <v>6208</v>
      </c>
    </row>
    <row r="178" spans="1:17" x14ac:dyDescent="0.25">
      <c r="A178" s="1" t="s">
        <v>1185</v>
      </c>
      <c r="B178" s="1" t="s">
        <v>1186</v>
      </c>
      <c r="C178" s="1" t="s">
        <v>1187</v>
      </c>
      <c r="D178" s="1" t="s">
        <v>1188</v>
      </c>
      <c r="E178" s="1" t="s">
        <v>1189</v>
      </c>
      <c r="F178" s="1" t="s">
        <v>13</v>
      </c>
      <c r="G178" s="1">
        <v>2016</v>
      </c>
      <c r="H178" s="1" t="s">
        <v>1190</v>
      </c>
      <c r="I178" s="1">
        <f>VLOOKUP(Table_Data[[#This Row],[id]], Table_miniLM_document_topics[[Column1.id]:[Column3.topic]], 3, FALSE)</f>
        <v>0</v>
      </c>
      <c r="J178" s="1">
        <f>VLOOKUP(Table_Data[[#This Row],[id]], Table_mpnet_document_topics[[Column1.id]:[Column3.topic]], 3, FALSE)</f>
        <v>2</v>
      </c>
      <c r="K178" s="1">
        <f>VLOOKUP(Table_Data[[#This Row],[id]], Table_scibert_document_topics[[Column1.id]:[Column3.topic]], 3, FALSE)</f>
        <v>0</v>
      </c>
      <c r="L178" s="1">
        <f>VLOOKUP(Table_Data[[#This Row],[id]], Table_miniLM_titles_topics[[Column1.id]:[Column3.topic]], 3, FALSE)</f>
        <v>1</v>
      </c>
      <c r="M178" s="1">
        <f>VLOOKUP(Table_Data[[#This Row],[id]], Table_mpnet_titles_topics[[Column1.id]:[Column3.topic]], 3, FALSE)</f>
        <v>4</v>
      </c>
      <c r="N178" s="1">
        <f>VLOOKUP(Table_Data[[#This Row],[id]], Table_scibert_titles_topics[[Column1.id]:[Column3.topic]], 3, FALSE)</f>
        <v>17</v>
      </c>
      <c r="O178" s="1">
        <f>VLOOKUP(Table_Data[[#This Row],[id]], Table_miniLM_keywords_topics[[Column1.id]:[Column3.topic]], 3, FALSE)</f>
        <v>0</v>
      </c>
      <c r="P178" s="1">
        <f>VLOOKUP(Table_Data[[#This Row],[id]], Table_mpnet_keywords_topics[[Column1.id]:[Column3.topic]], 3, FALSE)</f>
        <v>4</v>
      </c>
      <c r="Q178" s="1" t="s">
        <v>6208</v>
      </c>
    </row>
    <row r="179" spans="1:17" x14ac:dyDescent="0.25">
      <c r="A179" s="1" t="s">
        <v>1191</v>
      </c>
      <c r="B179" s="1" t="s">
        <v>1192</v>
      </c>
      <c r="C179" s="1" t="s">
        <v>1193</v>
      </c>
      <c r="D179" s="1" t="s">
        <v>1194</v>
      </c>
      <c r="E179" s="1" t="s">
        <v>1195</v>
      </c>
      <c r="F179" s="1" t="s">
        <v>13</v>
      </c>
      <c r="G179" s="1">
        <v>2016</v>
      </c>
      <c r="H179" s="1" t="s">
        <v>275</v>
      </c>
      <c r="I179" s="1">
        <f>VLOOKUP(Table_Data[[#This Row],[id]], Table_miniLM_document_topics[[Column1.id]:[Column3.topic]], 3, FALSE)</f>
        <v>0</v>
      </c>
      <c r="J179" s="1">
        <f>VLOOKUP(Table_Data[[#This Row],[id]], Table_mpnet_document_topics[[Column1.id]:[Column3.topic]], 3, FALSE)</f>
        <v>-1</v>
      </c>
      <c r="K179" s="1">
        <f>VLOOKUP(Table_Data[[#This Row],[id]], Table_scibert_document_topics[[Column1.id]:[Column3.topic]], 3, FALSE)</f>
        <v>0</v>
      </c>
      <c r="L179" s="1">
        <f>VLOOKUP(Table_Data[[#This Row],[id]], Table_miniLM_titles_topics[[Column1.id]:[Column3.topic]], 3, FALSE)</f>
        <v>0</v>
      </c>
      <c r="M179" s="1">
        <f>VLOOKUP(Table_Data[[#This Row],[id]], Table_mpnet_titles_topics[[Column1.id]:[Column3.topic]], 3, FALSE)</f>
        <v>3</v>
      </c>
      <c r="N179" s="1">
        <f>VLOOKUP(Table_Data[[#This Row],[id]], Table_scibert_titles_topics[[Column1.id]:[Column3.topic]], 3, FALSE)</f>
        <v>8</v>
      </c>
      <c r="O179" s="1">
        <f>VLOOKUP(Table_Data[[#This Row],[id]], Table_miniLM_keywords_topics[[Column1.id]:[Column3.topic]], 3, FALSE)</f>
        <v>0</v>
      </c>
      <c r="P179" s="1">
        <f>VLOOKUP(Table_Data[[#This Row],[id]], Table_mpnet_keywords_topics[[Column1.id]:[Column3.topic]], 3, FALSE)</f>
        <v>-1</v>
      </c>
      <c r="Q179" s="1" t="s">
        <v>6208</v>
      </c>
    </row>
    <row r="180" spans="1:17" x14ac:dyDescent="0.25">
      <c r="A180" s="1" t="s">
        <v>1196</v>
      </c>
      <c r="B180" s="1" t="s">
        <v>1197</v>
      </c>
      <c r="C180" s="1" t="s">
        <v>34</v>
      </c>
      <c r="D180" s="1" t="s">
        <v>1198</v>
      </c>
      <c r="E180" s="1" t="s">
        <v>1199</v>
      </c>
      <c r="F180" s="1" t="s">
        <v>13</v>
      </c>
      <c r="G180" s="1">
        <v>2016</v>
      </c>
      <c r="H180" s="1" t="s">
        <v>14</v>
      </c>
      <c r="I180" s="1">
        <f>VLOOKUP(Table_Data[[#This Row],[id]], Table_miniLM_document_topics[[Column1.id]:[Column3.topic]], 3, FALSE)</f>
        <v>5</v>
      </c>
      <c r="J180" s="1">
        <f>VLOOKUP(Table_Data[[#This Row],[id]], Table_mpnet_document_topics[[Column1.id]:[Column3.topic]], 3, FALSE)</f>
        <v>0</v>
      </c>
      <c r="K180" s="1">
        <f>VLOOKUP(Table_Data[[#This Row],[id]], Table_scibert_document_topics[[Column1.id]:[Column3.topic]], 3, FALSE)</f>
        <v>1</v>
      </c>
      <c r="L180" s="1">
        <f>VLOOKUP(Table_Data[[#This Row],[id]], Table_miniLM_titles_topics[[Column1.id]:[Column3.topic]], 3, FALSE)</f>
        <v>3</v>
      </c>
      <c r="M180" s="1">
        <f>VLOOKUP(Table_Data[[#This Row],[id]], Table_mpnet_titles_topics[[Column1.id]:[Column3.topic]], 3, FALSE)</f>
        <v>0</v>
      </c>
      <c r="N180" s="1">
        <f>VLOOKUP(Table_Data[[#This Row],[id]], Table_scibert_titles_topics[[Column1.id]:[Column3.topic]], 3, FALSE)</f>
        <v>0</v>
      </c>
      <c r="O180" s="1">
        <f>VLOOKUP(Table_Data[[#This Row],[id]], Table_miniLM_keywords_topics[[Column1.id]:[Column3.topic]], 3, FALSE)</f>
        <v>-1</v>
      </c>
      <c r="P180" s="1">
        <f>VLOOKUP(Table_Data[[#This Row],[id]], Table_mpnet_keywords_topics[[Column1.id]:[Column3.topic]], 3, FALSE)</f>
        <v>1</v>
      </c>
      <c r="Q180" s="1" t="s">
        <v>6208</v>
      </c>
    </row>
    <row r="181" spans="1:17" x14ac:dyDescent="0.25">
      <c r="A181" s="1" t="s">
        <v>1200</v>
      </c>
      <c r="B181" s="1" t="s">
        <v>1201</v>
      </c>
      <c r="C181" s="1" t="s">
        <v>1202</v>
      </c>
      <c r="D181" s="1" t="s">
        <v>1203</v>
      </c>
      <c r="E181" s="1" t="s">
        <v>1204</v>
      </c>
      <c r="F181" s="1" t="s">
        <v>13</v>
      </c>
      <c r="G181" s="1">
        <v>2016</v>
      </c>
      <c r="H181" s="1" t="s">
        <v>1205</v>
      </c>
      <c r="I181" s="1">
        <f>VLOOKUP(Table_Data[[#This Row],[id]], Table_miniLM_document_topics[[Column1.id]:[Column3.topic]], 3, FALSE)</f>
        <v>5</v>
      </c>
      <c r="J181" s="1">
        <f>VLOOKUP(Table_Data[[#This Row],[id]], Table_mpnet_document_topics[[Column1.id]:[Column3.topic]], 3, FALSE)</f>
        <v>0</v>
      </c>
      <c r="K181" s="1">
        <f>VLOOKUP(Table_Data[[#This Row],[id]], Table_scibert_document_topics[[Column1.id]:[Column3.topic]], 3, FALSE)</f>
        <v>1</v>
      </c>
      <c r="L181" s="1">
        <f>VLOOKUP(Table_Data[[#This Row],[id]], Table_miniLM_titles_topics[[Column1.id]:[Column3.topic]], 3, FALSE)</f>
        <v>5</v>
      </c>
      <c r="M181" s="1">
        <f>VLOOKUP(Table_Data[[#This Row],[id]], Table_mpnet_titles_topics[[Column1.id]:[Column3.topic]], 3, FALSE)</f>
        <v>0</v>
      </c>
      <c r="N181" s="1">
        <f>VLOOKUP(Table_Data[[#This Row],[id]], Table_scibert_titles_topics[[Column1.id]:[Column3.topic]], 3, FALSE)</f>
        <v>0</v>
      </c>
      <c r="O181" s="1">
        <f>VLOOKUP(Table_Data[[#This Row],[id]], Table_miniLM_keywords_topics[[Column1.id]:[Column3.topic]], 3, FALSE)</f>
        <v>4</v>
      </c>
      <c r="P181" s="1">
        <f>VLOOKUP(Table_Data[[#This Row],[id]], Table_mpnet_keywords_topics[[Column1.id]:[Column3.topic]], 3, FALSE)</f>
        <v>1</v>
      </c>
      <c r="Q181" s="1" t="s">
        <v>6208</v>
      </c>
    </row>
    <row r="182" spans="1:17" x14ac:dyDescent="0.25">
      <c r="A182" s="1" t="s">
        <v>1206</v>
      </c>
      <c r="B182" s="1" t="s">
        <v>1207</v>
      </c>
      <c r="C182" s="1" t="s">
        <v>1208</v>
      </c>
      <c r="D182" s="1" t="s">
        <v>1209</v>
      </c>
      <c r="E182" s="1" t="s">
        <v>1210</v>
      </c>
      <c r="F182" s="1" t="s">
        <v>13</v>
      </c>
      <c r="G182" s="1">
        <v>2016</v>
      </c>
      <c r="H182" s="1" t="s">
        <v>296</v>
      </c>
      <c r="I182" s="1">
        <f>VLOOKUP(Table_Data[[#This Row],[id]], Table_miniLM_document_topics[[Column1.id]:[Column3.topic]], 3, FALSE)</f>
        <v>0</v>
      </c>
      <c r="J182" s="1">
        <f>VLOOKUP(Table_Data[[#This Row],[id]], Table_mpnet_document_topics[[Column1.id]:[Column3.topic]], 3, FALSE)</f>
        <v>2</v>
      </c>
      <c r="K182" s="1">
        <f>VLOOKUP(Table_Data[[#This Row],[id]], Table_scibert_document_topics[[Column1.id]:[Column3.topic]], 3, FALSE)</f>
        <v>0</v>
      </c>
      <c r="L182" s="1">
        <f>VLOOKUP(Table_Data[[#This Row],[id]], Table_miniLM_titles_topics[[Column1.id]:[Column3.topic]], 3, FALSE)</f>
        <v>0</v>
      </c>
      <c r="M182" s="1">
        <f>VLOOKUP(Table_Data[[#This Row],[id]], Table_mpnet_titles_topics[[Column1.id]:[Column3.topic]], 3, FALSE)</f>
        <v>3</v>
      </c>
      <c r="N182" s="1">
        <f>VLOOKUP(Table_Data[[#This Row],[id]], Table_scibert_titles_topics[[Column1.id]:[Column3.topic]], 3, FALSE)</f>
        <v>8</v>
      </c>
      <c r="O182" s="1">
        <f>VLOOKUP(Table_Data[[#This Row],[id]], Table_miniLM_keywords_topics[[Column1.id]:[Column3.topic]], 3, FALSE)</f>
        <v>0</v>
      </c>
      <c r="P182" s="1">
        <f>VLOOKUP(Table_Data[[#This Row],[id]], Table_mpnet_keywords_topics[[Column1.id]:[Column3.topic]], 3, FALSE)</f>
        <v>4</v>
      </c>
      <c r="Q182" s="1" t="s">
        <v>6208</v>
      </c>
    </row>
    <row r="183" spans="1:17" x14ac:dyDescent="0.25">
      <c r="A183" s="1" t="s">
        <v>1211</v>
      </c>
      <c r="B183" s="1" t="s">
        <v>1212</v>
      </c>
      <c r="C183" s="1" t="s">
        <v>1213</v>
      </c>
      <c r="D183" s="1" t="s">
        <v>1214</v>
      </c>
      <c r="E183" s="1" t="s">
        <v>1215</v>
      </c>
      <c r="F183" s="1" t="s">
        <v>13</v>
      </c>
      <c r="G183" s="1">
        <v>2016</v>
      </c>
      <c r="I183" s="1">
        <f>VLOOKUP(Table_Data[[#This Row],[id]], Table_miniLM_document_topics[[Column1.id]:[Column3.topic]], 3, FALSE)</f>
        <v>10</v>
      </c>
      <c r="J183" s="1">
        <f>VLOOKUP(Table_Data[[#This Row],[id]], Table_mpnet_document_topics[[Column1.id]:[Column3.topic]], 3, FALSE)</f>
        <v>-1</v>
      </c>
      <c r="K183" s="1">
        <f>VLOOKUP(Table_Data[[#This Row],[id]], Table_scibert_document_topics[[Column1.id]:[Column3.topic]], 3, FALSE)</f>
        <v>14</v>
      </c>
      <c r="L183" s="1">
        <f>VLOOKUP(Table_Data[[#This Row],[id]], Table_miniLM_titles_topics[[Column1.id]:[Column3.topic]], 3, FALSE)</f>
        <v>-1</v>
      </c>
      <c r="M183" s="1">
        <f>VLOOKUP(Table_Data[[#This Row],[id]], Table_mpnet_titles_topics[[Column1.id]:[Column3.topic]], 3, FALSE)</f>
        <v>-1</v>
      </c>
      <c r="N183" s="1">
        <f>VLOOKUP(Table_Data[[#This Row],[id]], Table_scibert_titles_topics[[Column1.id]:[Column3.topic]], 3, FALSE)</f>
        <v>3</v>
      </c>
      <c r="O183" s="1">
        <f>VLOOKUP(Table_Data[[#This Row],[id]], Table_miniLM_keywords_topics[[Column1.id]:[Column3.topic]], 3, FALSE)</f>
        <v>-1</v>
      </c>
      <c r="P183" s="1">
        <f>VLOOKUP(Table_Data[[#This Row],[id]], Table_mpnet_keywords_topics[[Column1.id]:[Column3.topic]], 3, FALSE)</f>
        <v>-1</v>
      </c>
      <c r="Q183" s="1" t="s">
        <v>6208</v>
      </c>
    </row>
    <row r="184" spans="1:17" x14ac:dyDescent="0.25">
      <c r="A184" s="1" t="s">
        <v>1216</v>
      </c>
      <c r="B184" s="1" t="s">
        <v>1217</v>
      </c>
      <c r="C184" s="1" t="s">
        <v>1218</v>
      </c>
      <c r="D184" s="1" t="s">
        <v>1219</v>
      </c>
      <c r="E184" s="1" t="s">
        <v>1220</v>
      </c>
      <c r="F184" s="1" t="s">
        <v>13</v>
      </c>
      <c r="G184" s="1">
        <v>2016</v>
      </c>
      <c r="H184" s="1" t="s">
        <v>1221</v>
      </c>
      <c r="I184" s="1">
        <f>VLOOKUP(Table_Data[[#This Row],[id]], Table_miniLM_document_topics[[Column1.id]:[Column3.topic]], 3, FALSE)</f>
        <v>-1</v>
      </c>
      <c r="J184" s="1">
        <f>VLOOKUP(Table_Data[[#This Row],[id]], Table_mpnet_document_topics[[Column1.id]:[Column3.topic]], 3, FALSE)</f>
        <v>-1</v>
      </c>
      <c r="K184" s="1">
        <f>VLOOKUP(Table_Data[[#This Row],[id]], Table_scibert_document_topics[[Column1.id]:[Column3.topic]], 3, FALSE)</f>
        <v>-1</v>
      </c>
      <c r="L184" s="1">
        <f>VLOOKUP(Table_Data[[#This Row],[id]], Table_miniLM_titles_topics[[Column1.id]:[Column3.topic]], 3, FALSE)</f>
        <v>-1</v>
      </c>
      <c r="M184" s="1">
        <f>VLOOKUP(Table_Data[[#This Row],[id]], Table_mpnet_titles_topics[[Column1.id]:[Column3.topic]], 3, FALSE)</f>
        <v>-1</v>
      </c>
      <c r="N184" s="1">
        <f>VLOOKUP(Table_Data[[#This Row],[id]], Table_scibert_titles_topics[[Column1.id]:[Column3.topic]], 3, FALSE)</f>
        <v>-1</v>
      </c>
      <c r="O184" s="1">
        <f>VLOOKUP(Table_Data[[#This Row],[id]], Table_miniLM_keywords_topics[[Column1.id]:[Column3.topic]], 3, FALSE)</f>
        <v>-1</v>
      </c>
      <c r="P184" s="1">
        <f>VLOOKUP(Table_Data[[#This Row],[id]], Table_mpnet_keywords_topics[[Column1.id]:[Column3.topic]], 3, FALSE)</f>
        <v>-1</v>
      </c>
      <c r="Q184" s="1" t="s">
        <v>6208</v>
      </c>
    </row>
    <row r="185" spans="1:17" x14ac:dyDescent="0.25">
      <c r="A185" s="1" t="s">
        <v>1222</v>
      </c>
      <c r="B185" s="1" t="s">
        <v>5972</v>
      </c>
      <c r="C185" s="1" t="s">
        <v>1223</v>
      </c>
      <c r="D185" s="1" t="s">
        <v>1224</v>
      </c>
      <c r="E185" s="1" t="s">
        <v>1225</v>
      </c>
      <c r="F185" s="1" t="s">
        <v>13</v>
      </c>
      <c r="G185" s="1">
        <v>2016</v>
      </c>
      <c r="H185" s="1" t="s">
        <v>1226</v>
      </c>
      <c r="I185" s="1">
        <f>VLOOKUP(Table_Data[[#This Row],[id]], Table_miniLM_document_topics[[Column1.id]:[Column3.topic]], 3, FALSE)</f>
        <v>1</v>
      </c>
      <c r="J185" s="1">
        <f>VLOOKUP(Table_Data[[#This Row],[id]], Table_mpnet_document_topics[[Column1.id]:[Column3.topic]], 3, FALSE)</f>
        <v>3</v>
      </c>
      <c r="K185" s="1">
        <f>VLOOKUP(Table_Data[[#This Row],[id]], Table_scibert_document_topics[[Column1.id]:[Column3.topic]], 3, FALSE)</f>
        <v>4</v>
      </c>
      <c r="L185" s="1">
        <f>VLOOKUP(Table_Data[[#This Row],[id]], Table_miniLM_titles_topics[[Column1.id]:[Column3.topic]], 3, FALSE)</f>
        <v>10</v>
      </c>
      <c r="M185" s="1">
        <f>VLOOKUP(Table_Data[[#This Row],[id]], Table_mpnet_titles_topics[[Column1.id]:[Column3.topic]], 3, FALSE)</f>
        <v>5</v>
      </c>
      <c r="N185" s="1">
        <f>VLOOKUP(Table_Data[[#This Row],[id]], Table_scibert_titles_topics[[Column1.id]:[Column3.topic]], 3, FALSE)</f>
        <v>-1</v>
      </c>
      <c r="O185" s="1">
        <f>VLOOKUP(Table_Data[[#This Row],[id]], Table_miniLM_keywords_topics[[Column1.id]:[Column3.topic]], 3, FALSE)</f>
        <v>5</v>
      </c>
      <c r="P185" s="1">
        <f>VLOOKUP(Table_Data[[#This Row],[id]], Table_mpnet_keywords_topics[[Column1.id]:[Column3.topic]], 3, FALSE)</f>
        <v>4</v>
      </c>
      <c r="Q185" s="1" t="s">
        <v>6208</v>
      </c>
    </row>
    <row r="186" spans="1:17" x14ac:dyDescent="0.25">
      <c r="A186" s="1" t="s">
        <v>1227</v>
      </c>
      <c r="B186" s="1" t="s">
        <v>1228</v>
      </c>
      <c r="C186" s="1" t="s">
        <v>1229</v>
      </c>
      <c r="D186" s="1" t="s">
        <v>1230</v>
      </c>
      <c r="E186" s="1" t="s">
        <v>1231</v>
      </c>
      <c r="F186" s="1" t="s">
        <v>13</v>
      </c>
      <c r="G186" s="1">
        <v>2016</v>
      </c>
      <c r="H186" s="1" t="s">
        <v>243</v>
      </c>
      <c r="I186" s="1">
        <f>VLOOKUP(Table_Data[[#This Row],[id]], Table_miniLM_document_topics[[Column1.id]:[Column3.topic]], 3, FALSE)</f>
        <v>-1</v>
      </c>
      <c r="J186" s="1">
        <f>VLOOKUP(Table_Data[[#This Row],[id]], Table_mpnet_document_topics[[Column1.id]:[Column3.topic]], 3, FALSE)</f>
        <v>-1</v>
      </c>
      <c r="K186" s="1">
        <f>VLOOKUP(Table_Data[[#This Row],[id]], Table_scibert_document_topics[[Column1.id]:[Column3.topic]], 3, FALSE)</f>
        <v>-1</v>
      </c>
      <c r="L186" s="1">
        <f>VLOOKUP(Table_Data[[#This Row],[id]], Table_miniLM_titles_topics[[Column1.id]:[Column3.topic]], 3, FALSE)</f>
        <v>-1</v>
      </c>
      <c r="M186" s="1">
        <f>VLOOKUP(Table_Data[[#This Row],[id]], Table_mpnet_titles_topics[[Column1.id]:[Column3.topic]], 3, FALSE)</f>
        <v>2</v>
      </c>
      <c r="N186" s="1">
        <f>VLOOKUP(Table_Data[[#This Row],[id]], Table_scibert_titles_topics[[Column1.id]:[Column3.topic]], 3, FALSE)</f>
        <v>-1</v>
      </c>
      <c r="O186" s="1">
        <f>VLOOKUP(Table_Data[[#This Row],[id]], Table_miniLM_keywords_topics[[Column1.id]:[Column3.topic]], 3, FALSE)</f>
        <v>5</v>
      </c>
      <c r="P186" s="1">
        <f>VLOOKUP(Table_Data[[#This Row],[id]], Table_mpnet_keywords_topics[[Column1.id]:[Column3.topic]], 3, FALSE)</f>
        <v>-1</v>
      </c>
      <c r="Q186" s="1" t="s">
        <v>6208</v>
      </c>
    </row>
    <row r="187" spans="1:17" x14ac:dyDescent="0.25">
      <c r="A187" s="1" t="s">
        <v>1232</v>
      </c>
      <c r="B187" s="1" t="s">
        <v>1233</v>
      </c>
      <c r="C187" s="1" t="s">
        <v>1234</v>
      </c>
      <c r="D187" s="1" t="s">
        <v>1235</v>
      </c>
      <c r="E187" s="1" t="s">
        <v>1236</v>
      </c>
      <c r="F187" s="1" t="s">
        <v>13</v>
      </c>
      <c r="G187" s="1">
        <v>2016</v>
      </c>
      <c r="H187" s="1" t="s">
        <v>133</v>
      </c>
      <c r="I187" s="1">
        <f>VLOOKUP(Table_Data[[#This Row],[id]], Table_miniLM_document_topics[[Column1.id]:[Column3.topic]], 3, FALSE)</f>
        <v>-1</v>
      </c>
      <c r="J187" s="1">
        <f>VLOOKUP(Table_Data[[#This Row],[id]], Table_mpnet_document_topics[[Column1.id]:[Column3.topic]], 3, FALSE)</f>
        <v>15</v>
      </c>
      <c r="K187" s="1">
        <f>VLOOKUP(Table_Data[[#This Row],[id]], Table_scibert_document_topics[[Column1.id]:[Column3.topic]], 3, FALSE)</f>
        <v>-1</v>
      </c>
      <c r="L187" s="1">
        <f>VLOOKUP(Table_Data[[#This Row],[id]], Table_miniLM_titles_topics[[Column1.id]:[Column3.topic]], 3, FALSE)</f>
        <v>11</v>
      </c>
      <c r="M187" s="1">
        <f>VLOOKUP(Table_Data[[#This Row],[id]], Table_mpnet_titles_topics[[Column1.id]:[Column3.topic]], 3, FALSE)</f>
        <v>7</v>
      </c>
      <c r="N187" s="1">
        <f>VLOOKUP(Table_Data[[#This Row],[id]], Table_scibert_titles_topics[[Column1.id]:[Column3.topic]], 3, FALSE)</f>
        <v>4</v>
      </c>
      <c r="O187" s="1">
        <f>VLOOKUP(Table_Data[[#This Row],[id]], Table_miniLM_keywords_topics[[Column1.id]:[Column3.topic]], 3, FALSE)</f>
        <v>1</v>
      </c>
      <c r="P187" s="1">
        <f>VLOOKUP(Table_Data[[#This Row],[id]], Table_mpnet_keywords_topics[[Column1.id]:[Column3.topic]], 3, FALSE)</f>
        <v>0</v>
      </c>
      <c r="Q187" s="1" t="s">
        <v>6208</v>
      </c>
    </row>
    <row r="188" spans="1:17" x14ac:dyDescent="0.25">
      <c r="A188" s="1" t="s">
        <v>1237</v>
      </c>
      <c r="B188" s="1" t="s">
        <v>1238</v>
      </c>
      <c r="C188" s="1" t="s">
        <v>1239</v>
      </c>
      <c r="D188" s="1" t="s">
        <v>1240</v>
      </c>
      <c r="E188" s="1" t="s">
        <v>1241</v>
      </c>
      <c r="F188" s="1" t="s">
        <v>13</v>
      </c>
      <c r="G188" s="1">
        <v>2016</v>
      </c>
      <c r="H188" s="1" t="s">
        <v>1242</v>
      </c>
      <c r="I188" s="1">
        <f>VLOOKUP(Table_Data[[#This Row],[id]], Table_miniLM_document_topics[[Column1.id]:[Column3.topic]], 3, FALSE)</f>
        <v>9</v>
      </c>
      <c r="J188" s="1">
        <f>VLOOKUP(Table_Data[[#This Row],[id]], Table_mpnet_document_topics[[Column1.id]:[Column3.topic]], 3, FALSE)</f>
        <v>12</v>
      </c>
      <c r="K188" s="1">
        <f>VLOOKUP(Table_Data[[#This Row],[id]], Table_scibert_document_topics[[Column1.id]:[Column3.topic]], 3, FALSE)</f>
        <v>17</v>
      </c>
      <c r="L188" s="1">
        <f>VLOOKUP(Table_Data[[#This Row],[id]], Table_miniLM_titles_topics[[Column1.id]:[Column3.topic]], 3, FALSE)</f>
        <v>12</v>
      </c>
      <c r="M188" s="1">
        <f>VLOOKUP(Table_Data[[#This Row],[id]], Table_mpnet_titles_topics[[Column1.id]:[Column3.topic]], 3, FALSE)</f>
        <v>12</v>
      </c>
      <c r="N188" s="1">
        <f>VLOOKUP(Table_Data[[#This Row],[id]], Table_scibert_titles_topics[[Column1.id]:[Column3.topic]], 3, FALSE)</f>
        <v>-1</v>
      </c>
      <c r="O188" s="1">
        <f>VLOOKUP(Table_Data[[#This Row],[id]], Table_miniLM_keywords_topics[[Column1.id]:[Column3.topic]], 3, FALSE)</f>
        <v>1</v>
      </c>
      <c r="P188" s="1">
        <f>VLOOKUP(Table_Data[[#This Row],[id]], Table_mpnet_keywords_topics[[Column1.id]:[Column3.topic]], 3, FALSE)</f>
        <v>0</v>
      </c>
      <c r="Q188" s="1" t="s">
        <v>6208</v>
      </c>
    </row>
    <row r="189" spans="1:17" x14ac:dyDescent="0.25">
      <c r="A189" s="1" t="s">
        <v>1243</v>
      </c>
      <c r="B189" s="1" t="s">
        <v>1244</v>
      </c>
      <c r="C189" s="1" t="s">
        <v>1245</v>
      </c>
      <c r="D189" s="1" t="s">
        <v>1246</v>
      </c>
      <c r="E189" s="1" t="s">
        <v>1247</v>
      </c>
      <c r="F189" s="1" t="s">
        <v>13</v>
      </c>
      <c r="G189" s="1">
        <v>2016</v>
      </c>
      <c r="H189" s="1" t="s">
        <v>739</v>
      </c>
      <c r="I189" s="1">
        <f>VLOOKUP(Table_Data[[#This Row],[id]], Table_miniLM_document_topics[[Column1.id]:[Column3.topic]], 3, FALSE)</f>
        <v>4</v>
      </c>
      <c r="J189" s="1">
        <f>VLOOKUP(Table_Data[[#This Row],[id]], Table_mpnet_document_topics[[Column1.id]:[Column3.topic]], 3, FALSE)</f>
        <v>5</v>
      </c>
      <c r="K189" s="1">
        <f>VLOOKUP(Table_Data[[#This Row],[id]], Table_scibert_document_topics[[Column1.id]:[Column3.topic]], 3, FALSE)</f>
        <v>5</v>
      </c>
      <c r="L189" s="1">
        <f>VLOOKUP(Table_Data[[#This Row],[id]], Table_miniLM_titles_topics[[Column1.id]:[Column3.topic]], 3, FALSE)</f>
        <v>2</v>
      </c>
      <c r="M189" s="1">
        <f>VLOOKUP(Table_Data[[#This Row],[id]], Table_mpnet_titles_topics[[Column1.id]:[Column3.topic]], 3, FALSE)</f>
        <v>0</v>
      </c>
      <c r="N189" s="1">
        <f>VLOOKUP(Table_Data[[#This Row],[id]], Table_scibert_titles_topics[[Column1.id]:[Column3.topic]], 3, FALSE)</f>
        <v>-1</v>
      </c>
      <c r="O189" s="1">
        <f>VLOOKUP(Table_Data[[#This Row],[id]], Table_miniLM_keywords_topics[[Column1.id]:[Column3.topic]], 3, FALSE)</f>
        <v>5</v>
      </c>
      <c r="P189" s="1">
        <f>VLOOKUP(Table_Data[[#This Row],[id]], Table_mpnet_keywords_topics[[Column1.id]:[Column3.topic]], 3, FALSE)</f>
        <v>-1</v>
      </c>
      <c r="Q189" s="1" t="s">
        <v>6208</v>
      </c>
    </row>
    <row r="190" spans="1:17" x14ac:dyDescent="0.25">
      <c r="A190" s="1" t="s">
        <v>1248</v>
      </c>
      <c r="B190" s="1" t="s">
        <v>1249</v>
      </c>
      <c r="C190" s="1" t="s">
        <v>1250</v>
      </c>
      <c r="D190" s="1" t="s">
        <v>1251</v>
      </c>
      <c r="E190" s="1" t="s">
        <v>1252</v>
      </c>
      <c r="F190" s="1" t="s">
        <v>13</v>
      </c>
      <c r="G190" s="1">
        <v>2016</v>
      </c>
      <c r="I190" s="1">
        <f>VLOOKUP(Table_Data[[#This Row],[id]], Table_miniLM_document_topics[[Column1.id]:[Column3.topic]], 3, FALSE)</f>
        <v>2</v>
      </c>
      <c r="J190" s="1">
        <f>VLOOKUP(Table_Data[[#This Row],[id]], Table_mpnet_document_topics[[Column1.id]:[Column3.topic]], 3, FALSE)</f>
        <v>1</v>
      </c>
      <c r="K190" s="1">
        <f>VLOOKUP(Table_Data[[#This Row],[id]], Table_scibert_document_topics[[Column1.id]:[Column3.topic]], 3, FALSE)</f>
        <v>3</v>
      </c>
      <c r="L190" s="1">
        <f>VLOOKUP(Table_Data[[#This Row],[id]], Table_miniLM_titles_topics[[Column1.id]:[Column3.topic]], 3, FALSE)</f>
        <v>4</v>
      </c>
      <c r="M190" s="1">
        <f>VLOOKUP(Table_Data[[#This Row],[id]], Table_mpnet_titles_topics[[Column1.id]:[Column3.topic]], 3, FALSE)</f>
        <v>2</v>
      </c>
      <c r="N190" s="1">
        <f>VLOOKUP(Table_Data[[#This Row],[id]], Table_scibert_titles_topics[[Column1.id]:[Column3.topic]], 3, FALSE)</f>
        <v>1</v>
      </c>
      <c r="O190" s="1">
        <f>VLOOKUP(Table_Data[[#This Row],[id]], Table_miniLM_keywords_topics[[Column1.id]:[Column3.topic]], 3, FALSE)</f>
        <v>5</v>
      </c>
      <c r="P190" s="1">
        <f>VLOOKUP(Table_Data[[#This Row],[id]], Table_mpnet_keywords_topics[[Column1.id]:[Column3.topic]], 3, FALSE)</f>
        <v>10</v>
      </c>
      <c r="Q190" s="1" t="s">
        <v>6208</v>
      </c>
    </row>
    <row r="191" spans="1:17" x14ac:dyDescent="0.25">
      <c r="A191" s="1" t="s">
        <v>1253</v>
      </c>
      <c r="B191" s="1" t="s">
        <v>1254</v>
      </c>
      <c r="C191" s="1" t="s">
        <v>1255</v>
      </c>
      <c r="D191" s="1" t="s">
        <v>1256</v>
      </c>
      <c r="E191" s="1" t="s">
        <v>1257</v>
      </c>
      <c r="F191" s="1" t="s">
        <v>13</v>
      </c>
      <c r="G191" s="1">
        <v>2016</v>
      </c>
      <c r="I191" s="1">
        <f>VLOOKUP(Table_Data[[#This Row],[id]], Table_miniLM_document_topics[[Column1.id]:[Column3.topic]], 3, FALSE)</f>
        <v>7</v>
      </c>
      <c r="J191" s="1">
        <f>VLOOKUP(Table_Data[[#This Row],[id]], Table_mpnet_document_topics[[Column1.id]:[Column3.topic]], 3, FALSE)</f>
        <v>8</v>
      </c>
      <c r="K191" s="1">
        <f>VLOOKUP(Table_Data[[#This Row],[id]], Table_scibert_document_topics[[Column1.id]:[Column3.topic]], 3, FALSE)</f>
        <v>7</v>
      </c>
      <c r="L191" s="1">
        <f>VLOOKUP(Table_Data[[#This Row],[id]], Table_miniLM_titles_topics[[Column1.id]:[Column3.topic]], 3, FALSE)</f>
        <v>8</v>
      </c>
      <c r="M191" s="1">
        <f>VLOOKUP(Table_Data[[#This Row],[id]], Table_mpnet_titles_topics[[Column1.id]:[Column3.topic]], 3, FALSE)</f>
        <v>11</v>
      </c>
      <c r="N191" s="1">
        <f>VLOOKUP(Table_Data[[#This Row],[id]], Table_scibert_titles_topics[[Column1.id]:[Column3.topic]], 3, FALSE)</f>
        <v>6</v>
      </c>
      <c r="O191" s="1">
        <f>VLOOKUP(Table_Data[[#This Row],[id]], Table_miniLM_keywords_topics[[Column1.id]:[Column3.topic]], 3, FALSE)</f>
        <v>3</v>
      </c>
      <c r="P191" s="1">
        <f>VLOOKUP(Table_Data[[#This Row],[id]], Table_mpnet_keywords_topics[[Column1.id]:[Column3.topic]], 3, FALSE)</f>
        <v>9</v>
      </c>
      <c r="Q191" s="1" t="s">
        <v>6208</v>
      </c>
    </row>
    <row r="192" spans="1:17" x14ac:dyDescent="0.25">
      <c r="A192" s="1" t="s">
        <v>1258</v>
      </c>
      <c r="B192" s="1" t="s">
        <v>1259</v>
      </c>
      <c r="C192" s="1" t="s">
        <v>1260</v>
      </c>
      <c r="D192" s="1" t="s">
        <v>1261</v>
      </c>
      <c r="E192" s="1" t="s">
        <v>1262</v>
      </c>
      <c r="F192" s="1" t="s">
        <v>13</v>
      </c>
      <c r="G192" s="1">
        <v>2016</v>
      </c>
      <c r="H192" s="1" t="s">
        <v>14</v>
      </c>
      <c r="I192" s="1">
        <f>VLOOKUP(Table_Data[[#This Row],[id]], Table_miniLM_document_topics[[Column1.id]:[Column3.topic]], 3, FALSE)</f>
        <v>6</v>
      </c>
      <c r="J192" s="1">
        <f>VLOOKUP(Table_Data[[#This Row],[id]], Table_mpnet_document_topics[[Column1.id]:[Column3.topic]], 3, FALSE)</f>
        <v>7</v>
      </c>
      <c r="K192" s="1">
        <f>VLOOKUP(Table_Data[[#This Row],[id]], Table_scibert_document_topics[[Column1.id]:[Column3.topic]], 3, FALSE)</f>
        <v>6</v>
      </c>
      <c r="L192" s="1">
        <f>VLOOKUP(Table_Data[[#This Row],[id]], Table_miniLM_titles_topics[[Column1.id]:[Column3.topic]], 3, FALSE)</f>
        <v>6</v>
      </c>
      <c r="M192" s="1">
        <f>VLOOKUP(Table_Data[[#This Row],[id]], Table_mpnet_titles_topics[[Column1.id]:[Column3.topic]], 3, FALSE)</f>
        <v>6</v>
      </c>
      <c r="N192" s="1">
        <f>VLOOKUP(Table_Data[[#This Row],[id]], Table_scibert_titles_topics[[Column1.id]:[Column3.topic]], 3, FALSE)</f>
        <v>5</v>
      </c>
      <c r="O192" s="1">
        <f>VLOOKUP(Table_Data[[#This Row],[id]], Table_miniLM_keywords_topics[[Column1.id]:[Column3.topic]], 3, FALSE)</f>
        <v>-1</v>
      </c>
      <c r="P192" s="1">
        <f>VLOOKUP(Table_Data[[#This Row],[id]], Table_mpnet_keywords_topics[[Column1.id]:[Column3.topic]], 3, FALSE)</f>
        <v>0</v>
      </c>
      <c r="Q192" s="1" t="s">
        <v>6208</v>
      </c>
    </row>
    <row r="193" spans="1:17" x14ac:dyDescent="0.25">
      <c r="A193" s="1" t="s">
        <v>1263</v>
      </c>
      <c r="B193" s="1" t="s">
        <v>1264</v>
      </c>
      <c r="C193" s="1" t="s">
        <v>1265</v>
      </c>
      <c r="D193" s="1" t="s">
        <v>1266</v>
      </c>
      <c r="E193" s="1" t="s">
        <v>1267</v>
      </c>
      <c r="F193" s="1" t="s">
        <v>13</v>
      </c>
      <c r="G193" s="1">
        <v>2016</v>
      </c>
      <c r="H193" s="1" t="s">
        <v>133</v>
      </c>
      <c r="I193" s="1">
        <f>VLOOKUP(Table_Data[[#This Row],[id]], Table_miniLM_document_topics[[Column1.id]:[Column3.topic]], 3, FALSE)</f>
        <v>-1</v>
      </c>
      <c r="J193" s="1">
        <f>VLOOKUP(Table_Data[[#This Row],[id]], Table_mpnet_document_topics[[Column1.id]:[Column3.topic]], 3, FALSE)</f>
        <v>0</v>
      </c>
      <c r="K193" s="1">
        <f>VLOOKUP(Table_Data[[#This Row],[id]], Table_scibert_document_topics[[Column1.id]:[Column3.topic]], 3, FALSE)</f>
        <v>1</v>
      </c>
      <c r="L193" s="1">
        <f>VLOOKUP(Table_Data[[#This Row],[id]], Table_miniLM_titles_topics[[Column1.id]:[Column3.topic]], 3, FALSE)</f>
        <v>3</v>
      </c>
      <c r="M193" s="1">
        <f>VLOOKUP(Table_Data[[#This Row],[id]], Table_mpnet_titles_topics[[Column1.id]:[Column3.topic]], 3, FALSE)</f>
        <v>0</v>
      </c>
      <c r="N193" s="1">
        <f>VLOOKUP(Table_Data[[#This Row],[id]], Table_scibert_titles_topics[[Column1.id]:[Column3.topic]], 3, FALSE)</f>
        <v>0</v>
      </c>
      <c r="O193" s="1">
        <f>VLOOKUP(Table_Data[[#This Row],[id]], Table_miniLM_keywords_topics[[Column1.id]:[Column3.topic]], 3, FALSE)</f>
        <v>-1</v>
      </c>
      <c r="P193" s="1">
        <f>VLOOKUP(Table_Data[[#This Row],[id]], Table_mpnet_keywords_topics[[Column1.id]:[Column3.topic]], 3, FALSE)</f>
        <v>7</v>
      </c>
      <c r="Q193" s="1" t="s">
        <v>6208</v>
      </c>
    </row>
    <row r="194" spans="1:17" x14ac:dyDescent="0.25">
      <c r="A194" s="1" t="s">
        <v>1268</v>
      </c>
      <c r="B194" s="1" t="s">
        <v>1269</v>
      </c>
      <c r="C194" s="1" t="s">
        <v>1270</v>
      </c>
      <c r="D194" s="1" t="s">
        <v>1271</v>
      </c>
      <c r="E194" s="1" t="s">
        <v>1272</v>
      </c>
      <c r="F194" s="1" t="s">
        <v>13</v>
      </c>
      <c r="G194" s="1">
        <v>2016</v>
      </c>
      <c r="H194" s="1" t="s">
        <v>14</v>
      </c>
      <c r="I194" s="1">
        <f>VLOOKUP(Table_Data[[#This Row],[id]], Table_miniLM_document_topics[[Column1.id]:[Column3.topic]], 3, FALSE)</f>
        <v>-1</v>
      </c>
      <c r="J194" s="1">
        <f>VLOOKUP(Table_Data[[#This Row],[id]], Table_mpnet_document_topics[[Column1.id]:[Column3.topic]], 3, FALSE)</f>
        <v>-1</v>
      </c>
      <c r="K194" s="1">
        <f>VLOOKUP(Table_Data[[#This Row],[id]], Table_scibert_document_topics[[Column1.id]:[Column3.topic]], 3, FALSE)</f>
        <v>-1</v>
      </c>
      <c r="L194" s="1">
        <f>VLOOKUP(Table_Data[[#This Row],[id]], Table_miniLM_titles_topics[[Column1.id]:[Column3.topic]], 3, FALSE)</f>
        <v>-1</v>
      </c>
      <c r="M194" s="1">
        <f>VLOOKUP(Table_Data[[#This Row],[id]], Table_mpnet_titles_topics[[Column1.id]:[Column3.topic]], 3, FALSE)</f>
        <v>-1</v>
      </c>
      <c r="N194" s="1">
        <f>VLOOKUP(Table_Data[[#This Row],[id]], Table_scibert_titles_topics[[Column1.id]:[Column3.topic]], 3, FALSE)</f>
        <v>-1</v>
      </c>
      <c r="O194" s="1">
        <f>VLOOKUP(Table_Data[[#This Row],[id]], Table_miniLM_keywords_topics[[Column1.id]:[Column3.topic]], 3, FALSE)</f>
        <v>-1</v>
      </c>
      <c r="P194" s="1">
        <f>VLOOKUP(Table_Data[[#This Row],[id]], Table_mpnet_keywords_topics[[Column1.id]:[Column3.topic]], 3, FALSE)</f>
        <v>-1</v>
      </c>
      <c r="Q194" s="1" t="s">
        <v>6208</v>
      </c>
    </row>
    <row r="195" spans="1:17" x14ac:dyDescent="0.25">
      <c r="A195" s="1" t="s">
        <v>1273</v>
      </c>
      <c r="B195" s="1" t="s">
        <v>1274</v>
      </c>
      <c r="C195" s="1" t="s">
        <v>1275</v>
      </c>
      <c r="D195" s="1" t="s">
        <v>1276</v>
      </c>
      <c r="E195" s="1" t="s">
        <v>1277</v>
      </c>
      <c r="F195" s="1" t="s">
        <v>13</v>
      </c>
      <c r="G195" s="1">
        <v>2016</v>
      </c>
      <c r="H195" s="1" t="s">
        <v>254</v>
      </c>
      <c r="I195" s="1">
        <f>VLOOKUP(Table_Data[[#This Row],[id]], Table_miniLM_document_topics[[Column1.id]:[Column3.topic]], 3, FALSE)</f>
        <v>0</v>
      </c>
      <c r="J195" s="1">
        <f>VLOOKUP(Table_Data[[#This Row],[id]], Table_mpnet_document_topics[[Column1.id]:[Column3.topic]], 3, FALSE)</f>
        <v>2</v>
      </c>
      <c r="K195" s="1">
        <f>VLOOKUP(Table_Data[[#This Row],[id]], Table_scibert_document_topics[[Column1.id]:[Column3.topic]], 3, FALSE)</f>
        <v>0</v>
      </c>
      <c r="L195" s="1">
        <f>VLOOKUP(Table_Data[[#This Row],[id]], Table_miniLM_titles_topics[[Column1.id]:[Column3.topic]], 3, FALSE)</f>
        <v>0</v>
      </c>
      <c r="M195" s="1">
        <f>VLOOKUP(Table_Data[[#This Row],[id]], Table_mpnet_titles_topics[[Column1.id]:[Column3.topic]], 3, FALSE)</f>
        <v>-1</v>
      </c>
      <c r="N195" s="1">
        <f>VLOOKUP(Table_Data[[#This Row],[id]], Table_scibert_titles_topics[[Column1.id]:[Column3.topic]], 3, FALSE)</f>
        <v>3</v>
      </c>
      <c r="O195" s="1">
        <f>VLOOKUP(Table_Data[[#This Row],[id]], Table_miniLM_keywords_topics[[Column1.id]:[Column3.topic]], 3, FALSE)</f>
        <v>5</v>
      </c>
      <c r="P195" s="1">
        <f>VLOOKUP(Table_Data[[#This Row],[id]], Table_mpnet_keywords_topics[[Column1.id]:[Column3.topic]], 3, FALSE)</f>
        <v>-1</v>
      </c>
      <c r="Q195" s="1" t="s">
        <v>6208</v>
      </c>
    </row>
    <row r="196" spans="1:17" x14ac:dyDescent="0.25">
      <c r="A196" s="1" t="s">
        <v>1278</v>
      </c>
      <c r="B196" s="1" t="s">
        <v>1279</v>
      </c>
      <c r="C196" s="1" t="s">
        <v>1280</v>
      </c>
      <c r="D196" s="1" t="s">
        <v>1281</v>
      </c>
      <c r="E196" s="1" t="s">
        <v>1282</v>
      </c>
      <c r="F196" s="1" t="s">
        <v>13</v>
      </c>
      <c r="G196" s="1">
        <v>2016</v>
      </c>
      <c r="H196" s="1" t="s">
        <v>243</v>
      </c>
      <c r="I196" s="1">
        <f>VLOOKUP(Table_Data[[#This Row],[id]], Table_miniLM_document_topics[[Column1.id]:[Column3.topic]], 3, FALSE)</f>
        <v>1</v>
      </c>
      <c r="J196" s="1">
        <f>VLOOKUP(Table_Data[[#This Row],[id]], Table_mpnet_document_topics[[Column1.id]:[Column3.topic]], 3, FALSE)</f>
        <v>3</v>
      </c>
      <c r="K196" s="1">
        <f>VLOOKUP(Table_Data[[#This Row],[id]], Table_scibert_document_topics[[Column1.id]:[Column3.topic]], 3, FALSE)</f>
        <v>4</v>
      </c>
      <c r="L196" s="1">
        <f>VLOOKUP(Table_Data[[#This Row],[id]], Table_miniLM_titles_topics[[Column1.id]:[Column3.topic]], 3, FALSE)</f>
        <v>10</v>
      </c>
      <c r="M196" s="1">
        <f>VLOOKUP(Table_Data[[#This Row],[id]], Table_mpnet_titles_topics[[Column1.id]:[Column3.topic]], 3, FALSE)</f>
        <v>5</v>
      </c>
      <c r="N196" s="1">
        <f>VLOOKUP(Table_Data[[#This Row],[id]], Table_scibert_titles_topics[[Column1.id]:[Column3.topic]], 3, FALSE)</f>
        <v>2</v>
      </c>
      <c r="O196" s="1">
        <f>VLOOKUP(Table_Data[[#This Row],[id]], Table_miniLM_keywords_topics[[Column1.id]:[Column3.topic]], 3, FALSE)</f>
        <v>7</v>
      </c>
      <c r="P196" s="1">
        <f>VLOOKUP(Table_Data[[#This Row],[id]], Table_mpnet_keywords_topics[[Column1.id]:[Column3.topic]], 3, FALSE)</f>
        <v>2</v>
      </c>
      <c r="Q196" s="1" t="s">
        <v>6208</v>
      </c>
    </row>
    <row r="197" spans="1:17" x14ac:dyDescent="0.25">
      <c r="A197" s="1" t="s">
        <v>1283</v>
      </c>
      <c r="B197" s="1" t="s">
        <v>1284</v>
      </c>
      <c r="C197" s="1" t="s">
        <v>1285</v>
      </c>
      <c r="D197" s="1" t="s">
        <v>1286</v>
      </c>
      <c r="E197" s="1" t="s">
        <v>1287</v>
      </c>
      <c r="F197" s="1" t="s">
        <v>13</v>
      </c>
      <c r="G197" s="1">
        <v>2016</v>
      </c>
      <c r="H197" s="1" t="s">
        <v>389</v>
      </c>
      <c r="I197" s="1">
        <f>VLOOKUP(Table_Data[[#This Row],[id]], Table_miniLM_document_topics[[Column1.id]:[Column3.topic]], 3, FALSE)</f>
        <v>19</v>
      </c>
      <c r="J197" s="1">
        <f>VLOOKUP(Table_Data[[#This Row],[id]], Table_mpnet_document_topics[[Column1.id]:[Column3.topic]], 3, FALSE)</f>
        <v>3</v>
      </c>
      <c r="K197" s="1">
        <f>VLOOKUP(Table_Data[[#This Row],[id]], Table_scibert_document_topics[[Column1.id]:[Column3.topic]], 3, FALSE)</f>
        <v>22</v>
      </c>
      <c r="L197" s="1">
        <f>VLOOKUP(Table_Data[[#This Row],[id]], Table_miniLM_titles_topics[[Column1.id]:[Column3.topic]], 3, FALSE)</f>
        <v>22</v>
      </c>
      <c r="M197" s="1">
        <f>VLOOKUP(Table_Data[[#This Row],[id]], Table_mpnet_titles_topics[[Column1.id]:[Column3.topic]], 3, FALSE)</f>
        <v>0</v>
      </c>
      <c r="N197" s="1">
        <f>VLOOKUP(Table_Data[[#This Row],[id]], Table_scibert_titles_topics[[Column1.id]:[Column3.topic]], 3, FALSE)</f>
        <v>-1</v>
      </c>
      <c r="O197" s="1">
        <f>VLOOKUP(Table_Data[[#This Row],[id]], Table_miniLM_keywords_topics[[Column1.id]:[Column3.topic]], 3, FALSE)</f>
        <v>14</v>
      </c>
      <c r="P197" s="1">
        <f>VLOOKUP(Table_Data[[#This Row],[id]], Table_mpnet_keywords_topics[[Column1.id]:[Column3.topic]], 3, FALSE)</f>
        <v>0</v>
      </c>
      <c r="Q197" s="1" t="s">
        <v>6208</v>
      </c>
    </row>
    <row r="198" spans="1:17" x14ac:dyDescent="0.25">
      <c r="A198" s="1" t="s">
        <v>1288</v>
      </c>
      <c r="B198" s="1" t="s">
        <v>1289</v>
      </c>
      <c r="C198" s="1" t="s">
        <v>1290</v>
      </c>
      <c r="D198" s="1" t="s">
        <v>1291</v>
      </c>
      <c r="E198" s="1" t="s">
        <v>1292</v>
      </c>
      <c r="F198" s="1" t="s">
        <v>13</v>
      </c>
      <c r="G198" s="1">
        <v>2016</v>
      </c>
      <c r="H198" s="1" t="s">
        <v>389</v>
      </c>
      <c r="I198" s="1">
        <f>VLOOKUP(Table_Data[[#This Row],[id]], Table_miniLM_document_topics[[Column1.id]:[Column3.topic]], 3, FALSE)</f>
        <v>19</v>
      </c>
      <c r="J198" s="1">
        <f>VLOOKUP(Table_Data[[#This Row],[id]], Table_mpnet_document_topics[[Column1.id]:[Column3.topic]], 3, FALSE)</f>
        <v>-1</v>
      </c>
      <c r="K198" s="1">
        <f>VLOOKUP(Table_Data[[#This Row],[id]], Table_scibert_document_topics[[Column1.id]:[Column3.topic]], 3, FALSE)</f>
        <v>1</v>
      </c>
      <c r="L198" s="1">
        <f>VLOOKUP(Table_Data[[#This Row],[id]], Table_miniLM_titles_topics[[Column1.id]:[Column3.topic]], 3, FALSE)</f>
        <v>-1</v>
      </c>
      <c r="M198" s="1">
        <f>VLOOKUP(Table_Data[[#This Row],[id]], Table_mpnet_titles_topics[[Column1.id]:[Column3.topic]], 3, FALSE)</f>
        <v>-1</v>
      </c>
      <c r="N198" s="1">
        <f>VLOOKUP(Table_Data[[#This Row],[id]], Table_scibert_titles_topics[[Column1.id]:[Column3.topic]], 3, FALSE)</f>
        <v>0</v>
      </c>
      <c r="O198" s="1">
        <f>VLOOKUP(Table_Data[[#This Row],[id]], Table_miniLM_keywords_topics[[Column1.id]:[Column3.topic]], 3, FALSE)</f>
        <v>9</v>
      </c>
      <c r="P198" s="1">
        <f>VLOOKUP(Table_Data[[#This Row],[id]], Table_mpnet_keywords_topics[[Column1.id]:[Column3.topic]], 3, FALSE)</f>
        <v>5</v>
      </c>
      <c r="Q198" s="1" t="s">
        <v>6208</v>
      </c>
    </row>
    <row r="199" spans="1:17" x14ac:dyDescent="0.25">
      <c r="A199" s="1" t="s">
        <v>1293</v>
      </c>
      <c r="B199" s="1" t="s">
        <v>1294</v>
      </c>
      <c r="C199" s="1" t="s">
        <v>1295</v>
      </c>
      <c r="D199" s="1" t="s">
        <v>1296</v>
      </c>
      <c r="E199" s="1" t="s">
        <v>1297</v>
      </c>
      <c r="F199" s="1" t="s">
        <v>13</v>
      </c>
      <c r="G199" s="1">
        <v>2016</v>
      </c>
      <c r="I199" s="1">
        <f>VLOOKUP(Table_Data[[#This Row],[id]], Table_miniLM_document_topics[[Column1.id]:[Column3.topic]], 3, FALSE)</f>
        <v>11</v>
      </c>
      <c r="J199" s="1">
        <f>VLOOKUP(Table_Data[[#This Row],[id]], Table_mpnet_document_topics[[Column1.id]:[Column3.topic]], 3, FALSE)</f>
        <v>0</v>
      </c>
      <c r="K199" s="1">
        <f>VLOOKUP(Table_Data[[#This Row],[id]], Table_scibert_document_topics[[Column1.id]:[Column3.topic]], 3, FALSE)</f>
        <v>1</v>
      </c>
      <c r="L199" s="1">
        <f>VLOOKUP(Table_Data[[#This Row],[id]], Table_miniLM_titles_topics[[Column1.id]:[Column3.topic]], 3, FALSE)</f>
        <v>-1</v>
      </c>
      <c r="M199" s="1">
        <f>VLOOKUP(Table_Data[[#This Row],[id]], Table_mpnet_titles_topics[[Column1.id]:[Column3.topic]], 3, FALSE)</f>
        <v>0</v>
      </c>
      <c r="N199" s="1">
        <f>VLOOKUP(Table_Data[[#This Row],[id]], Table_scibert_titles_topics[[Column1.id]:[Column3.topic]], 3, FALSE)</f>
        <v>0</v>
      </c>
      <c r="O199" s="1">
        <f>VLOOKUP(Table_Data[[#This Row],[id]], Table_miniLM_keywords_topics[[Column1.id]:[Column3.topic]], 3, FALSE)</f>
        <v>8</v>
      </c>
      <c r="P199" s="1">
        <f>VLOOKUP(Table_Data[[#This Row],[id]], Table_mpnet_keywords_topics[[Column1.id]:[Column3.topic]], 3, FALSE)</f>
        <v>1</v>
      </c>
      <c r="Q199" s="1" t="s">
        <v>6208</v>
      </c>
    </row>
    <row r="200" spans="1:17" x14ac:dyDescent="0.25">
      <c r="A200" s="1" t="s">
        <v>1298</v>
      </c>
      <c r="B200" s="1" t="s">
        <v>1299</v>
      </c>
      <c r="C200" s="1" t="s">
        <v>1300</v>
      </c>
      <c r="D200" s="1" t="s">
        <v>1301</v>
      </c>
      <c r="E200" s="1" t="s">
        <v>1302</v>
      </c>
      <c r="F200" s="1" t="s">
        <v>13</v>
      </c>
      <c r="G200" s="1">
        <v>2016</v>
      </c>
      <c r="H200" s="1" t="s">
        <v>520</v>
      </c>
      <c r="I200" s="1">
        <f>VLOOKUP(Table_Data[[#This Row],[id]], Table_miniLM_document_topics[[Column1.id]:[Column3.topic]], 3, FALSE)</f>
        <v>6</v>
      </c>
      <c r="J200" s="1">
        <f>VLOOKUP(Table_Data[[#This Row],[id]], Table_mpnet_document_topics[[Column1.id]:[Column3.topic]], 3, FALSE)</f>
        <v>7</v>
      </c>
      <c r="K200" s="1">
        <f>VLOOKUP(Table_Data[[#This Row],[id]], Table_scibert_document_topics[[Column1.id]:[Column3.topic]], 3, FALSE)</f>
        <v>6</v>
      </c>
      <c r="L200" s="1">
        <f>VLOOKUP(Table_Data[[#This Row],[id]], Table_miniLM_titles_topics[[Column1.id]:[Column3.topic]], 3, FALSE)</f>
        <v>12</v>
      </c>
      <c r="M200" s="1">
        <f>VLOOKUP(Table_Data[[#This Row],[id]], Table_mpnet_titles_topics[[Column1.id]:[Column3.topic]], 3, FALSE)</f>
        <v>6</v>
      </c>
      <c r="N200" s="1">
        <f>VLOOKUP(Table_Data[[#This Row],[id]], Table_scibert_titles_topics[[Column1.id]:[Column3.topic]], 3, FALSE)</f>
        <v>-1</v>
      </c>
      <c r="O200" s="1">
        <f>VLOOKUP(Table_Data[[#This Row],[id]], Table_miniLM_keywords_topics[[Column1.id]:[Column3.topic]], 3, FALSE)</f>
        <v>-1</v>
      </c>
      <c r="P200" s="1">
        <f>VLOOKUP(Table_Data[[#This Row],[id]], Table_mpnet_keywords_topics[[Column1.id]:[Column3.topic]], 3, FALSE)</f>
        <v>-1</v>
      </c>
      <c r="Q200" s="1" t="s">
        <v>6208</v>
      </c>
    </row>
    <row r="201" spans="1:17" x14ac:dyDescent="0.25">
      <c r="A201" s="1" t="s">
        <v>1303</v>
      </c>
      <c r="B201" s="1" t="s">
        <v>1304</v>
      </c>
      <c r="C201" s="1" t="s">
        <v>1305</v>
      </c>
      <c r="D201" s="1" t="s">
        <v>1306</v>
      </c>
      <c r="E201" s="1" t="s">
        <v>1307</v>
      </c>
      <c r="F201" s="1" t="s">
        <v>13</v>
      </c>
      <c r="G201" s="1">
        <v>2016</v>
      </c>
      <c r="H201" s="1" t="s">
        <v>133</v>
      </c>
      <c r="I201" s="1">
        <f>VLOOKUP(Table_Data[[#This Row],[id]], Table_miniLM_document_topics[[Column1.id]:[Column3.topic]], 3, FALSE)</f>
        <v>-1</v>
      </c>
      <c r="J201" s="1">
        <f>VLOOKUP(Table_Data[[#This Row],[id]], Table_mpnet_document_topics[[Column1.id]:[Column3.topic]], 3, FALSE)</f>
        <v>-1</v>
      </c>
      <c r="K201" s="1">
        <f>VLOOKUP(Table_Data[[#This Row],[id]], Table_scibert_document_topics[[Column1.id]:[Column3.topic]], 3, FALSE)</f>
        <v>-1</v>
      </c>
      <c r="L201" s="1">
        <f>VLOOKUP(Table_Data[[#This Row],[id]], Table_miniLM_titles_topics[[Column1.id]:[Column3.topic]], 3, FALSE)</f>
        <v>5</v>
      </c>
      <c r="M201" s="1">
        <f>VLOOKUP(Table_Data[[#This Row],[id]], Table_mpnet_titles_topics[[Column1.id]:[Column3.topic]], 3, FALSE)</f>
        <v>0</v>
      </c>
      <c r="N201" s="1">
        <f>VLOOKUP(Table_Data[[#This Row],[id]], Table_scibert_titles_topics[[Column1.id]:[Column3.topic]], 3, FALSE)</f>
        <v>0</v>
      </c>
      <c r="O201" s="1">
        <f>VLOOKUP(Table_Data[[#This Row],[id]], Table_miniLM_keywords_topics[[Column1.id]:[Column3.topic]], 3, FALSE)</f>
        <v>11</v>
      </c>
      <c r="P201" s="1">
        <f>VLOOKUP(Table_Data[[#This Row],[id]], Table_mpnet_keywords_topics[[Column1.id]:[Column3.topic]], 3, FALSE)</f>
        <v>1</v>
      </c>
      <c r="Q201" s="1" t="s">
        <v>6208</v>
      </c>
    </row>
    <row r="202" spans="1:17" x14ac:dyDescent="0.25">
      <c r="A202" s="1" t="s">
        <v>1308</v>
      </c>
      <c r="B202" s="1" t="s">
        <v>1309</v>
      </c>
      <c r="C202" s="1" t="s">
        <v>192</v>
      </c>
      <c r="D202" s="1" t="s">
        <v>1310</v>
      </c>
      <c r="E202" s="1" t="s">
        <v>1311</v>
      </c>
      <c r="F202" s="1" t="s">
        <v>13</v>
      </c>
      <c r="G202" s="1">
        <v>2016</v>
      </c>
      <c r="I202" s="1">
        <f>VLOOKUP(Table_Data[[#This Row],[id]], Table_miniLM_document_topics[[Column1.id]:[Column3.topic]], 3, FALSE)</f>
        <v>5</v>
      </c>
      <c r="J202" s="1">
        <f>VLOOKUP(Table_Data[[#This Row],[id]], Table_mpnet_document_topics[[Column1.id]:[Column3.topic]], 3, FALSE)</f>
        <v>0</v>
      </c>
      <c r="K202" s="1">
        <f>VLOOKUP(Table_Data[[#This Row],[id]], Table_scibert_document_topics[[Column1.id]:[Column3.topic]], 3, FALSE)</f>
        <v>9</v>
      </c>
      <c r="L202" s="1">
        <f>VLOOKUP(Table_Data[[#This Row],[id]], Table_miniLM_titles_topics[[Column1.id]:[Column3.topic]], 3, FALSE)</f>
        <v>5</v>
      </c>
      <c r="M202" s="1">
        <f>VLOOKUP(Table_Data[[#This Row],[id]], Table_mpnet_titles_topics[[Column1.id]:[Column3.topic]], 3, FALSE)</f>
        <v>0</v>
      </c>
      <c r="N202" s="1">
        <f>VLOOKUP(Table_Data[[#This Row],[id]], Table_scibert_titles_topics[[Column1.id]:[Column3.topic]], 3, FALSE)</f>
        <v>0</v>
      </c>
      <c r="O202" s="1">
        <f>VLOOKUP(Table_Data[[#This Row],[id]], Table_miniLM_keywords_topics[[Column1.id]:[Column3.topic]], 3, FALSE)</f>
        <v>-1</v>
      </c>
      <c r="P202" s="1">
        <f>VLOOKUP(Table_Data[[#This Row],[id]], Table_mpnet_keywords_topics[[Column1.id]:[Column3.topic]], 3, FALSE)</f>
        <v>-1</v>
      </c>
      <c r="Q202" s="1" t="s">
        <v>6208</v>
      </c>
    </row>
    <row r="203" spans="1:17" x14ac:dyDescent="0.25">
      <c r="A203" s="1" t="s">
        <v>1312</v>
      </c>
      <c r="B203" s="1" t="s">
        <v>1313</v>
      </c>
      <c r="C203" s="1" t="s">
        <v>1314</v>
      </c>
      <c r="D203" s="1" t="s">
        <v>1315</v>
      </c>
      <c r="E203" s="1" t="s">
        <v>1316</v>
      </c>
      <c r="F203" s="1" t="s">
        <v>13</v>
      </c>
      <c r="G203" s="1">
        <v>2016</v>
      </c>
      <c r="H203" s="1" t="s">
        <v>31</v>
      </c>
      <c r="I203" s="1">
        <f>VLOOKUP(Table_Data[[#This Row],[id]], Table_miniLM_document_topics[[Column1.id]:[Column3.topic]], 3, FALSE)</f>
        <v>-1</v>
      </c>
      <c r="J203" s="1">
        <f>VLOOKUP(Table_Data[[#This Row],[id]], Table_mpnet_document_topics[[Column1.id]:[Column3.topic]], 3, FALSE)</f>
        <v>-1</v>
      </c>
      <c r="K203" s="1">
        <f>VLOOKUP(Table_Data[[#This Row],[id]], Table_scibert_document_topics[[Column1.id]:[Column3.topic]], 3, FALSE)</f>
        <v>-1</v>
      </c>
      <c r="L203" s="1">
        <f>VLOOKUP(Table_Data[[#This Row],[id]], Table_miniLM_titles_topics[[Column1.id]:[Column3.topic]], 3, FALSE)</f>
        <v>9</v>
      </c>
      <c r="M203" s="1">
        <f>VLOOKUP(Table_Data[[#This Row],[id]], Table_mpnet_titles_topics[[Column1.id]:[Column3.topic]], 3, FALSE)</f>
        <v>8</v>
      </c>
      <c r="N203" s="1">
        <f>VLOOKUP(Table_Data[[#This Row],[id]], Table_scibert_titles_topics[[Column1.id]:[Column3.topic]], 3, FALSE)</f>
        <v>12</v>
      </c>
      <c r="O203" s="1">
        <f>VLOOKUP(Table_Data[[#This Row],[id]], Table_miniLM_keywords_topics[[Column1.id]:[Column3.topic]], 3, FALSE)</f>
        <v>-1</v>
      </c>
      <c r="P203" s="1">
        <f>VLOOKUP(Table_Data[[#This Row],[id]], Table_mpnet_keywords_topics[[Column1.id]:[Column3.topic]], 3, FALSE)</f>
        <v>-1</v>
      </c>
      <c r="Q203" s="1" t="s">
        <v>6208</v>
      </c>
    </row>
    <row r="204" spans="1:17" x14ac:dyDescent="0.25">
      <c r="A204" s="1" t="s">
        <v>1317</v>
      </c>
      <c r="B204" s="1" t="s">
        <v>1318</v>
      </c>
      <c r="C204" s="1" t="s">
        <v>1076</v>
      </c>
      <c r="D204" s="1" t="s">
        <v>1319</v>
      </c>
      <c r="E204" s="1" t="s">
        <v>1320</v>
      </c>
      <c r="F204" s="1" t="s">
        <v>13</v>
      </c>
      <c r="G204" s="1">
        <v>2016</v>
      </c>
      <c r="H204" s="1" t="s">
        <v>14</v>
      </c>
      <c r="I204" s="1">
        <f>VLOOKUP(Table_Data[[#This Row],[id]], Table_miniLM_document_topics[[Column1.id]:[Column3.topic]], 3, FALSE)</f>
        <v>0</v>
      </c>
      <c r="J204" s="1">
        <f>VLOOKUP(Table_Data[[#This Row],[id]], Table_mpnet_document_topics[[Column1.id]:[Column3.topic]], 3, FALSE)</f>
        <v>2</v>
      </c>
      <c r="K204" s="1">
        <f>VLOOKUP(Table_Data[[#This Row],[id]], Table_scibert_document_topics[[Column1.id]:[Column3.topic]], 3, FALSE)</f>
        <v>0</v>
      </c>
      <c r="L204" s="1">
        <f>VLOOKUP(Table_Data[[#This Row],[id]], Table_miniLM_titles_topics[[Column1.id]:[Column3.topic]], 3, FALSE)</f>
        <v>0</v>
      </c>
      <c r="M204" s="1">
        <f>VLOOKUP(Table_Data[[#This Row],[id]], Table_mpnet_titles_topics[[Column1.id]:[Column3.topic]], 3, FALSE)</f>
        <v>2</v>
      </c>
      <c r="N204" s="1">
        <f>VLOOKUP(Table_Data[[#This Row],[id]], Table_scibert_titles_topics[[Column1.id]:[Column3.topic]], 3, FALSE)</f>
        <v>8</v>
      </c>
      <c r="O204" s="1">
        <f>VLOOKUP(Table_Data[[#This Row],[id]], Table_miniLM_keywords_topics[[Column1.id]:[Column3.topic]], 3, FALSE)</f>
        <v>0</v>
      </c>
      <c r="P204" s="1">
        <f>VLOOKUP(Table_Data[[#This Row],[id]], Table_mpnet_keywords_topics[[Column1.id]:[Column3.topic]], 3, FALSE)</f>
        <v>-1</v>
      </c>
      <c r="Q204" s="1" t="s">
        <v>6208</v>
      </c>
    </row>
    <row r="205" spans="1:17" x14ac:dyDescent="0.25">
      <c r="A205" s="1" t="s">
        <v>1321</v>
      </c>
      <c r="B205" s="1" t="s">
        <v>1322</v>
      </c>
      <c r="C205" s="1" t="s">
        <v>1323</v>
      </c>
      <c r="D205" s="1" t="s">
        <v>1324</v>
      </c>
      <c r="E205" s="1" t="s">
        <v>1325</v>
      </c>
      <c r="F205" s="1" t="s">
        <v>13</v>
      </c>
      <c r="G205" s="1">
        <v>2016</v>
      </c>
      <c r="H205" s="1" t="s">
        <v>14</v>
      </c>
      <c r="I205" s="1">
        <f>VLOOKUP(Table_Data[[#This Row],[id]], Table_miniLM_document_topics[[Column1.id]:[Column3.topic]], 3, FALSE)</f>
        <v>15</v>
      </c>
      <c r="J205" s="1">
        <f>VLOOKUP(Table_Data[[#This Row],[id]], Table_mpnet_document_topics[[Column1.id]:[Column3.topic]], 3, FALSE)</f>
        <v>18</v>
      </c>
      <c r="K205" s="1">
        <f>VLOOKUP(Table_Data[[#This Row],[id]], Table_scibert_document_topics[[Column1.id]:[Column3.topic]], 3, FALSE)</f>
        <v>13</v>
      </c>
      <c r="L205" s="1">
        <f>VLOOKUP(Table_Data[[#This Row],[id]], Table_miniLM_titles_topics[[Column1.id]:[Column3.topic]], 3, FALSE)</f>
        <v>21</v>
      </c>
      <c r="M205" s="1">
        <f>VLOOKUP(Table_Data[[#This Row],[id]], Table_mpnet_titles_topics[[Column1.id]:[Column3.topic]], 3, FALSE)</f>
        <v>-1</v>
      </c>
      <c r="N205" s="1">
        <f>VLOOKUP(Table_Data[[#This Row],[id]], Table_scibert_titles_topics[[Column1.id]:[Column3.topic]], 3, FALSE)</f>
        <v>15</v>
      </c>
      <c r="O205" s="1">
        <f>VLOOKUP(Table_Data[[#This Row],[id]], Table_miniLM_keywords_topics[[Column1.id]:[Column3.topic]], 3, FALSE)</f>
        <v>1</v>
      </c>
      <c r="P205" s="1">
        <f>VLOOKUP(Table_Data[[#This Row],[id]], Table_mpnet_keywords_topics[[Column1.id]:[Column3.topic]], 3, FALSE)</f>
        <v>0</v>
      </c>
      <c r="Q205" s="1" t="s">
        <v>6208</v>
      </c>
    </row>
    <row r="206" spans="1:17" x14ac:dyDescent="0.25">
      <c r="A206" s="1" t="s">
        <v>1326</v>
      </c>
      <c r="B206" s="1" t="s">
        <v>1327</v>
      </c>
      <c r="C206" s="1" t="s">
        <v>452</v>
      </c>
      <c r="D206" s="1" t="s">
        <v>1328</v>
      </c>
      <c r="E206" s="1" t="s">
        <v>1329</v>
      </c>
      <c r="F206" s="1" t="s">
        <v>13</v>
      </c>
      <c r="G206" s="1">
        <v>2016</v>
      </c>
      <c r="H206" s="1" t="s">
        <v>31</v>
      </c>
      <c r="I206" s="1">
        <f>VLOOKUP(Table_Data[[#This Row],[id]], Table_miniLM_document_topics[[Column1.id]:[Column3.topic]], 3, FALSE)</f>
        <v>3</v>
      </c>
      <c r="J206" s="1">
        <f>VLOOKUP(Table_Data[[#This Row],[id]], Table_mpnet_document_topics[[Column1.id]:[Column3.topic]], 3, FALSE)</f>
        <v>4</v>
      </c>
      <c r="K206" s="1">
        <f>VLOOKUP(Table_Data[[#This Row],[id]], Table_scibert_document_topics[[Column1.id]:[Column3.topic]], 3, FALSE)</f>
        <v>2</v>
      </c>
      <c r="L206" s="1">
        <f>VLOOKUP(Table_Data[[#This Row],[id]], Table_miniLM_titles_topics[[Column1.id]:[Column3.topic]], 3, FALSE)</f>
        <v>-1</v>
      </c>
      <c r="M206" s="1">
        <f>VLOOKUP(Table_Data[[#This Row],[id]], Table_mpnet_titles_topics[[Column1.id]:[Column3.topic]], 3, FALSE)</f>
        <v>1</v>
      </c>
      <c r="N206" s="1">
        <f>VLOOKUP(Table_Data[[#This Row],[id]], Table_scibert_titles_topics[[Column1.id]:[Column3.topic]], 3, FALSE)</f>
        <v>7</v>
      </c>
      <c r="O206" s="1">
        <f>VLOOKUP(Table_Data[[#This Row],[id]], Table_miniLM_keywords_topics[[Column1.id]:[Column3.topic]], 3, FALSE)</f>
        <v>7</v>
      </c>
      <c r="P206" s="1">
        <f>VLOOKUP(Table_Data[[#This Row],[id]], Table_mpnet_keywords_topics[[Column1.id]:[Column3.topic]], 3, FALSE)</f>
        <v>7</v>
      </c>
      <c r="Q206" s="1" t="s">
        <v>6208</v>
      </c>
    </row>
    <row r="207" spans="1:17" x14ac:dyDescent="0.25">
      <c r="A207" s="1" t="s">
        <v>1330</v>
      </c>
      <c r="B207" s="1" t="s">
        <v>1331</v>
      </c>
      <c r="C207" s="1" t="s">
        <v>1332</v>
      </c>
      <c r="D207" s="1" t="s">
        <v>1333</v>
      </c>
      <c r="E207" s="1" t="s">
        <v>1334</v>
      </c>
      <c r="F207" s="1" t="s">
        <v>13</v>
      </c>
      <c r="G207" s="1">
        <v>2016</v>
      </c>
      <c r="H207" s="1" t="s">
        <v>444</v>
      </c>
      <c r="I207" s="1">
        <f>VLOOKUP(Table_Data[[#This Row],[id]], Table_miniLM_document_topics[[Column1.id]:[Column3.topic]], 3, FALSE)</f>
        <v>-1</v>
      </c>
      <c r="J207" s="1">
        <f>VLOOKUP(Table_Data[[#This Row],[id]], Table_mpnet_document_topics[[Column1.id]:[Column3.topic]], 3, FALSE)</f>
        <v>11</v>
      </c>
      <c r="K207" s="1">
        <f>VLOOKUP(Table_Data[[#This Row],[id]], Table_scibert_document_topics[[Column1.id]:[Column3.topic]], 3, FALSE)</f>
        <v>17</v>
      </c>
      <c r="L207" s="1">
        <f>VLOOKUP(Table_Data[[#This Row],[id]], Table_miniLM_titles_topics[[Column1.id]:[Column3.topic]], 3, FALSE)</f>
        <v>11</v>
      </c>
      <c r="M207" s="1">
        <f>VLOOKUP(Table_Data[[#This Row],[id]], Table_mpnet_titles_topics[[Column1.id]:[Column3.topic]], 3, FALSE)</f>
        <v>7</v>
      </c>
      <c r="N207" s="1">
        <f>VLOOKUP(Table_Data[[#This Row],[id]], Table_scibert_titles_topics[[Column1.id]:[Column3.topic]], 3, FALSE)</f>
        <v>-1</v>
      </c>
      <c r="O207" s="1">
        <f>VLOOKUP(Table_Data[[#This Row],[id]], Table_miniLM_keywords_topics[[Column1.id]:[Column3.topic]], 3, FALSE)</f>
        <v>1</v>
      </c>
      <c r="P207" s="1">
        <f>VLOOKUP(Table_Data[[#This Row],[id]], Table_mpnet_keywords_topics[[Column1.id]:[Column3.topic]], 3, FALSE)</f>
        <v>0</v>
      </c>
      <c r="Q207" s="1" t="s">
        <v>6208</v>
      </c>
    </row>
    <row r="208" spans="1:17" x14ac:dyDescent="0.25">
      <c r="A208" s="1" t="s">
        <v>1335</v>
      </c>
      <c r="B208" s="1" t="s">
        <v>1336</v>
      </c>
      <c r="C208" s="1" t="s">
        <v>466</v>
      </c>
      <c r="D208" s="1" t="s">
        <v>1337</v>
      </c>
      <c r="E208" s="1" t="s">
        <v>1338</v>
      </c>
      <c r="F208" s="1" t="s">
        <v>13</v>
      </c>
      <c r="G208" s="1">
        <v>2016</v>
      </c>
      <c r="H208" s="1" t="s">
        <v>1339</v>
      </c>
      <c r="I208" s="1">
        <f>VLOOKUP(Table_Data[[#This Row],[id]], Table_miniLM_document_topics[[Column1.id]:[Column3.topic]], 3, FALSE)</f>
        <v>1</v>
      </c>
      <c r="J208" s="1">
        <f>VLOOKUP(Table_Data[[#This Row],[id]], Table_mpnet_document_topics[[Column1.id]:[Column3.topic]], 3, FALSE)</f>
        <v>3</v>
      </c>
      <c r="K208" s="1">
        <f>VLOOKUP(Table_Data[[#This Row],[id]], Table_scibert_document_topics[[Column1.id]:[Column3.topic]], 3, FALSE)</f>
        <v>4</v>
      </c>
      <c r="L208" s="1">
        <f>VLOOKUP(Table_Data[[#This Row],[id]], Table_miniLM_titles_topics[[Column1.id]:[Column3.topic]], 3, FALSE)</f>
        <v>16</v>
      </c>
      <c r="M208" s="1">
        <f>VLOOKUP(Table_Data[[#This Row],[id]], Table_mpnet_titles_topics[[Column1.id]:[Column3.topic]], 3, FALSE)</f>
        <v>5</v>
      </c>
      <c r="N208" s="1">
        <f>VLOOKUP(Table_Data[[#This Row],[id]], Table_scibert_titles_topics[[Column1.id]:[Column3.topic]], 3, FALSE)</f>
        <v>2</v>
      </c>
      <c r="O208" s="1">
        <f>VLOOKUP(Table_Data[[#This Row],[id]], Table_miniLM_keywords_topics[[Column1.id]:[Column3.topic]], 3, FALSE)</f>
        <v>7</v>
      </c>
      <c r="P208" s="1">
        <f>VLOOKUP(Table_Data[[#This Row],[id]], Table_mpnet_keywords_topics[[Column1.id]:[Column3.topic]], 3, FALSE)</f>
        <v>2</v>
      </c>
      <c r="Q208" s="1" t="s">
        <v>6208</v>
      </c>
    </row>
    <row r="209" spans="1:17" x14ac:dyDescent="0.25">
      <c r="A209" s="1" t="s">
        <v>1340</v>
      </c>
      <c r="B209" s="1" t="s">
        <v>1341</v>
      </c>
      <c r="C209" s="1" t="s">
        <v>1342</v>
      </c>
      <c r="D209" s="1" t="s">
        <v>1343</v>
      </c>
      <c r="E209" s="1" t="s">
        <v>1344</v>
      </c>
      <c r="F209" s="1" t="s">
        <v>13</v>
      </c>
      <c r="G209" s="1">
        <v>2016</v>
      </c>
      <c r="H209" s="1" t="s">
        <v>14</v>
      </c>
      <c r="I209" s="1">
        <f>VLOOKUP(Table_Data[[#This Row],[id]], Table_miniLM_document_topics[[Column1.id]:[Column3.topic]], 3, FALSE)</f>
        <v>0</v>
      </c>
      <c r="J209" s="1">
        <f>VLOOKUP(Table_Data[[#This Row],[id]], Table_mpnet_document_topics[[Column1.id]:[Column3.topic]], 3, FALSE)</f>
        <v>2</v>
      </c>
      <c r="K209" s="1">
        <f>VLOOKUP(Table_Data[[#This Row],[id]], Table_scibert_document_topics[[Column1.id]:[Column3.topic]], 3, FALSE)</f>
        <v>0</v>
      </c>
      <c r="L209" s="1">
        <f>VLOOKUP(Table_Data[[#This Row],[id]], Table_miniLM_titles_topics[[Column1.id]:[Column3.topic]], 3, FALSE)</f>
        <v>0</v>
      </c>
      <c r="M209" s="1">
        <f>VLOOKUP(Table_Data[[#This Row],[id]], Table_mpnet_titles_topics[[Column1.id]:[Column3.topic]], 3, FALSE)</f>
        <v>-1</v>
      </c>
      <c r="N209" s="1">
        <f>VLOOKUP(Table_Data[[#This Row],[id]], Table_scibert_titles_topics[[Column1.id]:[Column3.topic]], 3, FALSE)</f>
        <v>8</v>
      </c>
      <c r="O209" s="1">
        <f>VLOOKUP(Table_Data[[#This Row],[id]], Table_miniLM_keywords_topics[[Column1.id]:[Column3.topic]], 3, FALSE)</f>
        <v>0</v>
      </c>
      <c r="P209" s="1">
        <f>VLOOKUP(Table_Data[[#This Row],[id]], Table_mpnet_keywords_topics[[Column1.id]:[Column3.topic]], 3, FALSE)</f>
        <v>0</v>
      </c>
      <c r="Q209" s="1" t="s">
        <v>6208</v>
      </c>
    </row>
    <row r="210" spans="1:17" x14ac:dyDescent="0.25">
      <c r="A210" s="1" t="s">
        <v>1345</v>
      </c>
      <c r="B210" s="1" t="s">
        <v>1346</v>
      </c>
      <c r="C210" s="1" t="s">
        <v>1347</v>
      </c>
      <c r="D210" s="1" t="s">
        <v>1348</v>
      </c>
      <c r="E210" s="1" t="s">
        <v>1349</v>
      </c>
      <c r="F210" s="1" t="s">
        <v>13</v>
      </c>
      <c r="G210" s="1">
        <v>2016</v>
      </c>
      <c r="H210" s="1" t="s">
        <v>14</v>
      </c>
      <c r="I210" s="1">
        <f>VLOOKUP(Table_Data[[#This Row],[id]], Table_miniLM_document_topics[[Column1.id]:[Column3.topic]], 3, FALSE)</f>
        <v>8</v>
      </c>
      <c r="J210" s="1">
        <f>VLOOKUP(Table_Data[[#This Row],[id]], Table_mpnet_document_topics[[Column1.id]:[Column3.topic]], 3, FALSE)</f>
        <v>-1</v>
      </c>
      <c r="K210" s="1">
        <f>VLOOKUP(Table_Data[[#This Row],[id]], Table_scibert_document_topics[[Column1.id]:[Column3.topic]], 3, FALSE)</f>
        <v>-1</v>
      </c>
      <c r="L210" s="1">
        <f>VLOOKUP(Table_Data[[#This Row],[id]], Table_miniLM_titles_topics[[Column1.id]:[Column3.topic]], 3, FALSE)</f>
        <v>9</v>
      </c>
      <c r="M210" s="1">
        <f>VLOOKUP(Table_Data[[#This Row],[id]], Table_mpnet_titles_topics[[Column1.id]:[Column3.topic]], 3, FALSE)</f>
        <v>8</v>
      </c>
      <c r="N210" s="1">
        <f>VLOOKUP(Table_Data[[#This Row],[id]], Table_scibert_titles_topics[[Column1.id]:[Column3.topic]], 3, FALSE)</f>
        <v>12</v>
      </c>
      <c r="O210" s="1">
        <f>VLOOKUP(Table_Data[[#This Row],[id]], Table_miniLM_keywords_topics[[Column1.id]:[Column3.topic]], 3, FALSE)</f>
        <v>-1</v>
      </c>
      <c r="P210" s="1">
        <f>VLOOKUP(Table_Data[[#This Row],[id]], Table_mpnet_keywords_topics[[Column1.id]:[Column3.topic]], 3, FALSE)</f>
        <v>0</v>
      </c>
      <c r="Q210" s="1" t="s">
        <v>6208</v>
      </c>
    </row>
    <row r="211" spans="1:17" x14ac:dyDescent="0.25">
      <c r="A211" s="1" t="s">
        <v>1350</v>
      </c>
      <c r="B211" s="1" t="s">
        <v>1351</v>
      </c>
      <c r="C211" s="1" t="s">
        <v>1352</v>
      </c>
      <c r="D211" s="1" t="s">
        <v>1353</v>
      </c>
      <c r="E211" s="1" t="s">
        <v>1354</v>
      </c>
      <c r="F211" s="1" t="s">
        <v>13</v>
      </c>
      <c r="G211" s="1">
        <v>2016</v>
      </c>
      <c r="H211" s="1" t="s">
        <v>1355</v>
      </c>
      <c r="I211" s="1">
        <f>VLOOKUP(Table_Data[[#This Row],[id]], Table_miniLM_document_topics[[Column1.id]:[Column3.topic]], 3, FALSE)</f>
        <v>-1</v>
      </c>
      <c r="J211" s="1">
        <f>VLOOKUP(Table_Data[[#This Row],[id]], Table_mpnet_document_topics[[Column1.id]:[Column3.topic]], 3, FALSE)</f>
        <v>0</v>
      </c>
      <c r="K211" s="1">
        <f>VLOOKUP(Table_Data[[#This Row],[id]], Table_scibert_document_topics[[Column1.id]:[Column3.topic]], 3, FALSE)</f>
        <v>-1</v>
      </c>
      <c r="L211" s="1">
        <f>VLOOKUP(Table_Data[[#This Row],[id]], Table_miniLM_titles_topics[[Column1.id]:[Column3.topic]], 3, FALSE)</f>
        <v>3</v>
      </c>
      <c r="M211" s="1">
        <f>VLOOKUP(Table_Data[[#This Row],[id]], Table_mpnet_titles_topics[[Column1.id]:[Column3.topic]], 3, FALSE)</f>
        <v>0</v>
      </c>
      <c r="N211" s="1">
        <f>VLOOKUP(Table_Data[[#This Row],[id]], Table_scibert_titles_topics[[Column1.id]:[Column3.topic]], 3, FALSE)</f>
        <v>-1</v>
      </c>
      <c r="O211" s="1">
        <f>VLOOKUP(Table_Data[[#This Row],[id]], Table_miniLM_keywords_topics[[Column1.id]:[Column3.topic]], 3, FALSE)</f>
        <v>-1</v>
      </c>
      <c r="P211" s="1">
        <f>VLOOKUP(Table_Data[[#This Row],[id]], Table_mpnet_keywords_topics[[Column1.id]:[Column3.topic]], 3, FALSE)</f>
        <v>0</v>
      </c>
      <c r="Q211" s="1" t="s">
        <v>6208</v>
      </c>
    </row>
    <row r="212" spans="1:17" x14ac:dyDescent="0.25">
      <c r="A212" s="1" t="s">
        <v>1356</v>
      </c>
      <c r="B212" s="1" t="s">
        <v>1357</v>
      </c>
      <c r="C212" s="1" t="s">
        <v>1358</v>
      </c>
      <c r="D212" s="1" t="s">
        <v>1359</v>
      </c>
      <c r="E212" s="1" t="s">
        <v>1360</v>
      </c>
      <c r="F212" s="1" t="s">
        <v>13</v>
      </c>
      <c r="G212" s="1">
        <v>2016</v>
      </c>
      <c r="I212" s="1">
        <f>VLOOKUP(Table_Data[[#This Row],[id]], Table_miniLM_document_topics[[Column1.id]:[Column3.topic]], 3, FALSE)</f>
        <v>5</v>
      </c>
      <c r="J212" s="1">
        <f>VLOOKUP(Table_Data[[#This Row],[id]], Table_mpnet_document_topics[[Column1.id]:[Column3.topic]], 3, FALSE)</f>
        <v>0</v>
      </c>
      <c r="K212" s="1">
        <f>VLOOKUP(Table_Data[[#This Row],[id]], Table_scibert_document_topics[[Column1.id]:[Column3.topic]], 3, FALSE)</f>
        <v>-1</v>
      </c>
      <c r="L212" s="1">
        <f>VLOOKUP(Table_Data[[#This Row],[id]], Table_miniLM_titles_topics[[Column1.id]:[Column3.topic]], 3, FALSE)</f>
        <v>3</v>
      </c>
      <c r="M212" s="1">
        <f>VLOOKUP(Table_Data[[#This Row],[id]], Table_mpnet_titles_topics[[Column1.id]:[Column3.topic]], 3, FALSE)</f>
        <v>0</v>
      </c>
      <c r="N212" s="1">
        <f>VLOOKUP(Table_Data[[#This Row],[id]], Table_scibert_titles_topics[[Column1.id]:[Column3.topic]], 3, FALSE)</f>
        <v>0</v>
      </c>
      <c r="O212" s="1">
        <f>VLOOKUP(Table_Data[[#This Row],[id]], Table_miniLM_keywords_topics[[Column1.id]:[Column3.topic]], 3, FALSE)</f>
        <v>-1</v>
      </c>
      <c r="P212" s="1">
        <f>VLOOKUP(Table_Data[[#This Row],[id]], Table_mpnet_keywords_topics[[Column1.id]:[Column3.topic]], 3, FALSE)</f>
        <v>-1</v>
      </c>
      <c r="Q212" s="1" t="s">
        <v>6208</v>
      </c>
    </row>
    <row r="213" spans="1:17" x14ac:dyDescent="0.25">
      <c r="A213" s="1" t="s">
        <v>1361</v>
      </c>
      <c r="B213" s="1" t="s">
        <v>1362</v>
      </c>
      <c r="C213" s="1" t="s">
        <v>1363</v>
      </c>
      <c r="D213" s="1" t="s">
        <v>1364</v>
      </c>
      <c r="E213" s="1" t="s">
        <v>1365</v>
      </c>
      <c r="F213" s="1" t="s">
        <v>13</v>
      </c>
      <c r="G213" s="1">
        <v>2016</v>
      </c>
      <c r="H213" s="1" t="s">
        <v>389</v>
      </c>
      <c r="I213" s="1">
        <f>VLOOKUP(Table_Data[[#This Row],[id]], Table_miniLM_document_topics[[Column1.id]:[Column3.topic]], 3, FALSE)</f>
        <v>-1</v>
      </c>
      <c r="J213" s="1">
        <f>VLOOKUP(Table_Data[[#This Row],[id]], Table_mpnet_document_topics[[Column1.id]:[Column3.topic]], 3, FALSE)</f>
        <v>-1</v>
      </c>
      <c r="K213" s="1">
        <f>VLOOKUP(Table_Data[[#This Row],[id]], Table_scibert_document_topics[[Column1.id]:[Column3.topic]], 3, FALSE)</f>
        <v>19</v>
      </c>
      <c r="L213" s="1">
        <f>VLOOKUP(Table_Data[[#This Row],[id]], Table_miniLM_titles_topics[[Column1.id]:[Column3.topic]], 3, FALSE)</f>
        <v>18</v>
      </c>
      <c r="M213" s="1">
        <f>VLOOKUP(Table_Data[[#This Row],[id]], Table_mpnet_titles_topics[[Column1.id]:[Column3.topic]], 3, FALSE)</f>
        <v>-1</v>
      </c>
      <c r="N213" s="1">
        <f>VLOOKUP(Table_Data[[#This Row],[id]], Table_scibert_titles_topics[[Column1.id]:[Column3.topic]], 3, FALSE)</f>
        <v>21</v>
      </c>
      <c r="O213" s="1">
        <f>VLOOKUP(Table_Data[[#This Row],[id]], Table_miniLM_keywords_topics[[Column1.id]:[Column3.topic]], 3, FALSE)</f>
        <v>4</v>
      </c>
      <c r="P213" s="1">
        <f>VLOOKUP(Table_Data[[#This Row],[id]], Table_mpnet_keywords_topics[[Column1.id]:[Column3.topic]], 3, FALSE)</f>
        <v>1</v>
      </c>
      <c r="Q213" s="1" t="s">
        <v>6208</v>
      </c>
    </row>
    <row r="214" spans="1:17" x14ac:dyDescent="0.25">
      <c r="A214" s="1" t="s">
        <v>1366</v>
      </c>
      <c r="B214" s="1" t="s">
        <v>1367</v>
      </c>
      <c r="C214" s="1" t="s">
        <v>1368</v>
      </c>
      <c r="D214" s="1" t="s">
        <v>1369</v>
      </c>
      <c r="E214" s="1" t="s">
        <v>1370</v>
      </c>
      <c r="F214" s="1" t="s">
        <v>13</v>
      </c>
      <c r="G214" s="1">
        <v>2016</v>
      </c>
      <c r="H214" s="1" t="s">
        <v>14</v>
      </c>
      <c r="I214" s="1">
        <f>VLOOKUP(Table_Data[[#This Row],[id]], Table_miniLM_document_topics[[Column1.id]:[Column3.topic]], 3, FALSE)</f>
        <v>-1</v>
      </c>
      <c r="J214" s="1">
        <f>VLOOKUP(Table_Data[[#This Row],[id]], Table_mpnet_document_topics[[Column1.id]:[Column3.topic]], 3, FALSE)</f>
        <v>11</v>
      </c>
      <c r="K214" s="1">
        <f>VLOOKUP(Table_Data[[#This Row],[id]], Table_scibert_document_topics[[Column1.id]:[Column3.topic]], 3, FALSE)</f>
        <v>-1</v>
      </c>
      <c r="L214" s="1">
        <f>VLOOKUP(Table_Data[[#This Row],[id]], Table_miniLM_titles_topics[[Column1.id]:[Column3.topic]], 3, FALSE)</f>
        <v>11</v>
      </c>
      <c r="M214" s="1">
        <f>VLOOKUP(Table_Data[[#This Row],[id]], Table_mpnet_titles_topics[[Column1.id]:[Column3.topic]], 3, FALSE)</f>
        <v>7</v>
      </c>
      <c r="N214" s="1">
        <f>VLOOKUP(Table_Data[[#This Row],[id]], Table_scibert_titles_topics[[Column1.id]:[Column3.topic]], 3, FALSE)</f>
        <v>4</v>
      </c>
      <c r="O214" s="1">
        <f>VLOOKUP(Table_Data[[#This Row],[id]], Table_miniLM_keywords_topics[[Column1.id]:[Column3.topic]], 3, FALSE)</f>
        <v>1</v>
      </c>
      <c r="P214" s="1">
        <f>VLOOKUP(Table_Data[[#This Row],[id]], Table_mpnet_keywords_topics[[Column1.id]:[Column3.topic]], 3, FALSE)</f>
        <v>0</v>
      </c>
      <c r="Q214" s="1" t="s">
        <v>6208</v>
      </c>
    </row>
    <row r="215" spans="1:17" x14ac:dyDescent="0.25">
      <c r="A215" s="1" t="s">
        <v>1371</v>
      </c>
      <c r="B215" s="1" t="s">
        <v>1372</v>
      </c>
      <c r="C215" s="1" t="s">
        <v>49</v>
      </c>
      <c r="D215" s="1" t="s">
        <v>1373</v>
      </c>
      <c r="E215" s="1" t="s">
        <v>1374</v>
      </c>
      <c r="F215" s="1" t="s">
        <v>13</v>
      </c>
      <c r="G215" s="1">
        <v>2016</v>
      </c>
      <c r="H215" s="1" t="s">
        <v>14</v>
      </c>
      <c r="I215" s="1">
        <f>VLOOKUP(Table_Data[[#This Row],[id]], Table_miniLM_document_topics[[Column1.id]:[Column3.topic]], 3, FALSE)</f>
        <v>17</v>
      </c>
      <c r="J215" s="1">
        <f>VLOOKUP(Table_Data[[#This Row],[id]], Table_mpnet_document_topics[[Column1.id]:[Column3.topic]], 3, FALSE)</f>
        <v>16</v>
      </c>
      <c r="K215" s="1">
        <f>VLOOKUP(Table_Data[[#This Row],[id]], Table_scibert_document_topics[[Column1.id]:[Column3.topic]], 3, FALSE)</f>
        <v>19</v>
      </c>
      <c r="L215" s="1">
        <f>VLOOKUP(Table_Data[[#This Row],[id]], Table_miniLM_titles_topics[[Column1.id]:[Column3.topic]], 3, FALSE)</f>
        <v>18</v>
      </c>
      <c r="M215" s="1">
        <f>VLOOKUP(Table_Data[[#This Row],[id]], Table_mpnet_titles_topics[[Column1.id]:[Column3.topic]], 3, FALSE)</f>
        <v>-1</v>
      </c>
      <c r="N215" s="1">
        <f>VLOOKUP(Table_Data[[#This Row],[id]], Table_scibert_titles_topics[[Column1.id]:[Column3.topic]], 3, FALSE)</f>
        <v>21</v>
      </c>
      <c r="O215" s="1">
        <f>VLOOKUP(Table_Data[[#This Row],[id]], Table_miniLM_keywords_topics[[Column1.id]:[Column3.topic]], 3, FALSE)</f>
        <v>-1</v>
      </c>
      <c r="P215" s="1">
        <f>VLOOKUP(Table_Data[[#This Row],[id]], Table_mpnet_keywords_topics[[Column1.id]:[Column3.topic]], 3, FALSE)</f>
        <v>0</v>
      </c>
      <c r="Q215" s="1" t="s">
        <v>6208</v>
      </c>
    </row>
    <row r="216" spans="1:17" x14ac:dyDescent="0.25">
      <c r="A216" s="1" t="s">
        <v>1375</v>
      </c>
      <c r="B216" s="1" t="s">
        <v>1376</v>
      </c>
      <c r="C216" s="1" t="s">
        <v>1377</v>
      </c>
      <c r="D216" s="1" t="s">
        <v>1378</v>
      </c>
      <c r="E216" s="1" t="s">
        <v>1379</v>
      </c>
      <c r="F216" s="1" t="s">
        <v>13</v>
      </c>
      <c r="G216" s="1">
        <v>2016</v>
      </c>
      <c r="H216" s="1" t="s">
        <v>14</v>
      </c>
      <c r="I216" s="1">
        <f>VLOOKUP(Table_Data[[#This Row],[id]], Table_miniLM_document_topics[[Column1.id]:[Column3.topic]], 3, FALSE)</f>
        <v>4</v>
      </c>
      <c r="J216" s="1">
        <f>VLOOKUP(Table_Data[[#This Row],[id]], Table_mpnet_document_topics[[Column1.id]:[Column3.topic]], 3, FALSE)</f>
        <v>5</v>
      </c>
      <c r="K216" s="1">
        <f>VLOOKUP(Table_Data[[#This Row],[id]], Table_scibert_document_topics[[Column1.id]:[Column3.topic]], 3, FALSE)</f>
        <v>5</v>
      </c>
      <c r="L216" s="1">
        <f>VLOOKUP(Table_Data[[#This Row],[id]], Table_miniLM_titles_topics[[Column1.id]:[Column3.topic]], 3, FALSE)</f>
        <v>2</v>
      </c>
      <c r="M216" s="1">
        <f>VLOOKUP(Table_Data[[#This Row],[id]], Table_mpnet_titles_topics[[Column1.id]:[Column3.topic]], 3, FALSE)</f>
        <v>0</v>
      </c>
      <c r="N216" s="1">
        <f>VLOOKUP(Table_Data[[#This Row],[id]], Table_scibert_titles_topics[[Column1.id]:[Column3.topic]], 3, FALSE)</f>
        <v>-1</v>
      </c>
      <c r="O216" s="1">
        <f>VLOOKUP(Table_Data[[#This Row],[id]], Table_miniLM_keywords_topics[[Column1.id]:[Column3.topic]], 3, FALSE)</f>
        <v>9</v>
      </c>
      <c r="P216" s="1">
        <f>VLOOKUP(Table_Data[[#This Row],[id]], Table_mpnet_keywords_topics[[Column1.id]:[Column3.topic]], 3, FALSE)</f>
        <v>5</v>
      </c>
      <c r="Q216" s="1" t="s">
        <v>6208</v>
      </c>
    </row>
    <row r="217" spans="1:17" x14ac:dyDescent="0.25">
      <c r="A217" s="1" t="s">
        <v>1380</v>
      </c>
      <c r="B217" s="1" t="s">
        <v>1381</v>
      </c>
      <c r="C217" s="1" t="s">
        <v>1382</v>
      </c>
      <c r="D217" s="1" t="s">
        <v>1383</v>
      </c>
      <c r="E217" s="1" t="s">
        <v>1384</v>
      </c>
      <c r="F217" s="1" t="s">
        <v>13</v>
      </c>
      <c r="G217" s="1">
        <v>2016</v>
      </c>
      <c r="H217" s="1" t="s">
        <v>389</v>
      </c>
      <c r="I217" s="1">
        <f>VLOOKUP(Table_Data[[#This Row],[id]], Table_miniLM_document_topics[[Column1.id]:[Column3.topic]], 3, FALSE)</f>
        <v>0</v>
      </c>
      <c r="J217" s="1">
        <f>VLOOKUP(Table_Data[[#This Row],[id]], Table_mpnet_document_topics[[Column1.id]:[Column3.topic]], 3, FALSE)</f>
        <v>2</v>
      </c>
      <c r="K217" s="1">
        <f>VLOOKUP(Table_Data[[#This Row],[id]], Table_scibert_document_topics[[Column1.id]:[Column3.topic]], 3, FALSE)</f>
        <v>0</v>
      </c>
      <c r="L217" s="1">
        <f>VLOOKUP(Table_Data[[#This Row],[id]], Table_miniLM_titles_topics[[Column1.id]:[Column3.topic]], 3, FALSE)</f>
        <v>0</v>
      </c>
      <c r="M217" s="1">
        <f>VLOOKUP(Table_Data[[#This Row],[id]], Table_mpnet_titles_topics[[Column1.id]:[Column3.topic]], 3, FALSE)</f>
        <v>3</v>
      </c>
      <c r="N217" s="1">
        <f>VLOOKUP(Table_Data[[#This Row],[id]], Table_scibert_titles_topics[[Column1.id]:[Column3.topic]], 3, FALSE)</f>
        <v>1</v>
      </c>
      <c r="O217" s="1">
        <f>VLOOKUP(Table_Data[[#This Row],[id]], Table_miniLM_keywords_topics[[Column1.id]:[Column3.topic]], 3, FALSE)</f>
        <v>14</v>
      </c>
      <c r="P217" s="1">
        <f>VLOOKUP(Table_Data[[#This Row],[id]], Table_mpnet_keywords_topics[[Column1.id]:[Column3.topic]], 3, FALSE)</f>
        <v>-1</v>
      </c>
      <c r="Q217" s="1" t="s">
        <v>6208</v>
      </c>
    </row>
    <row r="218" spans="1:17" x14ac:dyDescent="0.25">
      <c r="A218" s="1" t="s">
        <v>1385</v>
      </c>
      <c r="B218" s="1" t="s">
        <v>1386</v>
      </c>
      <c r="C218" s="1" t="s">
        <v>1387</v>
      </c>
      <c r="D218" s="1" t="s">
        <v>1388</v>
      </c>
      <c r="E218" s="1" t="s">
        <v>1389</v>
      </c>
      <c r="F218" s="1" t="s">
        <v>13</v>
      </c>
      <c r="G218" s="1">
        <v>2016</v>
      </c>
      <c r="H218" s="1" t="s">
        <v>133</v>
      </c>
      <c r="I218" s="1">
        <f>VLOOKUP(Table_Data[[#This Row],[id]], Table_miniLM_document_topics[[Column1.id]:[Column3.topic]], 3, FALSE)</f>
        <v>-1</v>
      </c>
      <c r="J218" s="1">
        <f>VLOOKUP(Table_Data[[#This Row],[id]], Table_mpnet_document_topics[[Column1.id]:[Column3.topic]], 3, FALSE)</f>
        <v>17</v>
      </c>
      <c r="K218" s="1">
        <f>VLOOKUP(Table_Data[[#This Row],[id]], Table_scibert_document_topics[[Column1.id]:[Column3.topic]], 3, FALSE)</f>
        <v>-1</v>
      </c>
      <c r="L218" s="1">
        <f>VLOOKUP(Table_Data[[#This Row],[id]], Table_miniLM_titles_topics[[Column1.id]:[Column3.topic]], 3, FALSE)</f>
        <v>-1</v>
      </c>
      <c r="M218" s="1">
        <f>VLOOKUP(Table_Data[[#This Row],[id]], Table_mpnet_titles_topics[[Column1.id]:[Column3.topic]], 3, FALSE)</f>
        <v>3</v>
      </c>
      <c r="N218" s="1">
        <f>VLOOKUP(Table_Data[[#This Row],[id]], Table_scibert_titles_topics[[Column1.id]:[Column3.topic]], 3, FALSE)</f>
        <v>3</v>
      </c>
      <c r="O218" s="1">
        <f>VLOOKUP(Table_Data[[#This Row],[id]], Table_miniLM_keywords_topics[[Column1.id]:[Column3.topic]], 3, FALSE)</f>
        <v>5</v>
      </c>
      <c r="P218" s="1">
        <f>VLOOKUP(Table_Data[[#This Row],[id]], Table_mpnet_keywords_topics[[Column1.id]:[Column3.topic]], 3, FALSE)</f>
        <v>-1</v>
      </c>
      <c r="Q218" s="1" t="s">
        <v>6208</v>
      </c>
    </row>
    <row r="219" spans="1:17" x14ac:dyDescent="0.25">
      <c r="A219" s="1" t="s">
        <v>1390</v>
      </c>
      <c r="B219" s="1" t="s">
        <v>1391</v>
      </c>
      <c r="C219" s="1" t="s">
        <v>1392</v>
      </c>
      <c r="D219" s="1" t="s">
        <v>1393</v>
      </c>
      <c r="E219" s="1" t="s">
        <v>1394</v>
      </c>
      <c r="F219" s="1" t="s">
        <v>13</v>
      </c>
      <c r="G219" s="1">
        <v>2016</v>
      </c>
      <c r="H219" s="1" t="s">
        <v>133</v>
      </c>
      <c r="I219" s="1">
        <f>VLOOKUP(Table_Data[[#This Row],[id]], Table_miniLM_document_topics[[Column1.id]:[Column3.topic]], 3, FALSE)</f>
        <v>-1</v>
      </c>
      <c r="J219" s="1">
        <f>VLOOKUP(Table_Data[[#This Row],[id]], Table_mpnet_document_topics[[Column1.id]:[Column3.topic]], 3, FALSE)</f>
        <v>-1</v>
      </c>
      <c r="K219" s="1">
        <f>VLOOKUP(Table_Data[[#This Row],[id]], Table_scibert_document_topics[[Column1.id]:[Column3.topic]], 3, FALSE)</f>
        <v>-1</v>
      </c>
      <c r="L219" s="1">
        <f>VLOOKUP(Table_Data[[#This Row],[id]], Table_miniLM_titles_topics[[Column1.id]:[Column3.topic]], 3, FALSE)</f>
        <v>-1</v>
      </c>
      <c r="M219" s="1">
        <f>VLOOKUP(Table_Data[[#This Row],[id]], Table_mpnet_titles_topics[[Column1.id]:[Column3.topic]], 3, FALSE)</f>
        <v>-1</v>
      </c>
      <c r="N219" s="1">
        <f>VLOOKUP(Table_Data[[#This Row],[id]], Table_scibert_titles_topics[[Column1.id]:[Column3.topic]], 3, FALSE)</f>
        <v>-1</v>
      </c>
      <c r="O219" s="1">
        <f>VLOOKUP(Table_Data[[#This Row],[id]], Table_miniLM_keywords_topics[[Column1.id]:[Column3.topic]], 3, FALSE)</f>
        <v>1</v>
      </c>
      <c r="P219" s="1">
        <f>VLOOKUP(Table_Data[[#This Row],[id]], Table_mpnet_keywords_topics[[Column1.id]:[Column3.topic]], 3, FALSE)</f>
        <v>8</v>
      </c>
      <c r="Q219" s="1" t="s">
        <v>6208</v>
      </c>
    </row>
    <row r="220" spans="1:17" x14ac:dyDescent="0.25">
      <c r="A220" s="1" t="s">
        <v>1395</v>
      </c>
      <c r="B220" s="1" t="s">
        <v>1396</v>
      </c>
      <c r="C220" s="1" t="s">
        <v>1397</v>
      </c>
      <c r="D220" s="1" t="s">
        <v>1398</v>
      </c>
      <c r="E220" s="1" t="s">
        <v>1399</v>
      </c>
      <c r="F220" s="1" t="s">
        <v>13</v>
      </c>
      <c r="G220" s="1">
        <v>2016</v>
      </c>
      <c r="H220" s="1" t="s">
        <v>1400</v>
      </c>
      <c r="I220" s="1">
        <f>VLOOKUP(Table_Data[[#This Row],[id]], Table_miniLM_document_topics[[Column1.id]:[Column3.topic]], 3, FALSE)</f>
        <v>23</v>
      </c>
      <c r="J220" s="1">
        <f>VLOOKUP(Table_Data[[#This Row],[id]], Table_mpnet_document_topics[[Column1.id]:[Column3.topic]], 3, FALSE)</f>
        <v>4</v>
      </c>
      <c r="K220" s="1">
        <f>VLOOKUP(Table_Data[[#This Row],[id]], Table_scibert_document_topics[[Column1.id]:[Column3.topic]], 3, FALSE)</f>
        <v>-1</v>
      </c>
      <c r="L220" s="1">
        <f>VLOOKUP(Table_Data[[#This Row],[id]], Table_miniLM_titles_topics[[Column1.id]:[Column3.topic]], 3, FALSE)</f>
        <v>0</v>
      </c>
      <c r="M220" s="1">
        <f>VLOOKUP(Table_Data[[#This Row],[id]], Table_mpnet_titles_topics[[Column1.id]:[Column3.topic]], 3, FALSE)</f>
        <v>16</v>
      </c>
      <c r="N220" s="1">
        <f>VLOOKUP(Table_Data[[#This Row],[id]], Table_scibert_titles_topics[[Column1.id]:[Column3.topic]], 3, FALSE)</f>
        <v>3</v>
      </c>
      <c r="O220" s="1">
        <f>VLOOKUP(Table_Data[[#This Row],[id]], Table_miniLM_keywords_topics[[Column1.id]:[Column3.topic]], 3, FALSE)</f>
        <v>1</v>
      </c>
      <c r="P220" s="1">
        <f>VLOOKUP(Table_Data[[#This Row],[id]], Table_mpnet_keywords_topics[[Column1.id]:[Column3.topic]], 3, FALSE)</f>
        <v>0</v>
      </c>
      <c r="Q220" s="1" t="s">
        <v>6208</v>
      </c>
    </row>
    <row r="221" spans="1:17" x14ac:dyDescent="0.25">
      <c r="A221" s="1" t="s">
        <v>1401</v>
      </c>
      <c r="B221" s="1" t="s">
        <v>1402</v>
      </c>
      <c r="C221" s="1" t="s">
        <v>1403</v>
      </c>
      <c r="D221" s="1" t="s">
        <v>1404</v>
      </c>
      <c r="E221" s="1" t="s">
        <v>1405</v>
      </c>
      <c r="F221" s="1" t="s">
        <v>13</v>
      </c>
      <c r="G221" s="1">
        <v>2016</v>
      </c>
      <c r="H221" s="1" t="s">
        <v>14</v>
      </c>
      <c r="I221" s="1">
        <f>VLOOKUP(Table_Data[[#This Row],[id]], Table_miniLM_document_topics[[Column1.id]:[Column3.topic]], 3, FALSE)</f>
        <v>0</v>
      </c>
      <c r="J221" s="1">
        <f>VLOOKUP(Table_Data[[#This Row],[id]], Table_mpnet_document_topics[[Column1.id]:[Column3.topic]], 3, FALSE)</f>
        <v>2</v>
      </c>
      <c r="K221" s="1">
        <f>VLOOKUP(Table_Data[[#This Row],[id]], Table_scibert_document_topics[[Column1.id]:[Column3.topic]], 3, FALSE)</f>
        <v>0</v>
      </c>
      <c r="L221" s="1">
        <f>VLOOKUP(Table_Data[[#This Row],[id]], Table_miniLM_titles_topics[[Column1.id]:[Column3.topic]], 3, FALSE)</f>
        <v>-1</v>
      </c>
      <c r="M221" s="1">
        <f>VLOOKUP(Table_Data[[#This Row],[id]], Table_mpnet_titles_topics[[Column1.id]:[Column3.topic]], 3, FALSE)</f>
        <v>8</v>
      </c>
      <c r="N221" s="1">
        <f>VLOOKUP(Table_Data[[#This Row],[id]], Table_scibert_titles_topics[[Column1.id]:[Column3.topic]], 3, FALSE)</f>
        <v>-1</v>
      </c>
      <c r="O221" s="1">
        <f>VLOOKUP(Table_Data[[#This Row],[id]], Table_miniLM_keywords_topics[[Column1.id]:[Column3.topic]], 3, FALSE)</f>
        <v>9</v>
      </c>
      <c r="P221" s="1">
        <f>VLOOKUP(Table_Data[[#This Row],[id]], Table_mpnet_keywords_topics[[Column1.id]:[Column3.topic]], 3, FALSE)</f>
        <v>5</v>
      </c>
      <c r="Q221" s="1" t="s">
        <v>6208</v>
      </c>
    </row>
    <row r="222" spans="1:17" x14ac:dyDescent="0.25">
      <c r="A222" s="1" t="s">
        <v>1406</v>
      </c>
      <c r="B222" s="1" t="s">
        <v>1407</v>
      </c>
      <c r="C222" s="1" t="s">
        <v>1408</v>
      </c>
      <c r="D222" s="1" t="s">
        <v>1409</v>
      </c>
      <c r="E222" s="1" t="s">
        <v>1410</v>
      </c>
      <c r="F222" s="1" t="s">
        <v>13</v>
      </c>
      <c r="G222" s="1">
        <v>2016</v>
      </c>
      <c r="H222" s="1" t="s">
        <v>1411</v>
      </c>
      <c r="I222" s="1">
        <f>VLOOKUP(Table_Data[[#This Row],[id]], Table_miniLM_document_topics[[Column1.id]:[Column3.topic]], 3, FALSE)</f>
        <v>1</v>
      </c>
      <c r="J222" s="1">
        <f>VLOOKUP(Table_Data[[#This Row],[id]], Table_mpnet_document_topics[[Column1.id]:[Column3.topic]], 3, FALSE)</f>
        <v>3</v>
      </c>
      <c r="K222" s="1">
        <f>VLOOKUP(Table_Data[[#This Row],[id]], Table_scibert_document_topics[[Column1.id]:[Column3.topic]], 3, FALSE)</f>
        <v>4</v>
      </c>
      <c r="L222" s="1">
        <f>VLOOKUP(Table_Data[[#This Row],[id]], Table_miniLM_titles_topics[[Column1.id]:[Column3.topic]], 3, FALSE)</f>
        <v>10</v>
      </c>
      <c r="M222" s="1">
        <f>VLOOKUP(Table_Data[[#This Row],[id]], Table_mpnet_titles_topics[[Column1.id]:[Column3.topic]], 3, FALSE)</f>
        <v>5</v>
      </c>
      <c r="N222" s="1">
        <f>VLOOKUP(Table_Data[[#This Row],[id]], Table_scibert_titles_topics[[Column1.id]:[Column3.topic]], 3, FALSE)</f>
        <v>2</v>
      </c>
      <c r="O222" s="1">
        <f>VLOOKUP(Table_Data[[#This Row],[id]], Table_miniLM_keywords_topics[[Column1.id]:[Column3.topic]], 3, FALSE)</f>
        <v>-1</v>
      </c>
      <c r="P222" s="1">
        <f>VLOOKUP(Table_Data[[#This Row],[id]], Table_mpnet_keywords_topics[[Column1.id]:[Column3.topic]], 3, FALSE)</f>
        <v>-1</v>
      </c>
      <c r="Q222" s="1" t="s">
        <v>6208</v>
      </c>
    </row>
    <row r="223" spans="1:17" x14ac:dyDescent="0.25">
      <c r="A223" s="1" t="s">
        <v>1412</v>
      </c>
      <c r="B223" s="1" t="s">
        <v>1413</v>
      </c>
      <c r="C223" s="1" t="s">
        <v>1414</v>
      </c>
      <c r="D223" s="1" t="s">
        <v>1415</v>
      </c>
      <c r="E223" s="1" t="s">
        <v>1416</v>
      </c>
      <c r="F223" s="1" t="s">
        <v>13</v>
      </c>
      <c r="G223" s="1">
        <v>2016</v>
      </c>
      <c r="H223" s="1" t="s">
        <v>389</v>
      </c>
      <c r="I223" s="1">
        <f>VLOOKUP(Table_Data[[#This Row],[id]], Table_miniLM_document_topics[[Column1.id]:[Column3.topic]], 3, FALSE)</f>
        <v>-1</v>
      </c>
      <c r="J223" s="1">
        <f>VLOOKUP(Table_Data[[#This Row],[id]], Table_mpnet_document_topics[[Column1.id]:[Column3.topic]], 3, FALSE)</f>
        <v>-1</v>
      </c>
      <c r="K223" s="1">
        <f>VLOOKUP(Table_Data[[#This Row],[id]], Table_scibert_document_topics[[Column1.id]:[Column3.topic]], 3, FALSE)</f>
        <v>4</v>
      </c>
      <c r="L223" s="1">
        <f>VLOOKUP(Table_Data[[#This Row],[id]], Table_miniLM_titles_topics[[Column1.id]:[Column3.topic]], 3, FALSE)</f>
        <v>-1</v>
      </c>
      <c r="M223" s="1">
        <f>VLOOKUP(Table_Data[[#This Row],[id]], Table_mpnet_titles_topics[[Column1.id]:[Column3.topic]], 3, FALSE)</f>
        <v>8</v>
      </c>
      <c r="N223" s="1">
        <f>VLOOKUP(Table_Data[[#This Row],[id]], Table_scibert_titles_topics[[Column1.id]:[Column3.topic]], 3, FALSE)</f>
        <v>2</v>
      </c>
      <c r="O223" s="1">
        <f>VLOOKUP(Table_Data[[#This Row],[id]], Table_miniLM_keywords_topics[[Column1.id]:[Column3.topic]], 3, FALSE)</f>
        <v>-1</v>
      </c>
      <c r="P223" s="1">
        <f>VLOOKUP(Table_Data[[#This Row],[id]], Table_mpnet_keywords_topics[[Column1.id]:[Column3.topic]], 3, FALSE)</f>
        <v>-1</v>
      </c>
      <c r="Q223" s="1" t="s">
        <v>6208</v>
      </c>
    </row>
    <row r="224" spans="1:17" x14ac:dyDescent="0.25">
      <c r="A224" s="1" t="s">
        <v>1417</v>
      </c>
      <c r="B224" s="1" t="s">
        <v>1418</v>
      </c>
      <c r="C224" s="1" t="s">
        <v>1419</v>
      </c>
      <c r="D224" s="1" t="s">
        <v>1420</v>
      </c>
      <c r="E224" s="1" t="s">
        <v>1421</v>
      </c>
      <c r="F224" s="1" t="s">
        <v>13</v>
      </c>
      <c r="G224" s="1">
        <v>2016</v>
      </c>
      <c r="I224" s="1">
        <f>VLOOKUP(Table_Data[[#This Row],[id]], Table_miniLM_document_topics[[Column1.id]:[Column3.topic]], 3, FALSE)</f>
        <v>23</v>
      </c>
      <c r="J224" s="1">
        <f>VLOOKUP(Table_Data[[#This Row],[id]], Table_mpnet_document_topics[[Column1.id]:[Column3.topic]], 3, FALSE)</f>
        <v>10</v>
      </c>
      <c r="K224" s="1">
        <f>VLOOKUP(Table_Data[[#This Row],[id]], Table_scibert_document_topics[[Column1.id]:[Column3.topic]], 3, FALSE)</f>
        <v>-1</v>
      </c>
      <c r="L224" s="1">
        <f>VLOOKUP(Table_Data[[#This Row],[id]], Table_miniLM_titles_topics[[Column1.id]:[Column3.topic]], 3, FALSE)</f>
        <v>1</v>
      </c>
      <c r="M224" s="1">
        <f>VLOOKUP(Table_Data[[#This Row],[id]], Table_mpnet_titles_topics[[Column1.id]:[Column3.topic]], 3, FALSE)</f>
        <v>4</v>
      </c>
      <c r="N224" s="1">
        <f>VLOOKUP(Table_Data[[#This Row],[id]], Table_scibert_titles_topics[[Column1.id]:[Column3.topic]], 3, FALSE)</f>
        <v>11</v>
      </c>
      <c r="O224" s="1">
        <f>VLOOKUP(Table_Data[[#This Row],[id]], Table_miniLM_keywords_topics[[Column1.id]:[Column3.topic]], 3, FALSE)</f>
        <v>3</v>
      </c>
      <c r="P224" s="1">
        <f>VLOOKUP(Table_Data[[#This Row],[id]], Table_mpnet_keywords_topics[[Column1.id]:[Column3.topic]], 3, FALSE)</f>
        <v>-1</v>
      </c>
      <c r="Q224" s="1" t="s">
        <v>6208</v>
      </c>
    </row>
    <row r="225" spans="1:17" x14ac:dyDescent="0.25">
      <c r="A225" s="1" t="s">
        <v>1666</v>
      </c>
      <c r="B225" s="1" t="s">
        <v>1667</v>
      </c>
      <c r="C225" s="1" t="s">
        <v>1668</v>
      </c>
      <c r="D225" s="1" t="s">
        <v>1669</v>
      </c>
      <c r="E225" s="1" t="s">
        <v>1670</v>
      </c>
      <c r="F225" s="1" t="s">
        <v>13</v>
      </c>
      <c r="G225" s="1">
        <v>2017</v>
      </c>
      <c r="H225" s="1" t="s">
        <v>296</v>
      </c>
      <c r="I225" s="1">
        <f>VLOOKUP(Table_Data[[#This Row],[id]], Table_miniLM_document_topics[[Column1.id]:[Column3.topic]], 3, FALSE)</f>
        <v>3</v>
      </c>
      <c r="J225" s="1">
        <f>VLOOKUP(Table_Data[[#This Row],[id]], Table_mpnet_document_topics[[Column1.id]:[Column3.topic]], 3, FALSE)</f>
        <v>4</v>
      </c>
      <c r="K225" s="1">
        <f>VLOOKUP(Table_Data[[#This Row],[id]], Table_scibert_document_topics[[Column1.id]:[Column3.topic]], 3, FALSE)</f>
        <v>2</v>
      </c>
      <c r="L225" s="1">
        <f>VLOOKUP(Table_Data[[#This Row],[id]], Table_miniLM_titles_topics[[Column1.id]:[Column3.topic]], 3, FALSE)</f>
        <v>24</v>
      </c>
      <c r="M225" s="1">
        <f>VLOOKUP(Table_Data[[#This Row],[id]], Table_mpnet_titles_topics[[Column1.id]:[Column3.topic]], 3, FALSE)</f>
        <v>1</v>
      </c>
      <c r="N225" s="1">
        <f>VLOOKUP(Table_Data[[#This Row],[id]], Table_scibert_titles_topics[[Column1.id]:[Column3.topic]], 3, FALSE)</f>
        <v>7</v>
      </c>
      <c r="O225" s="1">
        <f>VLOOKUP(Table_Data[[#This Row],[id]], Table_miniLM_keywords_topics[[Column1.id]:[Column3.topic]], 3, FALSE)</f>
        <v>-1</v>
      </c>
      <c r="P225" s="1">
        <f>VLOOKUP(Table_Data[[#This Row],[id]], Table_mpnet_keywords_topics[[Column1.id]:[Column3.topic]], 3, FALSE)</f>
        <v>2</v>
      </c>
      <c r="Q225" s="1" t="s">
        <v>6208</v>
      </c>
    </row>
    <row r="226" spans="1:17" x14ac:dyDescent="0.25">
      <c r="A226" s="1" t="s">
        <v>1671</v>
      </c>
      <c r="B226" s="1" t="s">
        <v>1672</v>
      </c>
      <c r="C226" s="1" t="s">
        <v>1673</v>
      </c>
      <c r="D226" s="1" t="s">
        <v>1674</v>
      </c>
      <c r="E226" s="1" t="s">
        <v>1675</v>
      </c>
      <c r="F226" s="1" t="s">
        <v>13</v>
      </c>
      <c r="G226" s="1">
        <v>2017</v>
      </c>
      <c r="H226" s="1" t="s">
        <v>243</v>
      </c>
      <c r="I226" s="1">
        <f>VLOOKUP(Table_Data[[#This Row],[id]], Table_miniLM_document_topics[[Column1.id]:[Column3.topic]], 3, FALSE)</f>
        <v>6</v>
      </c>
      <c r="J226" s="1">
        <f>VLOOKUP(Table_Data[[#This Row],[id]], Table_mpnet_document_topics[[Column1.id]:[Column3.topic]], 3, FALSE)</f>
        <v>7</v>
      </c>
      <c r="K226" s="1">
        <f>VLOOKUP(Table_Data[[#This Row],[id]], Table_scibert_document_topics[[Column1.id]:[Column3.topic]], 3, FALSE)</f>
        <v>6</v>
      </c>
      <c r="L226" s="1">
        <f>VLOOKUP(Table_Data[[#This Row],[id]], Table_miniLM_titles_topics[[Column1.id]:[Column3.topic]], 3, FALSE)</f>
        <v>6</v>
      </c>
      <c r="M226" s="1">
        <f>VLOOKUP(Table_Data[[#This Row],[id]], Table_mpnet_titles_topics[[Column1.id]:[Column3.topic]], 3, FALSE)</f>
        <v>6</v>
      </c>
      <c r="N226" s="1">
        <f>VLOOKUP(Table_Data[[#This Row],[id]], Table_scibert_titles_topics[[Column1.id]:[Column3.topic]], 3, FALSE)</f>
        <v>5</v>
      </c>
      <c r="O226" s="1">
        <f>VLOOKUP(Table_Data[[#This Row],[id]], Table_miniLM_keywords_topics[[Column1.id]:[Column3.topic]], 3, FALSE)</f>
        <v>1</v>
      </c>
      <c r="P226" s="1">
        <f>VLOOKUP(Table_Data[[#This Row],[id]], Table_mpnet_keywords_topics[[Column1.id]:[Column3.topic]], 3, FALSE)</f>
        <v>8</v>
      </c>
      <c r="Q226" s="1" t="s">
        <v>6208</v>
      </c>
    </row>
    <row r="227" spans="1:17" x14ac:dyDescent="0.25">
      <c r="A227" s="1" t="s">
        <v>1676</v>
      </c>
      <c r="B227" s="1" t="s">
        <v>1677</v>
      </c>
      <c r="C227" s="1" t="s">
        <v>1678</v>
      </c>
      <c r="D227" s="1" t="s">
        <v>1679</v>
      </c>
      <c r="E227" s="1" t="s">
        <v>1680</v>
      </c>
      <c r="F227" s="1" t="s">
        <v>13</v>
      </c>
      <c r="G227" s="1">
        <v>2017</v>
      </c>
      <c r="H227" s="1" t="s">
        <v>1681</v>
      </c>
      <c r="I227" s="1">
        <f>VLOOKUP(Table_Data[[#This Row],[id]], Table_miniLM_document_topics[[Column1.id]:[Column3.topic]], 3, FALSE)</f>
        <v>5</v>
      </c>
      <c r="J227" s="1">
        <f>VLOOKUP(Table_Data[[#This Row],[id]], Table_mpnet_document_topics[[Column1.id]:[Column3.topic]], 3, FALSE)</f>
        <v>0</v>
      </c>
      <c r="K227" s="1">
        <f>VLOOKUP(Table_Data[[#This Row],[id]], Table_scibert_document_topics[[Column1.id]:[Column3.topic]], 3, FALSE)</f>
        <v>9</v>
      </c>
      <c r="L227" s="1">
        <f>VLOOKUP(Table_Data[[#This Row],[id]], Table_miniLM_titles_topics[[Column1.id]:[Column3.topic]], 3, FALSE)</f>
        <v>5</v>
      </c>
      <c r="M227" s="1">
        <f>VLOOKUP(Table_Data[[#This Row],[id]], Table_mpnet_titles_topics[[Column1.id]:[Column3.topic]], 3, FALSE)</f>
        <v>0</v>
      </c>
      <c r="N227" s="1">
        <f>VLOOKUP(Table_Data[[#This Row],[id]], Table_scibert_titles_topics[[Column1.id]:[Column3.topic]], 3, FALSE)</f>
        <v>0</v>
      </c>
      <c r="O227" s="1">
        <f>VLOOKUP(Table_Data[[#This Row],[id]], Table_miniLM_keywords_topics[[Column1.id]:[Column3.topic]], 3, FALSE)</f>
        <v>11</v>
      </c>
      <c r="P227" s="1">
        <f>VLOOKUP(Table_Data[[#This Row],[id]], Table_mpnet_keywords_topics[[Column1.id]:[Column3.topic]], 3, FALSE)</f>
        <v>1</v>
      </c>
      <c r="Q227" s="1" t="s">
        <v>6208</v>
      </c>
    </row>
    <row r="228" spans="1:17" x14ac:dyDescent="0.25">
      <c r="A228" s="1" t="s">
        <v>1682</v>
      </c>
      <c r="B228" s="1" t="s">
        <v>1683</v>
      </c>
      <c r="C228" s="1" t="s">
        <v>1684</v>
      </c>
      <c r="D228" s="1" t="s">
        <v>1685</v>
      </c>
      <c r="E228" s="1" t="s">
        <v>1686</v>
      </c>
      <c r="F228" s="1" t="s">
        <v>13</v>
      </c>
      <c r="G228" s="1">
        <v>2017</v>
      </c>
      <c r="H228" s="1" t="s">
        <v>14</v>
      </c>
      <c r="I228" s="1">
        <f>VLOOKUP(Table_Data[[#This Row],[id]], Table_miniLM_document_topics[[Column1.id]:[Column3.topic]], 3, FALSE)</f>
        <v>0</v>
      </c>
      <c r="J228" s="1">
        <f>VLOOKUP(Table_Data[[#This Row],[id]], Table_mpnet_document_topics[[Column1.id]:[Column3.topic]], 3, FALSE)</f>
        <v>2</v>
      </c>
      <c r="K228" s="1">
        <f>VLOOKUP(Table_Data[[#This Row],[id]], Table_scibert_document_topics[[Column1.id]:[Column3.topic]], 3, FALSE)</f>
        <v>0</v>
      </c>
      <c r="L228" s="1">
        <f>VLOOKUP(Table_Data[[#This Row],[id]], Table_miniLM_titles_topics[[Column1.id]:[Column3.topic]], 3, FALSE)</f>
        <v>0</v>
      </c>
      <c r="M228" s="1">
        <f>VLOOKUP(Table_Data[[#This Row],[id]], Table_mpnet_titles_topics[[Column1.id]:[Column3.topic]], 3, FALSE)</f>
        <v>3</v>
      </c>
      <c r="N228" s="1">
        <f>VLOOKUP(Table_Data[[#This Row],[id]], Table_scibert_titles_topics[[Column1.id]:[Column3.topic]], 3, FALSE)</f>
        <v>8</v>
      </c>
      <c r="O228" s="1">
        <f>VLOOKUP(Table_Data[[#This Row],[id]], Table_miniLM_keywords_topics[[Column1.id]:[Column3.topic]], 3, FALSE)</f>
        <v>0</v>
      </c>
      <c r="P228" s="1">
        <f>VLOOKUP(Table_Data[[#This Row],[id]], Table_mpnet_keywords_topics[[Column1.id]:[Column3.topic]], 3, FALSE)</f>
        <v>5</v>
      </c>
      <c r="Q228" s="1" t="s">
        <v>6208</v>
      </c>
    </row>
    <row r="229" spans="1:17" x14ac:dyDescent="0.25">
      <c r="A229" s="1" t="s">
        <v>1687</v>
      </c>
      <c r="B229" s="1" t="s">
        <v>1688</v>
      </c>
      <c r="C229" s="1" t="s">
        <v>1689</v>
      </c>
      <c r="D229" s="1" t="s">
        <v>1690</v>
      </c>
      <c r="E229" s="1" t="s">
        <v>1691</v>
      </c>
      <c r="F229" s="1" t="s">
        <v>13</v>
      </c>
      <c r="G229" s="1">
        <v>2017</v>
      </c>
      <c r="H229" s="1" t="s">
        <v>1692</v>
      </c>
      <c r="I229" s="1">
        <f>VLOOKUP(Table_Data[[#This Row],[id]], Table_miniLM_document_topics[[Column1.id]:[Column3.topic]], 3, FALSE)</f>
        <v>9</v>
      </c>
      <c r="J229" s="1">
        <f>VLOOKUP(Table_Data[[#This Row],[id]], Table_mpnet_document_topics[[Column1.id]:[Column3.topic]], 3, FALSE)</f>
        <v>11</v>
      </c>
      <c r="K229" s="1">
        <f>VLOOKUP(Table_Data[[#This Row],[id]], Table_scibert_document_topics[[Column1.id]:[Column3.topic]], 3, FALSE)</f>
        <v>-1</v>
      </c>
      <c r="L229" s="1">
        <f>VLOOKUP(Table_Data[[#This Row],[id]], Table_miniLM_titles_topics[[Column1.id]:[Column3.topic]], 3, FALSE)</f>
        <v>-1</v>
      </c>
      <c r="M229" s="1">
        <f>VLOOKUP(Table_Data[[#This Row],[id]], Table_mpnet_titles_topics[[Column1.id]:[Column3.topic]], 3, FALSE)</f>
        <v>-1</v>
      </c>
      <c r="N229" s="1">
        <f>VLOOKUP(Table_Data[[#This Row],[id]], Table_scibert_titles_topics[[Column1.id]:[Column3.topic]], 3, FALSE)</f>
        <v>-1</v>
      </c>
      <c r="O229" s="1">
        <f>VLOOKUP(Table_Data[[#This Row],[id]], Table_miniLM_keywords_topics[[Column1.id]:[Column3.topic]], 3, FALSE)</f>
        <v>1</v>
      </c>
      <c r="P229" s="1">
        <f>VLOOKUP(Table_Data[[#This Row],[id]], Table_mpnet_keywords_topics[[Column1.id]:[Column3.topic]], 3, FALSE)</f>
        <v>0</v>
      </c>
      <c r="Q229" s="1" t="s">
        <v>6208</v>
      </c>
    </row>
    <row r="230" spans="1:17" x14ac:dyDescent="0.25">
      <c r="A230" s="1" t="s">
        <v>1693</v>
      </c>
      <c r="B230" s="1" t="s">
        <v>1694</v>
      </c>
      <c r="C230" s="1" t="s">
        <v>1695</v>
      </c>
      <c r="D230" s="1" t="s">
        <v>1696</v>
      </c>
      <c r="E230" s="1" t="s">
        <v>1697</v>
      </c>
      <c r="F230" s="1" t="s">
        <v>13</v>
      </c>
      <c r="G230" s="1">
        <v>2017</v>
      </c>
      <c r="H230" s="1" t="s">
        <v>389</v>
      </c>
      <c r="I230" s="1">
        <f>VLOOKUP(Table_Data[[#This Row],[id]], Table_miniLM_document_topics[[Column1.id]:[Column3.topic]], 3, FALSE)</f>
        <v>-1</v>
      </c>
      <c r="J230" s="1">
        <f>VLOOKUP(Table_Data[[#This Row],[id]], Table_mpnet_document_topics[[Column1.id]:[Column3.topic]], 3, FALSE)</f>
        <v>-1</v>
      </c>
      <c r="K230" s="1">
        <f>VLOOKUP(Table_Data[[#This Row],[id]], Table_scibert_document_topics[[Column1.id]:[Column3.topic]], 3, FALSE)</f>
        <v>-1</v>
      </c>
      <c r="L230" s="1">
        <f>VLOOKUP(Table_Data[[#This Row],[id]], Table_miniLM_titles_topics[[Column1.id]:[Column3.topic]], 3, FALSE)</f>
        <v>-1</v>
      </c>
      <c r="M230" s="1">
        <f>VLOOKUP(Table_Data[[#This Row],[id]], Table_mpnet_titles_topics[[Column1.id]:[Column3.topic]], 3, FALSE)</f>
        <v>-1</v>
      </c>
      <c r="N230" s="1">
        <f>VLOOKUP(Table_Data[[#This Row],[id]], Table_scibert_titles_topics[[Column1.id]:[Column3.topic]], 3, FALSE)</f>
        <v>-1</v>
      </c>
      <c r="O230" s="1">
        <f>VLOOKUP(Table_Data[[#This Row],[id]], Table_miniLM_keywords_topics[[Column1.id]:[Column3.topic]], 3, FALSE)</f>
        <v>14</v>
      </c>
      <c r="P230" s="1">
        <f>VLOOKUP(Table_Data[[#This Row],[id]], Table_mpnet_keywords_topics[[Column1.id]:[Column3.topic]], 3, FALSE)</f>
        <v>-1</v>
      </c>
      <c r="Q230" s="1" t="s">
        <v>6208</v>
      </c>
    </row>
    <row r="231" spans="1:17" x14ac:dyDescent="0.25">
      <c r="A231" s="1" t="s">
        <v>1698</v>
      </c>
      <c r="B231" s="1" t="s">
        <v>1699</v>
      </c>
      <c r="C231" s="1" t="s">
        <v>1700</v>
      </c>
      <c r="D231" s="1" t="s">
        <v>1701</v>
      </c>
      <c r="E231" s="1" t="s">
        <v>1702</v>
      </c>
      <c r="F231" s="1" t="s">
        <v>13</v>
      </c>
      <c r="G231" s="1">
        <v>2017</v>
      </c>
      <c r="H231" s="1" t="s">
        <v>31</v>
      </c>
      <c r="I231" s="1">
        <f>VLOOKUP(Table_Data[[#This Row],[id]], Table_miniLM_document_topics[[Column1.id]:[Column3.topic]], 3, FALSE)</f>
        <v>2</v>
      </c>
      <c r="J231" s="1">
        <f>VLOOKUP(Table_Data[[#This Row],[id]], Table_mpnet_document_topics[[Column1.id]:[Column3.topic]], 3, FALSE)</f>
        <v>1</v>
      </c>
      <c r="K231" s="1">
        <f>VLOOKUP(Table_Data[[#This Row],[id]], Table_scibert_document_topics[[Column1.id]:[Column3.topic]], 3, FALSE)</f>
        <v>3</v>
      </c>
      <c r="L231" s="1">
        <f>VLOOKUP(Table_Data[[#This Row],[id]], Table_miniLM_titles_topics[[Column1.id]:[Column3.topic]], 3, FALSE)</f>
        <v>0</v>
      </c>
      <c r="M231" s="1">
        <f>VLOOKUP(Table_Data[[#This Row],[id]], Table_mpnet_titles_topics[[Column1.id]:[Column3.topic]], 3, FALSE)</f>
        <v>3</v>
      </c>
      <c r="N231" s="1">
        <f>VLOOKUP(Table_Data[[#This Row],[id]], Table_scibert_titles_topics[[Column1.id]:[Column3.topic]], 3, FALSE)</f>
        <v>3</v>
      </c>
      <c r="O231" s="1">
        <f>VLOOKUP(Table_Data[[#This Row],[id]], Table_miniLM_keywords_topics[[Column1.id]:[Column3.topic]], 3, FALSE)</f>
        <v>5</v>
      </c>
      <c r="P231" s="1">
        <f>VLOOKUP(Table_Data[[#This Row],[id]], Table_mpnet_keywords_topics[[Column1.id]:[Column3.topic]], 3, FALSE)</f>
        <v>6</v>
      </c>
      <c r="Q231" s="1" t="s">
        <v>6208</v>
      </c>
    </row>
    <row r="232" spans="1:17" x14ac:dyDescent="0.25">
      <c r="A232" s="1" t="s">
        <v>1703</v>
      </c>
      <c r="B232" s="1" t="s">
        <v>1704</v>
      </c>
      <c r="C232" s="1" t="s">
        <v>1705</v>
      </c>
      <c r="D232" s="1" t="s">
        <v>1706</v>
      </c>
      <c r="E232" s="1" t="s">
        <v>1707</v>
      </c>
      <c r="F232" s="1" t="s">
        <v>13</v>
      </c>
      <c r="G232" s="1">
        <v>2017</v>
      </c>
      <c r="I232" s="1">
        <f>VLOOKUP(Table_Data[[#This Row],[id]], Table_miniLM_document_topics[[Column1.id]:[Column3.topic]], 3, FALSE)</f>
        <v>21</v>
      </c>
      <c r="J232" s="1">
        <f>VLOOKUP(Table_Data[[#This Row],[id]], Table_mpnet_document_topics[[Column1.id]:[Column3.topic]], 3, FALSE)</f>
        <v>23</v>
      </c>
      <c r="K232" s="1">
        <f>VLOOKUP(Table_Data[[#This Row],[id]], Table_scibert_document_topics[[Column1.id]:[Column3.topic]], 3, FALSE)</f>
        <v>12</v>
      </c>
      <c r="L232" s="1">
        <f>VLOOKUP(Table_Data[[#This Row],[id]], Table_miniLM_titles_topics[[Column1.id]:[Column3.topic]], 3, FALSE)</f>
        <v>-1</v>
      </c>
      <c r="M232" s="1">
        <f>VLOOKUP(Table_Data[[#This Row],[id]], Table_mpnet_titles_topics[[Column1.id]:[Column3.topic]], 3, FALSE)</f>
        <v>-1</v>
      </c>
      <c r="N232" s="1">
        <f>VLOOKUP(Table_Data[[#This Row],[id]], Table_scibert_titles_topics[[Column1.id]:[Column3.topic]], 3, FALSE)</f>
        <v>-1</v>
      </c>
      <c r="O232" s="1">
        <f>VLOOKUP(Table_Data[[#This Row],[id]], Table_miniLM_keywords_topics[[Column1.id]:[Column3.topic]], 3, FALSE)</f>
        <v>-1</v>
      </c>
      <c r="P232" s="1">
        <f>VLOOKUP(Table_Data[[#This Row],[id]], Table_mpnet_keywords_topics[[Column1.id]:[Column3.topic]], 3, FALSE)</f>
        <v>0</v>
      </c>
      <c r="Q232" s="1" t="s">
        <v>6208</v>
      </c>
    </row>
    <row r="233" spans="1:17" x14ac:dyDescent="0.25">
      <c r="A233" s="1" t="s">
        <v>1708</v>
      </c>
      <c r="B233" s="1" t="s">
        <v>1709</v>
      </c>
      <c r="C233" s="1" t="s">
        <v>1098</v>
      </c>
      <c r="D233" s="1" t="s">
        <v>1710</v>
      </c>
      <c r="E233" s="1" t="s">
        <v>1711</v>
      </c>
      <c r="F233" s="1" t="s">
        <v>13</v>
      </c>
      <c r="G233" s="1">
        <v>2017</v>
      </c>
      <c r="H233" s="1" t="s">
        <v>254</v>
      </c>
      <c r="I233" s="1">
        <f>VLOOKUP(Table_Data[[#This Row],[id]], Table_miniLM_document_topics[[Column1.id]:[Column3.topic]], 3, FALSE)</f>
        <v>-1</v>
      </c>
      <c r="J233" s="1">
        <f>VLOOKUP(Table_Data[[#This Row],[id]], Table_mpnet_document_topics[[Column1.id]:[Column3.topic]], 3, FALSE)</f>
        <v>0</v>
      </c>
      <c r="K233" s="1">
        <f>VLOOKUP(Table_Data[[#This Row],[id]], Table_scibert_document_topics[[Column1.id]:[Column3.topic]], 3, FALSE)</f>
        <v>-1</v>
      </c>
      <c r="L233" s="1">
        <f>VLOOKUP(Table_Data[[#This Row],[id]], Table_miniLM_titles_topics[[Column1.id]:[Column3.topic]], 3, FALSE)</f>
        <v>5</v>
      </c>
      <c r="M233" s="1">
        <f>VLOOKUP(Table_Data[[#This Row],[id]], Table_mpnet_titles_topics[[Column1.id]:[Column3.topic]], 3, FALSE)</f>
        <v>0</v>
      </c>
      <c r="N233" s="1">
        <f>VLOOKUP(Table_Data[[#This Row],[id]], Table_scibert_titles_topics[[Column1.id]:[Column3.topic]], 3, FALSE)</f>
        <v>0</v>
      </c>
      <c r="O233" s="1">
        <f>VLOOKUP(Table_Data[[#This Row],[id]], Table_miniLM_keywords_topics[[Column1.id]:[Column3.topic]], 3, FALSE)</f>
        <v>4</v>
      </c>
      <c r="P233" s="1">
        <f>VLOOKUP(Table_Data[[#This Row],[id]], Table_mpnet_keywords_topics[[Column1.id]:[Column3.topic]], 3, FALSE)</f>
        <v>1</v>
      </c>
      <c r="Q233" s="1" t="s">
        <v>6208</v>
      </c>
    </row>
    <row r="234" spans="1:17" x14ac:dyDescent="0.25">
      <c r="A234" s="1" t="s">
        <v>1712</v>
      </c>
      <c r="B234" s="1" t="s">
        <v>1713</v>
      </c>
      <c r="C234" s="1" t="s">
        <v>1714</v>
      </c>
      <c r="D234" s="1" t="s">
        <v>1715</v>
      </c>
      <c r="E234" s="1" t="s">
        <v>1716</v>
      </c>
      <c r="F234" s="1" t="s">
        <v>13</v>
      </c>
      <c r="G234" s="1">
        <v>2017</v>
      </c>
      <c r="H234" s="1" t="s">
        <v>389</v>
      </c>
      <c r="I234" s="1">
        <f>VLOOKUP(Table_Data[[#This Row],[id]], Table_miniLM_document_topics[[Column1.id]:[Column3.topic]], 3, FALSE)</f>
        <v>0</v>
      </c>
      <c r="J234" s="1">
        <f>VLOOKUP(Table_Data[[#This Row],[id]], Table_mpnet_document_topics[[Column1.id]:[Column3.topic]], 3, FALSE)</f>
        <v>2</v>
      </c>
      <c r="K234" s="1">
        <f>VLOOKUP(Table_Data[[#This Row],[id]], Table_scibert_document_topics[[Column1.id]:[Column3.topic]], 3, FALSE)</f>
        <v>0</v>
      </c>
      <c r="L234" s="1">
        <f>VLOOKUP(Table_Data[[#This Row],[id]], Table_miniLM_titles_topics[[Column1.id]:[Column3.topic]], 3, FALSE)</f>
        <v>0</v>
      </c>
      <c r="M234" s="1">
        <f>VLOOKUP(Table_Data[[#This Row],[id]], Table_mpnet_titles_topics[[Column1.id]:[Column3.topic]], 3, FALSE)</f>
        <v>3</v>
      </c>
      <c r="N234" s="1">
        <f>VLOOKUP(Table_Data[[#This Row],[id]], Table_scibert_titles_topics[[Column1.id]:[Column3.topic]], 3, FALSE)</f>
        <v>8</v>
      </c>
      <c r="O234" s="1">
        <f>VLOOKUP(Table_Data[[#This Row],[id]], Table_miniLM_keywords_topics[[Column1.id]:[Column3.topic]], 3, FALSE)</f>
        <v>0</v>
      </c>
      <c r="P234" s="1">
        <f>VLOOKUP(Table_Data[[#This Row],[id]], Table_mpnet_keywords_topics[[Column1.id]:[Column3.topic]], 3, FALSE)</f>
        <v>4</v>
      </c>
      <c r="Q234" s="1" t="s">
        <v>6208</v>
      </c>
    </row>
    <row r="235" spans="1:17" x14ac:dyDescent="0.25">
      <c r="A235" s="1" t="s">
        <v>1717</v>
      </c>
      <c r="B235" s="1" t="s">
        <v>1718</v>
      </c>
      <c r="C235" s="1" t="s">
        <v>1719</v>
      </c>
      <c r="D235" s="1" t="s">
        <v>1720</v>
      </c>
      <c r="E235" s="1" t="s">
        <v>1721</v>
      </c>
      <c r="F235" s="1" t="s">
        <v>13</v>
      </c>
      <c r="G235" s="1">
        <v>2017</v>
      </c>
      <c r="H235" s="1" t="s">
        <v>254</v>
      </c>
      <c r="I235" s="1">
        <f>VLOOKUP(Table_Data[[#This Row],[id]], Table_miniLM_document_topics[[Column1.id]:[Column3.topic]], 3, FALSE)</f>
        <v>-1</v>
      </c>
      <c r="J235" s="1">
        <f>VLOOKUP(Table_Data[[#This Row],[id]], Table_mpnet_document_topics[[Column1.id]:[Column3.topic]], 3, FALSE)</f>
        <v>0</v>
      </c>
      <c r="K235" s="1">
        <f>VLOOKUP(Table_Data[[#This Row],[id]], Table_scibert_document_topics[[Column1.id]:[Column3.topic]], 3, FALSE)</f>
        <v>1</v>
      </c>
      <c r="L235" s="1">
        <f>VLOOKUP(Table_Data[[#This Row],[id]], Table_miniLM_titles_topics[[Column1.id]:[Column3.topic]], 3, FALSE)</f>
        <v>3</v>
      </c>
      <c r="M235" s="1">
        <f>VLOOKUP(Table_Data[[#This Row],[id]], Table_mpnet_titles_topics[[Column1.id]:[Column3.topic]], 3, FALSE)</f>
        <v>0</v>
      </c>
      <c r="N235" s="1">
        <f>VLOOKUP(Table_Data[[#This Row],[id]], Table_scibert_titles_topics[[Column1.id]:[Column3.topic]], 3, FALSE)</f>
        <v>0</v>
      </c>
      <c r="O235" s="1">
        <f>VLOOKUP(Table_Data[[#This Row],[id]], Table_miniLM_keywords_topics[[Column1.id]:[Column3.topic]], 3, FALSE)</f>
        <v>4</v>
      </c>
      <c r="P235" s="1">
        <f>VLOOKUP(Table_Data[[#This Row],[id]], Table_mpnet_keywords_topics[[Column1.id]:[Column3.topic]], 3, FALSE)</f>
        <v>1</v>
      </c>
      <c r="Q235" s="1" t="s">
        <v>6208</v>
      </c>
    </row>
    <row r="236" spans="1:17" x14ac:dyDescent="0.25">
      <c r="A236" s="1" t="s">
        <v>1722</v>
      </c>
      <c r="B236" s="1" t="s">
        <v>1723</v>
      </c>
      <c r="C236" s="1" t="s">
        <v>1724</v>
      </c>
      <c r="D236" s="1" t="s">
        <v>1725</v>
      </c>
      <c r="E236" s="1" t="s">
        <v>1726</v>
      </c>
      <c r="F236" s="1" t="s">
        <v>13</v>
      </c>
      <c r="G236" s="1">
        <v>2017</v>
      </c>
      <c r="H236" s="1" t="s">
        <v>73</v>
      </c>
      <c r="I236" s="1">
        <f>VLOOKUP(Table_Data[[#This Row],[id]], Table_miniLM_document_topics[[Column1.id]:[Column3.topic]], 3, FALSE)</f>
        <v>14</v>
      </c>
      <c r="J236" s="1">
        <f>VLOOKUP(Table_Data[[#This Row],[id]], Table_mpnet_document_topics[[Column1.id]:[Column3.topic]], 3, FALSE)</f>
        <v>15</v>
      </c>
      <c r="K236" s="1">
        <f>VLOOKUP(Table_Data[[#This Row],[id]], Table_scibert_document_topics[[Column1.id]:[Column3.topic]], 3, FALSE)</f>
        <v>17</v>
      </c>
      <c r="L236" s="1">
        <f>VLOOKUP(Table_Data[[#This Row],[id]], Table_miniLM_titles_topics[[Column1.id]:[Column3.topic]], 3, FALSE)</f>
        <v>11</v>
      </c>
      <c r="M236" s="1">
        <f>VLOOKUP(Table_Data[[#This Row],[id]], Table_mpnet_titles_topics[[Column1.id]:[Column3.topic]], 3, FALSE)</f>
        <v>2</v>
      </c>
      <c r="N236" s="1">
        <f>VLOOKUP(Table_Data[[#This Row],[id]], Table_scibert_titles_topics[[Column1.id]:[Column3.topic]], 3, FALSE)</f>
        <v>4</v>
      </c>
      <c r="O236" s="1">
        <f>VLOOKUP(Table_Data[[#This Row],[id]], Table_miniLM_keywords_topics[[Column1.id]:[Column3.topic]], 3, FALSE)</f>
        <v>-1</v>
      </c>
      <c r="P236" s="1">
        <f>VLOOKUP(Table_Data[[#This Row],[id]], Table_mpnet_keywords_topics[[Column1.id]:[Column3.topic]], 3, FALSE)</f>
        <v>6</v>
      </c>
      <c r="Q236" s="1" t="s">
        <v>6208</v>
      </c>
    </row>
    <row r="237" spans="1:17" x14ac:dyDescent="0.25">
      <c r="A237" s="1" t="s">
        <v>1731</v>
      </c>
      <c r="B237" s="1" t="s">
        <v>1732</v>
      </c>
      <c r="C237" s="1" t="s">
        <v>1733</v>
      </c>
      <c r="D237" s="1" t="s">
        <v>1734</v>
      </c>
      <c r="E237" s="1" t="s">
        <v>1735</v>
      </c>
      <c r="F237" s="1" t="s">
        <v>13</v>
      </c>
      <c r="G237" s="1">
        <v>2017</v>
      </c>
      <c r="H237" s="1" t="s">
        <v>73</v>
      </c>
      <c r="I237" s="1">
        <f>VLOOKUP(Table_Data[[#This Row],[id]], Table_miniLM_document_topics[[Column1.id]:[Column3.topic]], 3, FALSE)</f>
        <v>6</v>
      </c>
      <c r="J237" s="1">
        <f>VLOOKUP(Table_Data[[#This Row],[id]], Table_mpnet_document_topics[[Column1.id]:[Column3.topic]], 3, FALSE)</f>
        <v>7</v>
      </c>
      <c r="K237" s="1">
        <f>VLOOKUP(Table_Data[[#This Row],[id]], Table_scibert_document_topics[[Column1.id]:[Column3.topic]], 3, FALSE)</f>
        <v>6</v>
      </c>
      <c r="L237" s="1">
        <f>VLOOKUP(Table_Data[[#This Row],[id]], Table_miniLM_titles_topics[[Column1.id]:[Column3.topic]], 3, FALSE)</f>
        <v>6</v>
      </c>
      <c r="M237" s="1">
        <f>VLOOKUP(Table_Data[[#This Row],[id]], Table_mpnet_titles_topics[[Column1.id]:[Column3.topic]], 3, FALSE)</f>
        <v>6</v>
      </c>
      <c r="N237" s="1">
        <f>VLOOKUP(Table_Data[[#This Row],[id]], Table_scibert_titles_topics[[Column1.id]:[Column3.topic]], 3, FALSE)</f>
        <v>5</v>
      </c>
      <c r="O237" s="1">
        <f>VLOOKUP(Table_Data[[#This Row],[id]], Table_miniLM_keywords_topics[[Column1.id]:[Column3.topic]], 3, FALSE)</f>
        <v>1</v>
      </c>
      <c r="P237" s="1">
        <f>VLOOKUP(Table_Data[[#This Row],[id]], Table_mpnet_keywords_topics[[Column1.id]:[Column3.topic]], 3, FALSE)</f>
        <v>8</v>
      </c>
      <c r="Q237" s="1" t="s">
        <v>6208</v>
      </c>
    </row>
    <row r="238" spans="1:17" x14ac:dyDescent="0.25">
      <c r="A238" s="1" t="s">
        <v>1736</v>
      </c>
      <c r="B238" s="1" t="s">
        <v>1737</v>
      </c>
      <c r="C238" s="1" t="s">
        <v>1738</v>
      </c>
      <c r="D238" s="1" t="s">
        <v>1739</v>
      </c>
      <c r="E238" s="1" t="s">
        <v>1740</v>
      </c>
      <c r="F238" s="1" t="s">
        <v>13</v>
      </c>
      <c r="G238" s="1">
        <v>2017</v>
      </c>
      <c r="H238" s="1" t="s">
        <v>722</v>
      </c>
      <c r="I238" s="1">
        <f>VLOOKUP(Table_Data[[#This Row],[id]], Table_miniLM_document_topics[[Column1.id]:[Column3.topic]], 3, FALSE)</f>
        <v>6</v>
      </c>
      <c r="J238" s="1">
        <f>VLOOKUP(Table_Data[[#This Row],[id]], Table_mpnet_document_topics[[Column1.id]:[Column3.topic]], 3, FALSE)</f>
        <v>0</v>
      </c>
      <c r="K238" s="1">
        <f>VLOOKUP(Table_Data[[#This Row],[id]], Table_scibert_document_topics[[Column1.id]:[Column3.topic]], 3, FALSE)</f>
        <v>6</v>
      </c>
      <c r="L238" s="1">
        <f>VLOOKUP(Table_Data[[#This Row],[id]], Table_miniLM_titles_topics[[Column1.id]:[Column3.topic]], 3, FALSE)</f>
        <v>15</v>
      </c>
      <c r="M238" s="1">
        <f>VLOOKUP(Table_Data[[#This Row],[id]], Table_mpnet_titles_topics[[Column1.id]:[Column3.topic]], 3, FALSE)</f>
        <v>0</v>
      </c>
      <c r="N238" s="1">
        <f>VLOOKUP(Table_Data[[#This Row],[id]], Table_scibert_titles_topics[[Column1.id]:[Column3.topic]], 3, FALSE)</f>
        <v>7</v>
      </c>
      <c r="O238" s="1">
        <f>VLOOKUP(Table_Data[[#This Row],[id]], Table_miniLM_keywords_topics[[Column1.id]:[Column3.topic]], 3, FALSE)</f>
        <v>-1</v>
      </c>
      <c r="P238" s="1">
        <f>VLOOKUP(Table_Data[[#This Row],[id]], Table_mpnet_keywords_topics[[Column1.id]:[Column3.topic]], 3, FALSE)</f>
        <v>-1</v>
      </c>
      <c r="Q238" s="1" t="s">
        <v>6208</v>
      </c>
    </row>
    <row r="239" spans="1:17" x14ac:dyDescent="0.25">
      <c r="A239" s="1" t="s">
        <v>1741</v>
      </c>
      <c r="B239" s="1" t="s">
        <v>1742</v>
      </c>
      <c r="C239" s="1" t="s">
        <v>1743</v>
      </c>
      <c r="D239" s="1" t="s">
        <v>1744</v>
      </c>
      <c r="E239" s="1" t="s">
        <v>1745</v>
      </c>
      <c r="F239" s="1" t="s">
        <v>13</v>
      </c>
      <c r="G239" s="1">
        <v>2017</v>
      </c>
      <c r="I239" s="1">
        <f>VLOOKUP(Table_Data[[#This Row],[id]], Table_miniLM_document_topics[[Column1.id]:[Column3.topic]], 3, FALSE)</f>
        <v>21</v>
      </c>
      <c r="J239" s="1">
        <f>VLOOKUP(Table_Data[[#This Row],[id]], Table_mpnet_document_topics[[Column1.id]:[Column3.topic]], 3, FALSE)</f>
        <v>-1</v>
      </c>
      <c r="K239" s="1">
        <f>VLOOKUP(Table_Data[[#This Row],[id]], Table_scibert_document_topics[[Column1.id]:[Column3.topic]], 3, FALSE)</f>
        <v>12</v>
      </c>
      <c r="L239" s="1">
        <f>VLOOKUP(Table_Data[[#This Row],[id]], Table_miniLM_titles_topics[[Column1.id]:[Column3.topic]], 3, FALSE)</f>
        <v>2</v>
      </c>
      <c r="M239" s="1">
        <f>VLOOKUP(Table_Data[[#This Row],[id]], Table_mpnet_titles_topics[[Column1.id]:[Column3.topic]], 3, FALSE)</f>
        <v>-1</v>
      </c>
      <c r="N239" s="1">
        <f>VLOOKUP(Table_Data[[#This Row],[id]], Table_scibert_titles_topics[[Column1.id]:[Column3.topic]], 3, FALSE)</f>
        <v>19</v>
      </c>
      <c r="O239" s="1">
        <f>VLOOKUP(Table_Data[[#This Row],[id]], Table_miniLM_keywords_topics[[Column1.id]:[Column3.topic]], 3, FALSE)</f>
        <v>-1</v>
      </c>
      <c r="P239" s="1">
        <f>VLOOKUP(Table_Data[[#This Row],[id]], Table_mpnet_keywords_topics[[Column1.id]:[Column3.topic]], 3, FALSE)</f>
        <v>10</v>
      </c>
      <c r="Q239" s="1" t="s">
        <v>6208</v>
      </c>
    </row>
    <row r="240" spans="1:17" x14ac:dyDescent="0.25">
      <c r="A240" s="1" t="s">
        <v>1746</v>
      </c>
      <c r="B240" s="1" t="s">
        <v>1747</v>
      </c>
      <c r="C240" s="1" t="s">
        <v>1245</v>
      </c>
      <c r="D240" s="1" t="s">
        <v>1748</v>
      </c>
      <c r="E240" s="1" t="s">
        <v>1749</v>
      </c>
      <c r="F240" s="1" t="s">
        <v>13</v>
      </c>
      <c r="G240" s="1">
        <v>2017</v>
      </c>
      <c r="I240" s="1">
        <f>VLOOKUP(Table_Data[[#This Row],[id]], Table_miniLM_document_topics[[Column1.id]:[Column3.topic]], 3, FALSE)</f>
        <v>4</v>
      </c>
      <c r="J240" s="1">
        <f>VLOOKUP(Table_Data[[#This Row],[id]], Table_mpnet_document_topics[[Column1.id]:[Column3.topic]], 3, FALSE)</f>
        <v>5</v>
      </c>
      <c r="K240" s="1">
        <f>VLOOKUP(Table_Data[[#This Row],[id]], Table_scibert_document_topics[[Column1.id]:[Column3.topic]], 3, FALSE)</f>
        <v>5</v>
      </c>
      <c r="L240" s="1">
        <f>VLOOKUP(Table_Data[[#This Row],[id]], Table_miniLM_titles_topics[[Column1.id]:[Column3.topic]], 3, FALSE)</f>
        <v>2</v>
      </c>
      <c r="M240" s="1">
        <f>VLOOKUP(Table_Data[[#This Row],[id]], Table_mpnet_titles_topics[[Column1.id]:[Column3.topic]], 3, FALSE)</f>
        <v>0</v>
      </c>
      <c r="N240" s="1">
        <f>VLOOKUP(Table_Data[[#This Row],[id]], Table_scibert_titles_topics[[Column1.id]:[Column3.topic]], 3, FALSE)</f>
        <v>-1</v>
      </c>
      <c r="O240" s="1">
        <f>VLOOKUP(Table_Data[[#This Row],[id]], Table_miniLM_keywords_topics[[Column1.id]:[Column3.topic]], 3, FALSE)</f>
        <v>8</v>
      </c>
      <c r="P240" s="1">
        <f>VLOOKUP(Table_Data[[#This Row],[id]], Table_mpnet_keywords_topics[[Column1.id]:[Column3.topic]], 3, FALSE)</f>
        <v>-1</v>
      </c>
      <c r="Q240" s="1" t="s">
        <v>6208</v>
      </c>
    </row>
    <row r="241" spans="1:17" x14ac:dyDescent="0.25">
      <c r="A241" s="1" t="s">
        <v>1750</v>
      </c>
      <c r="B241" s="1" t="s">
        <v>1751</v>
      </c>
      <c r="C241" s="1" t="s">
        <v>1752</v>
      </c>
      <c r="D241" s="1" t="s">
        <v>1753</v>
      </c>
      <c r="E241" s="1" t="s">
        <v>1754</v>
      </c>
      <c r="F241" s="1" t="s">
        <v>13</v>
      </c>
      <c r="G241" s="1">
        <v>2017</v>
      </c>
      <c r="I241" s="1">
        <f>VLOOKUP(Table_Data[[#This Row],[id]], Table_miniLM_document_topics[[Column1.id]:[Column3.topic]], 3, FALSE)</f>
        <v>2</v>
      </c>
      <c r="J241" s="1">
        <f>VLOOKUP(Table_Data[[#This Row],[id]], Table_mpnet_document_topics[[Column1.id]:[Column3.topic]], 3, FALSE)</f>
        <v>1</v>
      </c>
      <c r="K241" s="1">
        <f>VLOOKUP(Table_Data[[#This Row],[id]], Table_scibert_document_topics[[Column1.id]:[Column3.topic]], 3, FALSE)</f>
        <v>3</v>
      </c>
      <c r="L241" s="1">
        <f>VLOOKUP(Table_Data[[#This Row],[id]], Table_miniLM_titles_topics[[Column1.id]:[Column3.topic]], 3, FALSE)</f>
        <v>4</v>
      </c>
      <c r="M241" s="1">
        <f>VLOOKUP(Table_Data[[#This Row],[id]], Table_mpnet_titles_topics[[Column1.id]:[Column3.topic]], 3, FALSE)</f>
        <v>2</v>
      </c>
      <c r="N241" s="1">
        <f>VLOOKUP(Table_Data[[#This Row],[id]], Table_scibert_titles_topics[[Column1.id]:[Column3.topic]], 3, FALSE)</f>
        <v>1</v>
      </c>
      <c r="O241" s="1">
        <f>VLOOKUP(Table_Data[[#This Row],[id]], Table_miniLM_keywords_topics[[Column1.id]:[Column3.topic]], 3, FALSE)</f>
        <v>5</v>
      </c>
      <c r="P241" s="1">
        <f>VLOOKUP(Table_Data[[#This Row],[id]], Table_mpnet_keywords_topics[[Column1.id]:[Column3.topic]], 3, FALSE)</f>
        <v>6</v>
      </c>
      <c r="Q241" s="1" t="s">
        <v>6208</v>
      </c>
    </row>
    <row r="242" spans="1:17" x14ac:dyDescent="0.25">
      <c r="A242" s="1" t="s">
        <v>1755</v>
      </c>
      <c r="B242" s="1" t="s">
        <v>1756</v>
      </c>
      <c r="C242" s="1" t="s">
        <v>1757</v>
      </c>
      <c r="D242" s="1" t="s">
        <v>1758</v>
      </c>
      <c r="E242" s="1" t="s">
        <v>1759</v>
      </c>
      <c r="F242" s="1" t="s">
        <v>13</v>
      </c>
      <c r="G242" s="1">
        <v>2017</v>
      </c>
      <c r="H242" s="1" t="s">
        <v>1760</v>
      </c>
      <c r="I242" s="1">
        <f>VLOOKUP(Table_Data[[#This Row],[id]], Table_miniLM_document_topics[[Column1.id]:[Column3.topic]], 3, FALSE)</f>
        <v>-1</v>
      </c>
      <c r="J242" s="1">
        <f>VLOOKUP(Table_Data[[#This Row],[id]], Table_mpnet_document_topics[[Column1.id]:[Column3.topic]], 3, FALSE)</f>
        <v>17</v>
      </c>
      <c r="K242" s="1">
        <f>VLOOKUP(Table_Data[[#This Row],[id]], Table_scibert_document_topics[[Column1.id]:[Column3.topic]], 3, FALSE)</f>
        <v>-1</v>
      </c>
      <c r="L242" s="1">
        <f>VLOOKUP(Table_Data[[#This Row],[id]], Table_miniLM_titles_topics[[Column1.id]:[Column3.topic]], 3, FALSE)</f>
        <v>17</v>
      </c>
      <c r="M242" s="1">
        <f>VLOOKUP(Table_Data[[#This Row],[id]], Table_mpnet_titles_topics[[Column1.id]:[Column3.topic]], 3, FALSE)</f>
        <v>-1</v>
      </c>
      <c r="N242" s="1">
        <f>VLOOKUP(Table_Data[[#This Row],[id]], Table_scibert_titles_topics[[Column1.id]:[Column3.topic]], 3, FALSE)</f>
        <v>14</v>
      </c>
      <c r="O242" s="1">
        <f>VLOOKUP(Table_Data[[#This Row],[id]], Table_miniLM_keywords_topics[[Column1.id]:[Column3.topic]], 3, FALSE)</f>
        <v>1</v>
      </c>
      <c r="P242" s="1">
        <f>VLOOKUP(Table_Data[[#This Row],[id]], Table_mpnet_keywords_topics[[Column1.id]:[Column3.topic]], 3, FALSE)</f>
        <v>8</v>
      </c>
      <c r="Q242" s="1" t="s">
        <v>6208</v>
      </c>
    </row>
    <row r="243" spans="1:17" x14ac:dyDescent="0.25">
      <c r="A243" s="1" t="s">
        <v>1761</v>
      </c>
      <c r="B243" s="1" t="s">
        <v>1762</v>
      </c>
      <c r="C243" s="1" t="s">
        <v>1763</v>
      </c>
      <c r="D243" s="1" t="s">
        <v>1764</v>
      </c>
      <c r="E243" s="1" t="s">
        <v>1765</v>
      </c>
      <c r="F243" s="1" t="s">
        <v>13</v>
      </c>
      <c r="G243" s="1">
        <v>2017</v>
      </c>
      <c r="H243" s="1" t="s">
        <v>389</v>
      </c>
      <c r="I243" s="1">
        <f>VLOOKUP(Table_Data[[#This Row],[id]], Table_miniLM_document_topics[[Column1.id]:[Column3.topic]], 3, FALSE)</f>
        <v>-1</v>
      </c>
      <c r="J243" s="1">
        <f>VLOOKUP(Table_Data[[#This Row],[id]], Table_mpnet_document_topics[[Column1.id]:[Column3.topic]], 3, FALSE)</f>
        <v>-1</v>
      </c>
      <c r="K243" s="1">
        <f>VLOOKUP(Table_Data[[#This Row],[id]], Table_scibert_document_topics[[Column1.id]:[Column3.topic]], 3, FALSE)</f>
        <v>-1</v>
      </c>
      <c r="L243" s="1">
        <f>VLOOKUP(Table_Data[[#This Row],[id]], Table_miniLM_titles_topics[[Column1.id]:[Column3.topic]], 3, FALSE)</f>
        <v>15</v>
      </c>
      <c r="M243" s="1">
        <f>VLOOKUP(Table_Data[[#This Row],[id]], Table_mpnet_titles_topics[[Column1.id]:[Column3.topic]], 3, FALSE)</f>
        <v>2</v>
      </c>
      <c r="N243" s="1">
        <f>VLOOKUP(Table_Data[[#This Row],[id]], Table_scibert_titles_topics[[Column1.id]:[Column3.topic]], 3, FALSE)</f>
        <v>7</v>
      </c>
      <c r="O243" s="1">
        <f>VLOOKUP(Table_Data[[#This Row],[id]], Table_miniLM_keywords_topics[[Column1.id]:[Column3.topic]], 3, FALSE)</f>
        <v>-1</v>
      </c>
      <c r="P243" s="1">
        <f>VLOOKUP(Table_Data[[#This Row],[id]], Table_mpnet_keywords_topics[[Column1.id]:[Column3.topic]], 3, FALSE)</f>
        <v>5</v>
      </c>
      <c r="Q243" s="1" t="s">
        <v>6208</v>
      </c>
    </row>
    <row r="244" spans="1:17" x14ac:dyDescent="0.25">
      <c r="A244" s="1" t="s">
        <v>1766</v>
      </c>
      <c r="B244" s="1" t="s">
        <v>1767</v>
      </c>
      <c r="C244" s="1" t="s">
        <v>1768</v>
      </c>
      <c r="D244" s="1" t="s">
        <v>1769</v>
      </c>
      <c r="E244" s="1" t="s">
        <v>1770</v>
      </c>
      <c r="F244" s="1" t="s">
        <v>13</v>
      </c>
      <c r="G244" s="1">
        <v>2017</v>
      </c>
      <c r="H244" s="1" t="s">
        <v>275</v>
      </c>
      <c r="I244" s="1">
        <f>VLOOKUP(Table_Data[[#This Row],[id]], Table_miniLM_document_topics[[Column1.id]:[Column3.topic]], 3, FALSE)</f>
        <v>2</v>
      </c>
      <c r="J244" s="1">
        <f>VLOOKUP(Table_Data[[#This Row],[id]], Table_mpnet_document_topics[[Column1.id]:[Column3.topic]], 3, FALSE)</f>
        <v>1</v>
      </c>
      <c r="K244" s="1">
        <f>VLOOKUP(Table_Data[[#This Row],[id]], Table_scibert_document_topics[[Column1.id]:[Column3.topic]], 3, FALSE)</f>
        <v>3</v>
      </c>
      <c r="L244" s="1">
        <f>VLOOKUP(Table_Data[[#This Row],[id]], Table_miniLM_titles_topics[[Column1.id]:[Column3.topic]], 3, FALSE)</f>
        <v>4</v>
      </c>
      <c r="M244" s="1">
        <f>VLOOKUP(Table_Data[[#This Row],[id]], Table_mpnet_titles_topics[[Column1.id]:[Column3.topic]], 3, FALSE)</f>
        <v>2</v>
      </c>
      <c r="N244" s="1">
        <f>VLOOKUP(Table_Data[[#This Row],[id]], Table_scibert_titles_topics[[Column1.id]:[Column3.topic]], 3, FALSE)</f>
        <v>1</v>
      </c>
      <c r="O244" s="1">
        <f>VLOOKUP(Table_Data[[#This Row],[id]], Table_miniLM_keywords_topics[[Column1.id]:[Column3.topic]], 3, FALSE)</f>
        <v>5</v>
      </c>
      <c r="P244" s="1">
        <f>VLOOKUP(Table_Data[[#This Row],[id]], Table_mpnet_keywords_topics[[Column1.id]:[Column3.topic]], 3, FALSE)</f>
        <v>6</v>
      </c>
      <c r="Q244" s="1" t="s">
        <v>6208</v>
      </c>
    </row>
    <row r="245" spans="1:17" x14ac:dyDescent="0.25">
      <c r="A245" s="1" t="s">
        <v>1771</v>
      </c>
      <c r="B245" s="1" t="s">
        <v>1772</v>
      </c>
      <c r="C245" s="1" t="s">
        <v>1773</v>
      </c>
      <c r="D245" s="1" t="s">
        <v>1774</v>
      </c>
      <c r="E245" s="1" t="s">
        <v>1775</v>
      </c>
      <c r="F245" s="1" t="s">
        <v>13</v>
      </c>
      <c r="G245" s="1">
        <v>2017</v>
      </c>
      <c r="H245" s="1" t="s">
        <v>296</v>
      </c>
      <c r="I245" s="1">
        <f>VLOOKUP(Table_Data[[#This Row],[id]], Table_miniLM_document_topics[[Column1.id]:[Column3.topic]], 3, FALSE)</f>
        <v>16</v>
      </c>
      <c r="J245" s="1">
        <f>VLOOKUP(Table_Data[[#This Row],[id]], Table_mpnet_document_topics[[Column1.id]:[Column3.topic]], 3, FALSE)</f>
        <v>13</v>
      </c>
      <c r="K245" s="1">
        <f>VLOOKUP(Table_Data[[#This Row],[id]], Table_scibert_document_topics[[Column1.id]:[Column3.topic]], 3, FALSE)</f>
        <v>18</v>
      </c>
      <c r="L245" s="1">
        <f>VLOOKUP(Table_Data[[#This Row],[id]], Table_miniLM_titles_topics[[Column1.id]:[Column3.topic]], 3, FALSE)</f>
        <v>14</v>
      </c>
      <c r="M245" s="1">
        <f>VLOOKUP(Table_Data[[#This Row],[id]], Table_mpnet_titles_topics[[Column1.id]:[Column3.topic]], 3, FALSE)</f>
        <v>13</v>
      </c>
      <c r="N245" s="1">
        <f>VLOOKUP(Table_Data[[#This Row],[id]], Table_scibert_titles_topics[[Column1.id]:[Column3.topic]], 3, FALSE)</f>
        <v>13</v>
      </c>
      <c r="O245" s="1">
        <f>VLOOKUP(Table_Data[[#This Row],[id]], Table_miniLM_keywords_topics[[Column1.id]:[Column3.topic]], 3, FALSE)</f>
        <v>13</v>
      </c>
      <c r="P245" s="1">
        <f>VLOOKUP(Table_Data[[#This Row],[id]], Table_mpnet_keywords_topics[[Column1.id]:[Column3.topic]], 3, FALSE)</f>
        <v>11</v>
      </c>
      <c r="Q245" s="1" t="s">
        <v>6208</v>
      </c>
    </row>
    <row r="246" spans="1:17" x14ac:dyDescent="0.25">
      <c r="A246" s="1" t="s">
        <v>1776</v>
      </c>
      <c r="B246" s="2" t="s">
        <v>5973</v>
      </c>
      <c r="C246" s="1" t="s">
        <v>1777</v>
      </c>
      <c r="D246" s="1" t="s">
        <v>1778</v>
      </c>
      <c r="E246" s="1" t="s">
        <v>1779</v>
      </c>
      <c r="F246" s="1" t="s">
        <v>13</v>
      </c>
      <c r="G246" s="1">
        <v>2017</v>
      </c>
      <c r="I246" s="1">
        <f>VLOOKUP(Table_Data[[#This Row],[id]], Table_miniLM_document_topics[[Column1.id]:[Column3.topic]], 3, FALSE)</f>
        <v>-1</v>
      </c>
      <c r="J246" s="1">
        <f>VLOOKUP(Table_Data[[#This Row],[id]], Table_mpnet_document_topics[[Column1.id]:[Column3.topic]], 3, FALSE)</f>
        <v>3</v>
      </c>
      <c r="K246" s="1">
        <f>VLOOKUP(Table_Data[[#This Row],[id]], Table_scibert_document_topics[[Column1.id]:[Column3.topic]], 3, FALSE)</f>
        <v>-1</v>
      </c>
      <c r="L246" s="1">
        <f>VLOOKUP(Table_Data[[#This Row],[id]], Table_miniLM_titles_topics[[Column1.id]:[Column3.topic]], 3, FALSE)</f>
        <v>16</v>
      </c>
      <c r="M246" s="1">
        <f>VLOOKUP(Table_Data[[#This Row],[id]], Table_mpnet_titles_topics[[Column1.id]:[Column3.topic]], 3, FALSE)</f>
        <v>5</v>
      </c>
      <c r="N246" s="1">
        <f>VLOOKUP(Table_Data[[#This Row],[id]], Table_scibert_titles_topics[[Column1.id]:[Column3.topic]], 3, FALSE)</f>
        <v>-1</v>
      </c>
      <c r="O246" s="1">
        <f>VLOOKUP(Table_Data[[#This Row],[id]], Table_miniLM_keywords_topics[[Column1.id]:[Column3.topic]], 3, FALSE)</f>
        <v>7</v>
      </c>
      <c r="P246" s="1">
        <f>VLOOKUP(Table_Data[[#This Row],[id]], Table_mpnet_keywords_topics[[Column1.id]:[Column3.topic]], 3, FALSE)</f>
        <v>2</v>
      </c>
      <c r="Q246" s="1" t="s">
        <v>6208</v>
      </c>
    </row>
    <row r="247" spans="1:17" x14ac:dyDescent="0.25">
      <c r="A247" s="1" t="s">
        <v>1780</v>
      </c>
      <c r="B247" s="1" t="s">
        <v>1781</v>
      </c>
      <c r="C247" s="1" t="s">
        <v>1782</v>
      </c>
      <c r="D247" s="1" t="s">
        <v>1783</v>
      </c>
      <c r="E247" s="1" t="s">
        <v>1784</v>
      </c>
      <c r="F247" s="1" t="s">
        <v>13</v>
      </c>
      <c r="G247" s="1">
        <v>2017</v>
      </c>
      <c r="I247" s="1">
        <f>VLOOKUP(Table_Data[[#This Row],[id]], Table_miniLM_document_topics[[Column1.id]:[Column3.topic]], 3, FALSE)</f>
        <v>1</v>
      </c>
      <c r="J247" s="1">
        <f>VLOOKUP(Table_Data[[#This Row],[id]], Table_mpnet_document_topics[[Column1.id]:[Column3.topic]], 3, FALSE)</f>
        <v>3</v>
      </c>
      <c r="K247" s="1">
        <f>VLOOKUP(Table_Data[[#This Row],[id]], Table_scibert_document_topics[[Column1.id]:[Column3.topic]], 3, FALSE)</f>
        <v>4</v>
      </c>
      <c r="L247" s="1">
        <f>VLOOKUP(Table_Data[[#This Row],[id]], Table_miniLM_titles_topics[[Column1.id]:[Column3.topic]], 3, FALSE)</f>
        <v>-1</v>
      </c>
      <c r="M247" s="1">
        <f>VLOOKUP(Table_Data[[#This Row],[id]], Table_mpnet_titles_topics[[Column1.id]:[Column3.topic]], 3, FALSE)</f>
        <v>10</v>
      </c>
      <c r="N247" s="1">
        <f>VLOOKUP(Table_Data[[#This Row],[id]], Table_scibert_titles_topics[[Column1.id]:[Column3.topic]], 3, FALSE)</f>
        <v>-1</v>
      </c>
      <c r="O247" s="1">
        <f>VLOOKUP(Table_Data[[#This Row],[id]], Table_miniLM_keywords_topics[[Column1.id]:[Column3.topic]], 3, FALSE)</f>
        <v>0</v>
      </c>
      <c r="P247" s="1">
        <f>VLOOKUP(Table_Data[[#This Row],[id]], Table_mpnet_keywords_topics[[Column1.id]:[Column3.topic]], 3, FALSE)</f>
        <v>2</v>
      </c>
      <c r="Q247" s="1" t="s">
        <v>6208</v>
      </c>
    </row>
    <row r="248" spans="1:17" x14ac:dyDescent="0.25">
      <c r="A248" s="1" t="s">
        <v>1785</v>
      </c>
      <c r="B248" s="1" t="s">
        <v>1786</v>
      </c>
      <c r="C248" s="1" t="s">
        <v>1787</v>
      </c>
      <c r="D248" s="1" t="s">
        <v>1788</v>
      </c>
      <c r="E248" s="1" t="s">
        <v>1789</v>
      </c>
      <c r="F248" s="1" t="s">
        <v>13</v>
      </c>
      <c r="G248" s="1">
        <v>2017</v>
      </c>
      <c r="H248" s="1" t="s">
        <v>1790</v>
      </c>
      <c r="I248" s="1">
        <f>VLOOKUP(Table_Data[[#This Row],[id]], Table_miniLM_document_topics[[Column1.id]:[Column3.topic]], 3, FALSE)</f>
        <v>1</v>
      </c>
      <c r="J248" s="1">
        <f>VLOOKUP(Table_Data[[#This Row],[id]], Table_mpnet_document_topics[[Column1.id]:[Column3.topic]], 3, FALSE)</f>
        <v>3</v>
      </c>
      <c r="K248" s="1">
        <f>VLOOKUP(Table_Data[[#This Row],[id]], Table_scibert_document_topics[[Column1.id]:[Column3.topic]], 3, FALSE)</f>
        <v>4</v>
      </c>
      <c r="L248" s="1">
        <f>VLOOKUP(Table_Data[[#This Row],[id]], Table_miniLM_titles_topics[[Column1.id]:[Column3.topic]], 3, FALSE)</f>
        <v>-1</v>
      </c>
      <c r="M248" s="1">
        <f>VLOOKUP(Table_Data[[#This Row],[id]], Table_mpnet_titles_topics[[Column1.id]:[Column3.topic]], 3, FALSE)</f>
        <v>5</v>
      </c>
      <c r="N248" s="1">
        <f>VLOOKUP(Table_Data[[#This Row],[id]], Table_scibert_titles_topics[[Column1.id]:[Column3.topic]], 3, FALSE)</f>
        <v>2</v>
      </c>
      <c r="O248" s="1">
        <f>VLOOKUP(Table_Data[[#This Row],[id]], Table_miniLM_keywords_topics[[Column1.id]:[Column3.topic]], 3, FALSE)</f>
        <v>7</v>
      </c>
      <c r="P248" s="1">
        <f>VLOOKUP(Table_Data[[#This Row],[id]], Table_mpnet_keywords_topics[[Column1.id]:[Column3.topic]], 3, FALSE)</f>
        <v>2</v>
      </c>
      <c r="Q248" s="1" t="s">
        <v>6208</v>
      </c>
    </row>
    <row r="249" spans="1:17" x14ac:dyDescent="0.25">
      <c r="A249" s="1" t="s">
        <v>1791</v>
      </c>
      <c r="B249" s="1" t="s">
        <v>1792</v>
      </c>
      <c r="C249" s="1" t="s">
        <v>1793</v>
      </c>
      <c r="D249" s="1" t="s">
        <v>1794</v>
      </c>
      <c r="E249" s="1" t="s">
        <v>1795</v>
      </c>
      <c r="F249" s="1" t="s">
        <v>13</v>
      </c>
      <c r="G249" s="1">
        <v>2017</v>
      </c>
      <c r="H249" s="1" t="s">
        <v>1796</v>
      </c>
      <c r="I249" s="1">
        <f>VLOOKUP(Table_Data[[#This Row],[id]], Table_miniLM_document_topics[[Column1.id]:[Column3.topic]], 3, FALSE)</f>
        <v>1</v>
      </c>
      <c r="J249" s="1">
        <f>VLOOKUP(Table_Data[[#This Row],[id]], Table_mpnet_document_topics[[Column1.id]:[Column3.topic]], 3, FALSE)</f>
        <v>3</v>
      </c>
      <c r="K249" s="1">
        <f>VLOOKUP(Table_Data[[#This Row],[id]], Table_scibert_document_topics[[Column1.id]:[Column3.topic]], 3, FALSE)</f>
        <v>4</v>
      </c>
      <c r="L249" s="1">
        <f>VLOOKUP(Table_Data[[#This Row],[id]], Table_miniLM_titles_topics[[Column1.id]:[Column3.topic]], 3, FALSE)</f>
        <v>10</v>
      </c>
      <c r="M249" s="1">
        <f>VLOOKUP(Table_Data[[#This Row],[id]], Table_mpnet_titles_topics[[Column1.id]:[Column3.topic]], 3, FALSE)</f>
        <v>5</v>
      </c>
      <c r="N249" s="1">
        <f>VLOOKUP(Table_Data[[#This Row],[id]], Table_scibert_titles_topics[[Column1.id]:[Column3.topic]], 3, FALSE)</f>
        <v>2</v>
      </c>
      <c r="O249" s="1">
        <f>VLOOKUP(Table_Data[[#This Row],[id]], Table_miniLM_keywords_topics[[Column1.id]:[Column3.topic]], 3, FALSE)</f>
        <v>7</v>
      </c>
      <c r="P249" s="1">
        <f>VLOOKUP(Table_Data[[#This Row],[id]], Table_mpnet_keywords_topics[[Column1.id]:[Column3.topic]], 3, FALSE)</f>
        <v>-1</v>
      </c>
      <c r="Q249" s="1" t="s">
        <v>6208</v>
      </c>
    </row>
    <row r="250" spans="1:17" x14ac:dyDescent="0.25">
      <c r="A250" s="1" t="s">
        <v>1797</v>
      </c>
      <c r="B250" s="1" t="s">
        <v>1727</v>
      </c>
      <c r="C250" s="1" t="s">
        <v>1728</v>
      </c>
      <c r="D250" s="1" t="s">
        <v>1729</v>
      </c>
      <c r="E250" s="1" t="s">
        <v>1798</v>
      </c>
      <c r="F250" s="1" t="s">
        <v>13</v>
      </c>
      <c r="G250" s="1">
        <v>2017</v>
      </c>
      <c r="H250" s="1" t="s">
        <v>1730</v>
      </c>
      <c r="I250" s="1">
        <f>VLOOKUP(Table_Data[[#This Row],[id]], Table_miniLM_document_topics[[Column1.id]:[Column3.topic]], 3, FALSE)</f>
        <v>8</v>
      </c>
      <c r="J250" s="1">
        <f>VLOOKUP(Table_Data[[#This Row],[id]], Table_mpnet_document_topics[[Column1.id]:[Column3.topic]], 3, FALSE)</f>
        <v>-1</v>
      </c>
      <c r="K250" s="1">
        <f>VLOOKUP(Table_Data[[#This Row],[id]], Table_scibert_document_topics[[Column1.id]:[Column3.topic]], 3, FALSE)</f>
        <v>8</v>
      </c>
      <c r="L250" s="1">
        <f>VLOOKUP(Table_Data[[#This Row],[id]], Table_miniLM_titles_topics[[Column1.id]:[Column3.topic]], 3, FALSE)</f>
        <v>-1</v>
      </c>
      <c r="M250" s="1">
        <f>VLOOKUP(Table_Data[[#This Row],[id]], Table_mpnet_titles_topics[[Column1.id]:[Column3.topic]], 3, FALSE)</f>
        <v>1</v>
      </c>
      <c r="N250" s="1">
        <f>VLOOKUP(Table_Data[[#This Row],[id]], Table_scibert_titles_topics[[Column1.id]:[Column3.topic]], 3, FALSE)</f>
        <v>-1</v>
      </c>
      <c r="O250" s="1">
        <f>VLOOKUP(Table_Data[[#This Row],[id]], Table_miniLM_keywords_topics[[Column1.id]:[Column3.topic]], 3, FALSE)</f>
        <v>-1</v>
      </c>
      <c r="P250" s="1">
        <f>VLOOKUP(Table_Data[[#This Row],[id]], Table_mpnet_keywords_topics[[Column1.id]:[Column3.topic]], 3, FALSE)</f>
        <v>10</v>
      </c>
      <c r="Q250" s="1" t="s">
        <v>6208</v>
      </c>
    </row>
    <row r="251" spans="1:17" x14ac:dyDescent="0.25">
      <c r="A251" s="1" t="s">
        <v>1799</v>
      </c>
      <c r="B251" s="1" t="s">
        <v>1800</v>
      </c>
      <c r="C251" s="1" t="s">
        <v>1801</v>
      </c>
      <c r="D251" s="1" t="s">
        <v>1802</v>
      </c>
      <c r="E251" s="1" t="s">
        <v>1803</v>
      </c>
      <c r="F251" s="1" t="s">
        <v>13</v>
      </c>
      <c r="G251" s="1">
        <v>2017</v>
      </c>
      <c r="H251" s="1" t="s">
        <v>1804</v>
      </c>
      <c r="I251" s="1">
        <f>VLOOKUP(Table_Data[[#This Row],[id]], Table_miniLM_document_topics[[Column1.id]:[Column3.topic]], 3, FALSE)</f>
        <v>4</v>
      </c>
      <c r="J251" s="1">
        <f>VLOOKUP(Table_Data[[#This Row],[id]], Table_mpnet_document_topics[[Column1.id]:[Column3.topic]], 3, FALSE)</f>
        <v>-1</v>
      </c>
      <c r="K251" s="1">
        <f>VLOOKUP(Table_Data[[#This Row],[id]], Table_scibert_document_topics[[Column1.id]:[Column3.topic]], 3, FALSE)</f>
        <v>5</v>
      </c>
      <c r="L251" s="1">
        <f>VLOOKUP(Table_Data[[#This Row],[id]], Table_miniLM_titles_topics[[Column1.id]:[Column3.topic]], 3, FALSE)</f>
        <v>2</v>
      </c>
      <c r="M251" s="1">
        <f>VLOOKUP(Table_Data[[#This Row],[id]], Table_mpnet_titles_topics[[Column1.id]:[Column3.topic]], 3, FALSE)</f>
        <v>0</v>
      </c>
      <c r="N251" s="1">
        <f>VLOOKUP(Table_Data[[#This Row],[id]], Table_scibert_titles_topics[[Column1.id]:[Column3.topic]], 3, FALSE)</f>
        <v>24</v>
      </c>
      <c r="O251" s="1">
        <f>VLOOKUP(Table_Data[[#This Row],[id]], Table_miniLM_keywords_topics[[Column1.id]:[Column3.topic]], 3, FALSE)</f>
        <v>-1</v>
      </c>
      <c r="P251" s="1">
        <f>VLOOKUP(Table_Data[[#This Row],[id]], Table_mpnet_keywords_topics[[Column1.id]:[Column3.topic]], 3, FALSE)</f>
        <v>0</v>
      </c>
      <c r="Q251" s="1" t="s">
        <v>6208</v>
      </c>
    </row>
    <row r="252" spans="1:17" x14ac:dyDescent="0.25">
      <c r="A252" s="1" t="s">
        <v>1805</v>
      </c>
      <c r="B252" s="1" t="s">
        <v>1806</v>
      </c>
      <c r="C252" s="1" t="s">
        <v>748</v>
      </c>
      <c r="D252" s="1" t="s">
        <v>1807</v>
      </c>
      <c r="E252" s="1" t="s">
        <v>1808</v>
      </c>
      <c r="F252" s="1" t="s">
        <v>13</v>
      </c>
      <c r="G252" s="1">
        <v>2017</v>
      </c>
      <c r="H252" s="1" t="s">
        <v>14</v>
      </c>
      <c r="I252" s="1">
        <f>VLOOKUP(Table_Data[[#This Row],[id]], Table_miniLM_document_topics[[Column1.id]:[Column3.topic]], 3, FALSE)</f>
        <v>19</v>
      </c>
      <c r="J252" s="1">
        <f>VLOOKUP(Table_Data[[#This Row],[id]], Table_mpnet_document_topics[[Column1.id]:[Column3.topic]], 3, FALSE)</f>
        <v>24</v>
      </c>
      <c r="K252" s="1">
        <f>VLOOKUP(Table_Data[[#This Row],[id]], Table_scibert_document_topics[[Column1.id]:[Column3.topic]], 3, FALSE)</f>
        <v>22</v>
      </c>
      <c r="L252" s="1">
        <f>VLOOKUP(Table_Data[[#This Row],[id]], Table_miniLM_titles_topics[[Column1.id]:[Column3.topic]], 3, FALSE)</f>
        <v>-1</v>
      </c>
      <c r="M252" s="1">
        <f>VLOOKUP(Table_Data[[#This Row],[id]], Table_mpnet_titles_topics[[Column1.id]:[Column3.topic]], 3, FALSE)</f>
        <v>0</v>
      </c>
      <c r="N252" s="1">
        <f>VLOOKUP(Table_Data[[#This Row],[id]], Table_scibert_titles_topics[[Column1.id]:[Column3.topic]], 3, FALSE)</f>
        <v>-1</v>
      </c>
      <c r="O252" s="1">
        <f>VLOOKUP(Table_Data[[#This Row],[id]], Table_miniLM_keywords_topics[[Column1.id]:[Column3.topic]], 3, FALSE)</f>
        <v>-1</v>
      </c>
      <c r="P252" s="1">
        <f>VLOOKUP(Table_Data[[#This Row],[id]], Table_mpnet_keywords_topics[[Column1.id]:[Column3.topic]], 3, FALSE)</f>
        <v>0</v>
      </c>
      <c r="Q252" s="1" t="s">
        <v>6208</v>
      </c>
    </row>
    <row r="253" spans="1:17" x14ac:dyDescent="0.25">
      <c r="A253" s="1" t="s">
        <v>1809</v>
      </c>
      <c r="B253" s="1" t="s">
        <v>1810</v>
      </c>
      <c r="C253" s="1" t="s">
        <v>1811</v>
      </c>
      <c r="D253" s="1" t="s">
        <v>1812</v>
      </c>
      <c r="E253" s="1" t="s">
        <v>1813</v>
      </c>
      <c r="F253" s="1" t="s">
        <v>13</v>
      </c>
      <c r="G253" s="1">
        <v>2017</v>
      </c>
      <c r="H253" s="1" t="s">
        <v>31</v>
      </c>
      <c r="I253" s="1">
        <f>VLOOKUP(Table_Data[[#This Row],[id]], Table_miniLM_document_topics[[Column1.id]:[Column3.topic]], 3, FALSE)</f>
        <v>0</v>
      </c>
      <c r="J253" s="1">
        <f>VLOOKUP(Table_Data[[#This Row],[id]], Table_mpnet_document_topics[[Column1.id]:[Column3.topic]], 3, FALSE)</f>
        <v>2</v>
      </c>
      <c r="K253" s="1">
        <f>VLOOKUP(Table_Data[[#This Row],[id]], Table_scibert_document_topics[[Column1.id]:[Column3.topic]], 3, FALSE)</f>
        <v>0</v>
      </c>
      <c r="L253" s="1">
        <f>VLOOKUP(Table_Data[[#This Row],[id]], Table_miniLM_titles_topics[[Column1.id]:[Column3.topic]], 3, FALSE)</f>
        <v>0</v>
      </c>
      <c r="M253" s="1">
        <f>VLOOKUP(Table_Data[[#This Row],[id]], Table_mpnet_titles_topics[[Column1.id]:[Column3.topic]], 3, FALSE)</f>
        <v>-1</v>
      </c>
      <c r="N253" s="1">
        <f>VLOOKUP(Table_Data[[#This Row],[id]], Table_scibert_titles_topics[[Column1.id]:[Column3.topic]], 3, FALSE)</f>
        <v>8</v>
      </c>
      <c r="O253" s="1">
        <f>VLOOKUP(Table_Data[[#This Row],[id]], Table_miniLM_keywords_topics[[Column1.id]:[Column3.topic]], 3, FALSE)</f>
        <v>0</v>
      </c>
      <c r="P253" s="1">
        <f>VLOOKUP(Table_Data[[#This Row],[id]], Table_mpnet_keywords_topics[[Column1.id]:[Column3.topic]], 3, FALSE)</f>
        <v>4</v>
      </c>
      <c r="Q253" s="1" t="s">
        <v>6208</v>
      </c>
    </row>
    <row r="254" spans="1:17" x14ac:dyDescent="0.25">
      <c r="A254" s="1" t="s">
        <v>1814</v>
      </c>
      <c r="B254" s="1" t="s">
        <v>1815</v>
      </c>
      <c r="C254" s="1" t="s">
        <v>1816</v>
      </c>
      <c r="D254" s="1" t="s">
        <v>1817</v>
      </c>
      <c r="E254" s="1" t="s">
        <v>1818</v>
      </c>
      <c r="F254" s="1" t="s">
        <v>13</v>
      </c>
      <c r="G254" s="1">
        <v>2017</v>
      </c>
      <c r="H254" s="1" t="s">
        <v>296</v>
      </c>
      <c r="I254" s="1">
        <f>VLOOKUP(Table_Data[[#This Row],[id]], Table_miniLM_document_topics[[Column1.id]:[Column3.topic]], 3, FALSE)</f>
        <v>-1</v>
      </c>
      <c r="J254" s="1">
        <f>VLOOKUP(Table_Data[[#This Row],[id]], Table_mpnet_document_topics[[Column1.id]:[Column3.topic]], 3, FALSE)</f>
        <v>3</v>
      </c>
      <c r="K254" s="1">
        <f>VLOOKUP(Table_Data[[#This Row],[id]], Table_scibert_document_topics[[Column1.id]:[Column3.topic]], 3, FALSE)</f>
        <v>4</v>
      </c>
      <c r="L254" s="1">
        <f>VLOOKUP(Table_Data[[#This Row],[id]], Table_miniLM_titles_topics[[Column1.id]:[Column3.topic]], 3, FALSE)</f>
        <v>16</v>
      </c>
      <c r="M254" s="1">
        <f>VLOOKUP(Table_Data[[#This Row],[id]], Table_mpnet_titles_topics[[Column1.id]:[Column3.topic]], 3, FALSE)</f>
        <v>10</v>
      </c>
      <c r="N254" s="1">
        <f>VLOOKUP(Table_Data[[#This Row],[id]], Table_scibert_titles_topics[[Column1.id]:[Column3.topic]], 3, FALSE)</f>
        <v>2</v>
      </c>
      <c r="O254" s="1">
        <f>VLOOKUP(Table_Data[[#This Row],[id]], Table_miniLM_keywords_topics[[Column1.id]:[Column3.topic]], 3, FALSE)</f>
        <v>7</v>
      </c>
      <c r="P254" s="1">
        <f>VLOOKUP(Table_Data[[#This Row],[id]], Table_mpnet_keywords_topics[[Column1.id]:[Column3.topic]], 3, FALSE)</f>
        <v>2</v>
      </c>
      <c r="Q254" s="1" t="s">
        <v>6208</v>
      </c>
    </row>
    <row r="255" spans="1:17" x14ac:dyDescent="0.25">
      <c r="A255" s="1" t="s">
        <v>1819</v>
      </c>
      <c r="B255" s="1" t="s">
        <v>1820</v>
      </c>
      <c r="C255" s="1" t="s">
        <v>1821</v>
      </c>
      <c r="D255" s="1" t="s">
        <v>1822</v>
      </c>
      <c r="E255" s="1" t="s">
        <v>1823</v>
      </c>
      <c r="F255" s="1" t="s">
        <v>13</v>
      </c>
      <c r="G255" s="1">
        <v>2017</v>
      </c>
      <c r="H255" s="1" t="s">
        <v>14</v>
      </c>
      <c r="I255" s="1">
        <f>VLOOKUP(Table_Data[[#This Row],[id]], Table_miniLM_document_topics[[Column1.id]:[Column3.topic]], 3, FALSE)</f>
        <v>7</v>
      </c>
      <c r="J255" s="1">
        <f>VLOOKUP(Table_Data[[#This Row],[id]], Table_mpnet_document_topics[[Column1.id]:[Column3.topic]], 3, FALSE)</f>
        <v>-1</v>
      </c>
      <c r="K255" s="1">
        <f>VLOOKUP(Table_Data[[#This Row],[id]], Table_scibert_document_topics[[Column1.id]:[Column3.topic]], 3, FALSE)</f>
        <v>7</v>
      </c>
      <c r="L255" s="1">
        <f>VLOOKUP(Table_Data[[#This Row],[id]], Table_miniLM_titles_topics[[Column1.id]:[Column3.topic]], 3, FALSE)</f>
        <v>-1</v>
      </c>
      <c r="M255" s="1">
        <f>VLOOKUP(Table_Data[[#This Row],[id]], Table_mpnet_titles_topics[[Column1.id]:[Column3.topic]], 3, FALSE)</f>
        <v>8</v>
      </c>
      <c r="N255" s="1">
        <f>VLOOKUP(Table_Data[[#This Row],[id]], Table_scibert_titles_topics[[Column1.id]:[Column3.topic]], 3, FALSE)</f>
        <v>-1</v>
      </c>
      <c r="O255" s="1">
        <f>VLOOKUP(Table_Data[[#This Row],[id]], Table_miniLM_keywords_topics[[Column1.id]:[Column3.topic]], 3, FALSE)</f>
        <v>5</v>
      </c>
      <c r="P255" s="1">
        <f>VLOOKUP(Table_Data[[#This Row],[id]], Table_mpnet_keywords_topics[[Column1.id]:[Column3.topic]], 3, FALSE)</f>
        <v>6</v>
      </c>
      <c r="Q255" s="1" t="s">
        <v>6208</v>
      </c>
    </row>
    <row r="256" spans="1:17" x14ac:dyDescent="0.25">
      <c r="A256" s="1" t="s">
        <v>1824</v>
      </c>
      <c r="B256" s="1" t="s">
        <v>1825</v>
      </c>
      <c r="C256" s="1" t="s">
        <v>1826</v>
      </c>
      <c r="D256" s="1" t="s">
        <v>1827</v>
      </c>
      <c r="E256" s="1" t="s">
        <v>1828</v>
      </c>
      <c r="F256" s="1" t="s">
        <v>13</v>
      </c>
      <c r="G256" s="1">
        <v>2017</v>
      </c>
      <c r="I256" s="1">
        <f>VLOOKUP(Table_Data[[#This Row],[id]], Table_miniLM_document_topics[[Column1.id]:[Column3.topic]], 3, FALSE)</f>
        <v>-1</v>
      </c>
      <c r="J256" s="1">
        <f>VLOOKUP(Table_Data[[#This Row],[id]], Table_mpnet_document_topics[[Column1.id]:[Column3.topic]], 3, FALSE)</f>
        <v>10</v>
      </c>
      <c r="K256" s="1">
        <f>VLOOKUP(Table_Data[[#This Row],[id]], Table_scibert_document_topics[[Column1.id]:[Column3.topic]], 3, FALSE)</f>
        <v>-1</v>
      </c>
      <c r="L256" s="1">
        <f>VLOOKUP(Table_Data[[#This Row],[id]], Table_miniLM_titles_topics[[Column1.id]:[Column3.topic]], 3, FALSE)</f>
        <v>1</v>
      </c>
      <c r="M256" s="1">
        <f>VLOOKUP(Table_Data[[#This Row],[id]], Table_mpnet_titles_topics[[Column1.id]:[Column3.topic]], 3, FALSE)</f>
        <v>4</v>
      </c>
      <c r="N256" s="1">
        <f>VLOOKUP(Table_Data[[#This Row],[id]], Table_scibert_titles_topics[[Column1.id]:[Column3.topic]], 3, FALSE)</f>
        <v>11</v>
      </c>
      <c r="O256" s="1">
        <f>VLOOKUP(Table_Data[[#This Row],[id]], Table_miniLM_keywords_topics[[Column1.id]:[Column3.topic]], 3, FALSE)</f>
        <v>3</v>
      </c>
      <c r="P256" s="1">
        <f>VLOOKUP(Table_Data[[#This Row],[id]], Table_mpnet_keywords_topics[[Column1.id]:[Column3.topic]], 3, FALSE)</f>
        <v>3</v>
      </c>
      <c r="Q256" s="1" t="s">
        <v>6208</v>
      </c>
    </row>
    <row r="257" spans="1:17" x14ac:dyDescent="0.25">
      <c r="A257" s="1" t="s">
        <v>1829</v>
      </c>
      <c r="B257" s="1" t="s">
        <v>1830</v>
      </c>
      <c r="C257" s="1" t="s">
        <v>1831</v>
      </c>
      <c r="D257" s="1" t="s">
        <v>1832</v>
      </c>
      <c r="E257" s="1" t="s">
        <v>1833</v>
      </c>
      <c r="F257" s="1" t="s">
        <v>13</v>
      </c>
      <c r="G257" s="1">
        <v>2017</v>
      </c>
      <c r="H257" s="1" t="s">
        <v>14</v>
      </c>
      <c r="I257" s="1">
        <f>VLOOKUP(Table_Data[[#This Row],[id]], Table_miniLM_document_topics[[Column1.id]:[Column3.topic]], 3, FALSE)</f>
        <v>16</v>
      </c>
      <c r="J257" s="1">
        <f>VLOOKUP(Table_Data[[#This Row],[id]], Table_mpnet_document_topics[[Column1.id]:[Column3.topic]], 3, FALSE)</f>
        <v>13</v>
      </c>
      <c r="K257" s="1">
        <f>VLOOKUP(Table_Data[[#This Row],[id]], Table_scibert_document_topics[[Column1.id]:[Column3.topic]], 3, FALSE)</f>
        <v>18</v>
      </c>
      <c r="L257" s="1">
        <f>VLOOKUP(Table_Data[[#This Row],[id]], Table_miniLM_titles_topics[[Column1.id]:[Column3.topic]], 3, FALSE)</f>
        <v>14</v>
      </c>
      <c r="M257" s="1">
        <f>VLOOKUP(Table_Data[[#This Row],[id]], Table_mpnet_titles_topics[[Column1.id]:[Column3.topic]], 3, FALSE)</f>
        <v>13</v>
      </c>
      <c r="N257" s="1">
        <f>VLOOKUP(Table_Data[[#This Row],[id]], Table_scibert_titles_topics[[Column1.id]:[Column3.topic]], 3, FALSE)</f>
        <v>13</v>
      </c>
      <c r="O257" s="1">
        <f>VLOOKUP(Table_Data[[#This Row],[id]], Table_miniLM_keywords_topics[[Column1.id]:[Column3.topic]], 3, FALSE)</f>
        <v>13</v>
      </c>
      <c r="P257" s="1">
        <f>VLOOKUP(Table_Data[[#This Row],[id]], Table_mpnet_keywords_topics[[Column1.id]:[Column3.topic]], 3, FALSE)</f>
        <v>11</v>
      </c>
      <c r="Q257" s="1" t="s">
        <v>6208</v>
      </c>
    </row>
    <row r="258" spans="1:17" x14ac:dyDescent="0.25">
      <c r="A258" s="1" t="s">
        <v>1834</v>
      </c>
      <c r="B258" s="1" t="s">
        <v>1835</v>
      </c>
      <c r="C258" s="1" t="s">
        <v>1836</v>
      </c>
      <c r="D258" s="1" t="s">
        <v>1837</v>
      </c>
      <c r="E258" s="1" t="s">
        <v>1838</v>
      </c>
      <c r="F258" s="1" t="s">
        <v>13</v>
      </c>
      <c r="G258" s="1">
        <v>2017</v>
      </c>
      <c r="H258" s="1" t="s">
        <v>389</v>
      </c>
      <c r="I258" s="1">
        <f>VLOOKUP(Table_Data[[#This Row],[id]], Table_miniLM_document_topics[[Column1.id]:[Column3.topic]], 3, FALSE)</f>
        <v>6</v>
      </c>
      <c r="J258" s="1">
        <f>VLOOKUP(Table_Data[[#This Row],[id]], Table_mpnet_document_topics[[Column1.id]:[Column3.topic]], 3, FALSE)</f>
        <v>7</v>
      </c>
      <c r="K258" s="1">
        <f>VLOOKUP(Table_Data[[#This Row],[id]], Table_scibert_document_topics[[Column1.id]:[Column3.topic]], 3, FALSE)</f>
        <v>6</v>
      </c>
      <c r="L258" s="1">
        <f>VLOOKUP(Table_Data[[#This Row],[id]], Table_miniLM_titles_topics[[Column1.id]:[Column3.topic]], 3, FALSE)</f>
        <v>6</v>
      </c>
      <c r="M258" s="1">
        <f>VLOOKUP(Table_Data[[#This Row],[id]], Table_mpnet_titles_topics[[Column1.id]:[Column3.topic]], 3, FALSE)</f>
        <v>6</v>
      </c>
      <c r="N258" s="1">
        <f>VLOOKUP(Table_Data[[#This Row],[id]], Table_scibert_titles_topics[[Column1.id]:[Column3.topic]], 3, FALSE)</f>
        <v>-1</v>
      </c>
      <c r="O258" s="1">
        <f>VLOOKUP(Table_Data[[#This Row],[id]], Table_miniLM_keywords_topics[[Column1.id]:[Column3.topic]], 3, FALSE)</f>
        <v>1</v>
      </c>
      <c r="P258" s="1">
        <f>VLOOKUP(Table_Data[[#This Row],[id]], Table_mpnet_keywords_topics[[Column1.id]:[Column3.topic]], 3, FALSE)</f>
        <v>0</v>
      </c>
      <c r="Q258" s="1" t="s">
        <v>6208</v>
      </c>
    </row>
    <row r="259" spans="1:17" x14ac:dyDescent="0.25">
      <c r="A259" s="1" t="s">
        <v>1839</v>
      </c>
      <c r="B259" s="1" t="s">
        <v>1840</v>
      </c>
      <c r="C259" s="1" t="s">
        <v>1841</v>
      </c>
      <c r="D259" s="1" t="s">
        <v>1842</v>
      </c>
      <c r="E259" s="1" t="s">
        <v>1843</v>
      </c>
      <c r="F259" s="1" t="s">
        <v>13</v>
      </c>
      <c r="G259" s="1">
        <v>2017</v>
      </c>
      <c r="H259" s="1" t="s">
        <v>14</v>
      </c>
      <c r="I259" s="1">
        <f>VLOOKUP(Table_Data[[#This Row],[id]], Table_miniLM_document_topics[[Column1.id]:[Column3.topic]], 3, FALSE)</f>
        <v>-1</v>
      </c>
      <c r="J259" s="1">
        <f>VLOOKUP(Table_Data[[#This Row],[id]], Table_mpnet_document_topics[[Column1.id]:[Column3.topic]], 3, FALSE)</f>
        <v>0</v>
      </c>
      <c r="K259" s="1">
        <f>VLOOKUP(Table_Data[[#This Row],[id]], Table_scibert_document_topics[[Column1.id]:[Column3.topic]], 3, FALSE)</f>
        <v>-1</v>
      </c>
      <c r="L259" s="1">
        <f>VLOOKUP(Table_Data[[#This Row],[id]], Table_miniLM_titles_topics[[Column1.id]:[Column3.topic]], 3, FALSE)</f>
        <v>-1</v>
      </c>
      <c r="M259" s="1">
        <f>VLOOKUP(Table_Data[[#This Row],[id]], Table_mpnet_titles_topics[[Column1.id]:[Column3.topic]], 3, FALSE)</f>
        <v>-1</v>
      </c>
      <c r="N259" s="1">
        <f>VLOOKUP(Table_Data[[#This Row],[id]], Table_scibert_titles_topics[[Column1.id]:[Column3.topic]], 3, FALSE)</f>
        <v>-1</v>
      </c>
      <c r="O259" s="1">
        <f>VLOOKUP(Table_Data[[#This Row],[id]], Table_miniLM_keywords_topics[[Column1.id]:[Column3.topic]], 3, FALSE)</f>
        <v>9</v>
      </c>
      <c r="P259" s="1">
        <f>VLOOKUP(Table_Data[[#This Row],[id]], Table_mpnet_keywords_topics[[Column1.id]:[Column3.topic]], 3, FALSE)</f>
        <v>5</v>
      </c>
      <c r="Q259" s="1" t="s">
        <v>6208</v>
      </c>
    </row>
    <row r="260" spans="1:17" x14ac:dyDescent="0.25">
      <c r="A260" s="1" t="s">
        <v>1844</v>
      </c>
      <c r="B260" s="1" t="s">
        <v>1845</v>
      </c>
      <c r="C260" s="1" t="s">
        <v>1846</v>
      </c>
      <c r="D260" s="1" t="s">
        <v>1847</v>
      </c>
      <c r="E260" s="1" t="s">
        <v>1848</v>
      </c>
      <c r="F260" s="1" t="s">
        <v>13</v>
      </c>
      <c r="G260" s="1">
        <v>2017</v>
      </c>
      <c r="I260" s="1">
        <f>VLOOKUP(Table_Data[[#This Row],[id]], Table_miniLM_document_topics[[Column1.id]:[Column3.topic]], 3, FALSE)</f>
        <v>11</v>
      </c>
      <c r="J260" s="1">
        <f>VLOOKUP(Table_Data[[#This Row],[id]], Table_mpnet_document_topics[[Column1.id]:[Column3.topic]], 3, FALSE)</f>
        <v>-1</v>
      </c>
      <c r="K260" s="1">
        <f>VLOOKUP(Table_Data[[#This Row],[id]], Table_scibert_document_topics[[Column1.id]:[Column3.topic]], 3, FALSE)</f>
        <v>1</v>
      </c>
      <c r="L260" s="1">
        <f>VLOOKUP(Table_Data[[#This Row],[id]], Table_miniLM_titles_topics[[Column1.id]:[Column3.topic]], 3, FALSE)</f>
        <v>0</v>
      </c>
      <c r="M260" s="1">
        <f>VLOOKUP(Table_Data[[#This Row],[id]], Table_mpnet_titles_topics[[Column1.id]:[Column3.topic]], 3, FALSE)</f>
        <v>3</v>
      </c>
      <c r="N260" s="1">
        <f>VLOOKUP(Table_Data[[#This Row],[id]], Table_scibert_titles_topics[[Column1.id]:[Column3.topic]], 3, FALSE)</f>
        <v>3</v>
      </c>
      <c r="O260" s="1">
        <f>VLOOKUP(Table_Data[[#This Row],[id]], Table_miniLM_keywords_topics[[Column1.id]:[Column3.topic]], 3, FALSE)</f>
        <v>3</v>
      </c>
      <c r="P260" s="1">
        <f>VLOOKUP(Table_Data[[#This Row],[id]], Table_mpnet_keywords_topics[[Column1.id]:[Column3.topic]], 3, FALSE)</f>
        <v>-1</v>
      </c>
      <c r="Q260" s="1" t="s">
        <v>6208</v>
      </c>
    </row>
    <row r="261" spans="1:17" x14ac:dyDescent="0.25">
      <c r="A261" s="1" t="s">
        <v>1849</v>
      </c>
      <c r="B261" s="1" t="s">
        <v>1850</v>
      </c>
      <c r="C261" s="1" t="s">
        <v>1851</v>
      </c>
      <c r="D261" s="1" t="s">
        <v>1852</v>
      </c>
      <c r="E261" s="1" t="s">
        <v>1853</v>
      </c>
      <c r="F261" s="1" t="s">
        <v>13</v>
      </c>
      <c r="G261" s="1">
        <v>2017</v>
      </c>
      <c r="H261" s="1" t="s">
        <v>739</v>
      </c>
      <c r="I261" s="1">
        <f>VLOOKUP(Table_Data[[#This Row],[id]], Table_miniLM_document_topics[[Column1.id]:[Column3.topic]], 3, FALSE)</f>
        <v>4</v>
      </c>
      <c r="J261" s="1">
        <f>VLOOKUP(Table_Data[[#This Row],[id]], Table_mpnet_document_topics[[Column1.id]:[Column3.topic]], 3, FALSE)</f>
        <v>5</v>
      </c>
      <c r="K261" s="1">
        <f>VLOOKUP(Table_Data[[#This Row],[id]], Table_scibert_document_topics[[Column1.id]:[Column3.topic]], 3, FALSE)</f>
        <v>5</v>
      </c>
      <c r="L261" s="1">
        <f>VLOOKUP(Table_Data[[#This Row],[id]], Table_miniLM_titles_topics[[Column1.id]:[Column3.topic]], 3, FALSE)</f>
        <v>2</v>
      </c>
      <c r="M261" s="1">
        <f>VLOOKUP(Table_Data[[#This Row],[id]], Table_mpnet_titles_topics[[Column1.id]:[Column3.topic]], 3, FALSE)</f>
        <v>0</v>
      </c>
      <c r="N261" s="1">
        <f>VLOOKUP(Table_Data[[#This Row],[id]], Table_scibert_titles_topics[[Column1.id]:[Column3.topic]], 3, FALSE)</f>
        <v>-1</v>
      </c>
      <c r="O261" s="1">
        <f>VLOOKUP(Table_Data[[#This Row],[id]], Table_miniLM_keywords_topics[[Column1.id]:[Column3.topic]], 3, FALSE)</f>
        <v>8</v>
      </c>
      <c r="P261" s="1">
        <f>VLOOKUP(Table_Data[[#This Row],[id]], Table_mpnet_keywords_topics[[Column1.id]:[Column3.topic]], 3, FALSE)</f>
        <v>0</v>
      </c>
      <c r="Q261" s="1" t="s">
        <v>6208</v>
      </c>
    </row>
    <row r="262" spans="1:17" x14ac:dyDescent="0.25">
      <c r="A262" s="1" t="s">
        <v>1854</v>
      </c>
      <c r="B262" s="1" t="s">
        <v>1855</v>
      </c>
      <c r="C262" s="1" t="s">
        <v>1856</v>
      </c>
      <c r="D262" s="1" t="s">
        <v>1857</v>
      </c>
      <c r="E262" s="1" t="s">
        <v>1858</v>
      </c>
      <c r="F262" s="1" t="s">
        <v>13</v>
      </c>
      <c r="G262" s="1">
        <v>2017</v>
      </c>
      <c r="I262" s="1">
        <f>VLOOKUP(Table_Data[[#This Row],[id]], Table_miniLM_document_topics[[Column1.id]:[Column3.topic]], 3, FALSE)</f>
        <v>10</v>
      </c>
      <c r="J262" s="1">
        <f>VLOOKUP(Table_Data[[#This Row],[id]], Table_mpnet_document_topics[[Column1.id]:[Column3.topic]], 3, FALSE)</f>
        <v>-1</v>
      </c>
      <c r="K262" s="1">
        <f>VLOOKUP(Table_Data[[#This Row],[id]], Table_scibert_document_topics[[Column1.id]:[Column3.topic]], 3, FALSE)</f>
        <v>-1</v>
      </c>
      <c r="L262" s="1">
        <f>VLOOKUP(Table_Data[[#This Row],[id]], Table_miniLM_titles_topics[[Column1.id]:[Column3.topic]], 3, FALSE)</f>
        <v>-1</v>
      </c>
      <c r="M262" s="1">
        <f>VLOOKUP(Table_Data[[#This Row],[id]], Table_mpnet_titles_topics[[Column1.id]:[Column3.topic]], 3, FALSE)</f>
        <v>-1</v>
      </c>
      <c r="N262" s="1">
        <f>VLOOKUP(Table_Data[[#This Row],[id]], Table_scibert_titles_topics[[Column1.id]:[Column3.topic]], 3, FALSE)</f>
        <v>12</v>
      </c>
      <c r="O262" s="1">
        <f>VLOOKUP(Table_Data[[#This Row],[id]], Table_miniLM_keywords_topics[[Column1.id]:[Column3.topic]], 3, FALSE)</f>
        <v>-1</v>
      </c>
      <c r="P262" s="1">
        <f>VLOOKUP(Table_Data[[#This Row],[id]], Table_mpnet_keywords_topics[[Column1.id]:[Column3.topic]], 3, FALSE)</f>
        <v>1</v>
      </c>
      <c r="Q262" s="1" t="s">
        <v>6208</v>
      </c>
    </row>
    <row r="263" spans="1:17" x14ac:dyDescent="0.25">
      <c r="A263" s="1" t="s">
        <v>1859</v>
      </c>
      <c r="B263" s="1" t="s">
        <v>1860</v>
      </c>
      <c r="C263" s="1" t="s">
        <v>1861</v>
      </c>
      <c r="D263" s="1" t="s">
        <v>1862</v>
      </c>
      <c r="E263" s="1" t="s">
        <v>1863</v>
      </c>
      <c r="F263" s="1" t="s">
        <v>13</v>
      </c>
      <c r="G263" s="1">
        <v>2017</v>
      </c>
      <c r="H263" s="1" t="s">
        <v>254</v>
      </c>
      <c r="I263" s="1">
        <f>VLOOKUP(Table_Data[[#This Row],[id]], Table_miniLM_document_topics[[Column1.id]:[Column3.topic]], 3, FALSE)</f>
        <v>3</v>
      </c>
      <c r="J263" s="1">
        <f>VLOOKUP(Table_Data[[#This Row],[id]], Table_mpnet_document_topics[[Column1.id]:[Column3.topic]], 3, FALSE)</f>
        <v>4</v>
      </c>
      <c r="K263" s="1">
        <f>VLOOKUP(Table_Data[[#This Row],[id]], Table_scibert_document_topics[[Column1.id]:[Column3.topic]], 3, FALSE)</f>
        <v>2</v>
      </c>
      <c r="L263" s="1">
        <f>VLOOKUP(Table_Data[[#This Row],[id]], Table_miniLM_titles_topics[[Column1.id]:[Column3.topic]], 3, FALSE)</f>
        <v>-1</v>
      </c>
      <c r="M263" s="1">
        <f>VLOOKUP(Table_Data[[#This Row],[id]], Table_mpnet_titles_topics[[Column1.id]:[Column3.topic]], 3, FALSE)</f>
        <v>-1</v>
      </c>
      <c r="N263" s="1">
        <f>VLOOKUP(Table_Data[[#This Row],[id]], Table_scibert_titles_topics[[Column1.id]:[Column3.topic]], 3, FALSE)</f>
        <v>-1</v>
      </c>
      <c r="O263" s="1">
        <f>VLOOKUP(Table_Data[[#This Row],[id]], Table_miniLM_keywords_topics[[Column1.id]:[Column3.topic]], 3, FALSE)</f>
        <v>1</v>
      </c>
      <c r="P263" s="1">
        <f>VLOOKUP(Table_Data[[#This Row],[id]], Table_mpnet_keywords_topics[[Column1.id]:[Column3.topic]], 3, FALSE)</f>
        <v>0</v>
      </c>
      <c r="Q263" s="1" t="s">
        <v>6208</v>
      </c>
    </row>
    <row r="264" spans="1:17" x14ac:dyDescent="0.25">
      <c r="A264" s="1" t="s">
        <v>1864</v>
      </c>
      <c r="B264" s="1" t="s">
        <v>1865</v>
      </c>
      <c r="C264" s="1" t="s">
        <v>1866</v>
      </c>
      <c r="D264" s="1" t="s">
        <v>1867</v>
      </c>
      <c r="E264" s="1" t="s">
        <v>1868</v>
      </c>
      <c r="F264" s="1" t="s">
        <v>13</v>
      </c>
      <c r="G264" s="1">
        <v>2017</v>
      </c>
      <c r="H264" s="1" t="s">
        <v>254</v>
      </c>
      <c r="I264" s="1">
        <f>VLOOKUP(Table_Data[[#This Row],[id]], Table_miniLM_document_topics[[Column1.id]:[Column3.topic]], 3, FALSE)</f>
        <v>-1</v>
      </c>
      <c r="J264" s="1">
        <f>VLOOKUP(Table_Data[[#This Row],[id]], Table_mpnet_document_topics[[Column1.id]:[Column3.topic]], 3, FALSE)</f>
        <v>20</v>
      </c>
      <c r="K264" s="1">
        <f>VLOOKUP(Table_Data[[#This Row],[id]], Table_scibert_document_topics[[Column1.id]:[Column3.topic]], 3, FALSE)</f>
        <v>-1</v>
      </c>
      <c r="L264" s="1">
        <f>VLOOKUP(Table_Data[[#This Row],[id]], Table_miniLM_titles_topics[[Column1.id]:[Column3.topic]], 3, FALSE)</f>
        <v>-1</v>
      </c>
      <c r="M264" s="1">
        <f>VLOOKUP(Table_Data[[#This Row],[id]], Table_mpnet_titles_topics[[Column1.id]:[Column3.topic]], 3, FALSE)</f>
        <v>-1</v>
      </c>
      <c r="N264" s="1">
        <f>VLOOKUP(Table_Data[[#This Row],[id]], Table_scibert_titles_topics[[Column1.id]:[Column3.topic]], 3, FALSE)</f>
        <v>-1</v>
      </c>
      <c r="O264" s="1">
        <f>VLOOKUP(Table_Data[[#This Row],[id]], Table_miniLM_keywords_topics[[Column1.id]:[Column3.topic]], 3, FALSE)</f>
        <v>1</v>
      </c>
      <c r="P264" s="1">
        <f>VLOOKUP(Table_Data[[#This Row],[id]], Table_mpnet_keywords_topics[[Column1.id]:[Column3.topic]], 3, FALSE)</f>
        <v>0</v>
      </c>
      <c r="Q264" s="1" t="s">
        <v>6208</v>
      </c>
    </row>
    <row r="265" spans="1:17" x14ac:dyDescent="0.25">
      <c r="A265" s="1" t="s">
        <v>2112</v>
      </c>
      <c r="B265" s="1" t="s">
        <v>2113</v>
      </c>
      <c r="C265" s="1" t="s">
        <v>2114</v>
      </c>
      <c r="D265" s="1" t="s">
        <v>2115</v>
      </c>
      <c r="E265" s="1" t="s">
        <v>2116</v>
      </c>
      <c r="F265" s="1" t="s">
        <v>13</v>
      </c>
      <c r="G265" s="1">
        <v>2018</v>
      </c>
      <c r="H265" s="1" t="s">
        <v>2117</v>
      </c>
      <c r="I265" s="1">
        <f>VLOOKUP(Table_Data[[#This Row],[id]], Table_miniLM_document_topics[[Column1.id]:[Column3.topic]], 3, FALSE)</f>
        <v>2</v>
      </c>
      <c r="J265" s="1">
        <f>VLOOKUP(Table_Data[[#This Row],[id]], Table_mpnet_document_topics[[Column1.id]:[Column3.topic]], 3, FALSE)</f>
        <v>1</v>
      </c>
      <c r="K265" s="1">
        <f>VLOOKUP(Table_Data[[#This Row],[id]], Table_scibert_document_topics[[Column1.id]:[Column3.topic]], 3, FALSE)</f>
        <v>3</v>
      </c>
      <c r="L265" s="1">
        <f>VLOOKUP(Table_Data[[#This Row],[id]], Table_miniLM_titles_topics[[Column1.id]:[Column3.topic]], 3, FALSE)</f>
        <v>4</v>
      </c>
      <c r="M265" s="1">
        <f>VLOOKUP(Table_Data[[#This Row],[id]], Table_mpnet_titles_topics[[Column1.id]:[Column3.topic]], 3, FALSE)</f>
        <v>-1</v>
      </c>
      <c r="N265" s="1">
        <f>VLOOKUP(Table_Data[[#This Row],[id]], Table_scibert_titles_topics[[Column1.id]:[Column3.topic]], 3, FALSE)</f>
        <v>1</v>
      </c>
      <c r="O265" s="1">
        <f>VLOOKUP(Table_Data[[#This Row],[id]], Table_miniLM_keywords_topics[[Column1.id]:[Column3.topic]], 3, FALSE)</f>
        <v>1</v>
      </c>
      <c r="P265" s="1">
        <f>VLOOKUP(Table_Data[[#This Row],[id]], Table_mpnet_keywords_topics[[Column1.id]:[Column3.topic]], 3, FALSE)</f>
        <v>10</v>
      </c>
      <c r="Q265" s="1" t="s">
        <v>6208</v>
      </c>
    </row>
    <row r="266" spans="1:17" x14ac:dyDescent="0.25">
      <c r="A266" s="1" t="s">
        <v>2118</v>
      </c>
      <c r="B266" s="1" t="s">
        <v>2119</v>
      </c>
      <c r="C266" s="1" t="s">
        <v>540</v>
      </c>
      <c r="D266" s="1" t="s">
        <v>2120</v>
      </c>
      <c r="E266" s="1" t="s">
        <v>2121</v>
      </c>
      <c r="F266" s="1" t="s">
        <v>13</v>
      </c>
      <c r="G266" s="1">
        <v>2018</v>
      </c>
      <c r="H266" s="1" t="s">
        <v>444</v>
      </c>
      <c r="I266" s="1">
        <f>VLOOKUP(Table_Data[[#This Row],[id]], Table_miniLM_document_topics[[Column1.id]:[Column3.topic]], 3, FALSE)</f>
        <v>9</v>
      </c>
      <c r="J266" s="1">
        <f>VLOOKUP(Table_Data[[#This Row],[id]], Table_mpnet_document_topics[[Column1.id]:[Column3.topic]], 3, FALSE)</f>
        <v>11</v>
      </c>
      <c r="K266" s="1">
        <f>VLOOKUP(Table_Data[[#This Row],[id]], Table_scibert_document_topics[[Column1.id]:[Column3.topic]], 3, FALSE)</f>
        <v>16</v>
      </c>
      <c r="L266" s="1">
        <f>VLOOKUP(Table_Data[[#This Row],[id]], Table_miniLM_titles_topics[[Column1.id]:[Column3.topic]], 3, FALSE)</f>
        <v>-1</v>
      </c>
      <c r="M266" s="1">
        <f>VLOOKUP(Table_Data[[#This Row],[id]], Table_mpnet_titles_topics[[Column1.id]:[Column3.topic]], 3, FALSE)</f>
        <v>12</v>
      </c>
      <c r="N266" s="1">
        <f>VLOOKUP(Table_Data[[#This Row],[id]], Table_scibert_titles_topics[[Column1.id]:[Column3.topic]], 3, FALSE)</f>
        <v>10</v>
      </c>
      <c r="O266" s="1">
        <f>VLOOKUP(Table_Data[[#This Row],[id]], Table_miniLM_keywords_topics[[Column1.id]:[Column3.topic]], 3, FALSE)</f>
        <v>1</v>
      </c>
      <c r="P266" s="1">
        <f>VLOOKUP(Table_Data[[#This Row],[id]], Table_mpnet_keywords_topics[[Column1.id]:[Column3.topic]], 3, FALSE)</f>
        <v>0</v>
      </c>
      <c r="Q266" s="1" t="s">
        <v>6208</v>
      </c>
    </row>
    <row r="267" spans="1:17" x14ac:dyDescent="0.25">
      <c r="A267" s="1" t="s">
        <v>2122</v>
      </c>
      <c r="B267" s="1" t="s">
        <v>2123</v>
      </c>
      <c r="C267" s="1" t="s">
        <v>2124</v>
      </c>
      <c r="D267" s="1" t="s">
        <v>2125</v>
      </c>
      <c r="E267" s="1" t="s">
        <v>2126</v>
      </c>
      <c r="F267" s="1" t="s">
        <v>13</v>
      </c>
      <c r="G267" s="1">
        <v>2018</v>
      </c>
      <c r="H267" s="1" t="s">
        <v>1242</v>
      </c>
      <c r="I267" s="1">
        <f>VLOOKUP(Table_Data[[#This Row],[id]], Table_miniLM_document_topics[[Column1.id]:[Column3.topic]], 3, FALSE)</f>
        <v>-1</v>
      </c>
      <c r="J267" s="1">
        <f>VLOOKUP(Table_Data[[#This Row],[id]], Table_mpnet_document_topics[[Column1.id]:[Column3.topic]], 3, FALSE)</f>
        <v>9</v>
      </c>
      <c r="K267" s="1">
        <f>VLOOKUP(Table_Data[[#This Row],[id]], Table_scibert_document_topics[[Column1.id]:[Column3.topic]], 3, FALSE)</f>
        <v>-1</v>
      </c>
      <c r="L267" s="1">
        <f>VLOOKUP(Table_Data[[#This Row],[id]], Table_miniLM_titles_topics[[Column1.id]:[Column3.topic]], 3, FALSE)</f>
        <v>16</v>
      </c>
      <c r="M267" s="1">
        <f>VLOOKUP(Table_Data[[#This Row],[id]], Table_mpnet_titles_topics[[Column1.id]:[Column3.topic]], 3, FALSE)</f>
        <v>8</v>
      </c>
      <c r="N267" s="1">
        <f>VLOOKUP(Table_Data[[#This Row],[id]], Table_scibert_titles_topics[[Column1.id]:[Column3.topic]], 3, FALSE)</f>
        <v>-1</v>
      </c>
      <c r="O267" s="1">
        <f>VLOOKUP(Table_Data[[#This Row],[id]], Table_miniLM_keywords_topics[[Column1.id]:[Column3.topic]], 3, FALSE)</f>
        <v>-1</v>
      </c>
      <c r="P267" s="1">
        <f>VLOOKUP(Table_Data[[#This Row],[id]], Table_mpnet_keywords_topics[[Column1.id]:[Column3.topic]], 3, FALSE)</f>
        <v>-1</v>
      </c>
      <c r="Q267" s="1" t="s">
        <v>6208</v>
      </c>
    </row>
    <row r="268" spans="1:17" x14ac:dyDescent="0.25">
      <c r="A268" s="1" t="s">
        <v>2127</v>
      </c>
      <c r="B268" s="1" t="s">
        <v>2128</v>
      </c>
      <c r="C268" s="1" t="s">
        <v>2129</v>
      </c>
      <c r="D268" s="1" t="s">
        <v>2130</v>
      </c>
      <c r="E268" s="1" t="s">
        <v>2131</v>
      </c>
      <c r="F268" s="1" t="s">
        <v>13</v>
      </c>
      <c r="G268" s="1">
        <v>2018</v>
      </c>
      <c r="H268" s="1" t="s">
        <v>275</v>
      </c>
      <c r="I268" s="1">
        <f>VLOOKUP(Table_Data[[#This Row],[id]], Table_miniLM_document_topics[[Column1.id]:[Column3.topic]], 3, FALSE)</f>
        <v>0</v>
      </c>
      <c r="J268" s="1">
        <f>VLOOKUP(Table_Data[[#This Row],[id]], Table_mpnet_document_topics[[Column1.id]:[Column3.topic]], 3, FALSE)</f>
        <v>2</v>
      </c>
      <c r="K268" s="1">
        <f>VLOOKUP(Table_Data[[#This Row],[id]], Table_scibert_document_topics[[Column1.id]:[Column3.topic]], 3, FALSE)</f>
        <v>0</v>
      </c>
      <c r="L268" s="1">
        <f>VLOOKUP(Table_Data[[#This Row],[id]], Table_miniLM_titles_topics[[Column1.id]:[Column3.topic]], 3, FALSE)</f>
        <v>0</v>
      </c>
      <c r="M268" s="1">
        <f>VLOOKUP(Table_Data[[#This Row],[id]], Table_mpnet_titles_topics[[Column1.id]:[Column3.topic]], 3, FALSE)</f>
        <v>3</v>
      </c>
      <c r="N268" s="1">
        <f>VLOOKUP(Table_Data[[#This Row],[id]], Table_scibert_titles_topics[[Column1.id]:[Column3.topic]], 3, FALSE)</f>
        <v>3</v>
      </c>
      <c r="O268" s="1">
        <f>VLOOKUP(Table_Data[[#This Row],[id]], Table_miniLM_keywords_topics[[Column1.id]:[Column3.topic]], 3, FALSE)</f>
        <v>-1</v>
      </c>
      <c r="P268" s="1">
        <f>VLOOKUP(Table_Data[[#This Row],[id]], Table_mpnet_keywords_topics[[Column1.id]:[Column3.topic]], 3, FALSE)</f>
        <v>-1</v>
      </c>
      <c r="Q268" s="1" t="s">
        <v>6208</v>
      </c>
    </row>
    <row r="269" spans="1:17" x14ac:dyDescent="0.25">
      <c r="A269" s="1" t="s">
        <v>2132</v>
      </c>
      <c r="B269" s="1" t="s">
        <v>2133</v>
      </c>
      <c r="C269" s="1" t="s">
        <v>2134</v>
      </c>
      <c r="D269" s="1" t="s">
        <v>2135</v>
      </c>
      <c r="E269" s="1" t="s">
        <v>2136</v>
      </c>
      <c r="F269" s="1" t="s">
        <v>13</v>
      </c>
      <c r="G269" s="1">
        <v>2018</v>
      </c>
      <c r="H269" s="1" t="s">
        <v>243</v>
      </c>
      <c r="I269" s="1">
        <f>VLOOKUP(Table_Data[[#This Row],[id]], Table_miniLM_document_topics[[Column1.id]:[Column3.topic]], 3, FALSE)</f>
        <v>11</v>
      </c>
      <c r="J269" s="1">
        <f>VLOOKUP(Table_Data[[#This Row],[id]], Table_mpnet_document_topics[[Column1.id]:[Column3.topic]], 3, FALSE)</f>
        <v>0</v>
      </c>
      <c r="K269" s="1">
        <f>VLOOKUP(Table_Data[[#This Row],[id]], Table_scibert_document_topics[[Column1.id]:[Column3.topic]], 3, FALSE)</f>
        <v>5</v>
      </c>
      <c r="L269" s="1">
        <f>VLOOKUP(Table_Data[[#This Row],[id]], Table_miniLM_titles_topics[[Column1.id]:[Column3.topic]], 3, FALSE)</f>
        <v>-1</v>
      </c>
      <c r="M269" s="1">
        <f>VLOOKUP(Table_Data[[#This Row],[id]], Table_mpnet_titles_topics[[Column1.id]:[Column3.topic]], 3, FALSE)</f>
        <v>0</v>
      </c>
      <c r="N269" s="1">
        <f>VLOOKUP(Table_Data[[#This Row],[id]], Table_scibert_titles_topics[[Column1.id]:[Column3.topic]], 3, FALSE)</f>
        <v>0</v>
      </c>
      <c r="O269" s="1">
        <f>VLOOKUP(Table_Data[[#This Row],[id]], Table_miniLM_keywords_topics[[Column1.id]:[Column3.topic]], 3, FALSE)</f>
        <v>-1</v>
      </c>
      <c r="P269" s="1">
        <f>VLOOKUP(Table_Data[[#This Row],[id]], Table_mpnet_keywords_topics[[Column1.id]:[Column3.topic]], 3, FALSE)</f>
        <v>0</v>
      </c>
      <c r="Q269" s="1" t="s">
        <v>6208</v>
      </c>
    </row>
    <row r="270" spans="1:17" x14ac:dyDescent="0.25">
      <c r="A270" s="1" t="s">
        <v>2137</v>
      </c>
      <c r="B270" s="1" t="s">
        <v>2138</v>
      </c>
      <c r="C270" s="1" t="s">
        <v>2139</v>
      </c>
      <c r="D270" s="1" t="s">
        <v>2140</v>
      </c>
      <c r="E270" s="1" t="s">
        <v>2141</v>
      </c>
      <c r="F270" s="1" t="s">
        <v>13</v>
      </c>
      <c r="G270" s="1">
        <v>2018</v>
      </c>
      <c r="I270" s="1">
        <f>VLOOKUP(Table_Data[[#This Row],[id]], Table_miniLM_document_topics[[Column1.id]:[Column3.topic]], 3, FALSE)</f>
        <v>-1</v>
      </c>
      <c r="J270" s="1">
        <f>VLOOKUP(Table_Data[[#This Row],[id]], Table_mpnet_document_topics[[Column1.id]:[Column3.topic]], 3, FALSE)</f>
        <v>20</v>
      </c>
      <c r="K270" s="1">
        <f>VLOOKUP(Table_Data[[#This Row],[id]], Table_scibert_document_topics[[Column1.id]:[Column3.topic]], 3, FALSE)</f>
        <v>-1</v>
      </c>
      <c r="L270" s="1">
        <f>VLOOKUP(Table_Data[[#This Row],[id]], Table_miniLM_titles_topics[[Column1.id]:[Column3.topic]], 3, FALSE)</f>
        <v>15</v>
      </c>
      <c r="M270" s="1">
        <f>VLOOKUP(Table_Data[[#This Row],[id]], Table_mpnet_titles_topics[[Column1.id]:[Column3.topic]], 3, FALSE)</f>
        <v>-1</v>
      </c>
      <c r="N270" s="1">
        <f>VLOOKUP(Table_Data[[#This Row],[id]], Table_scibert_titles_topics[[Column1.id]:[Column3.topic]], 3, FALSE)</f>
        <v>7</v>
      </c>
      <c r="O270" s="1">
        <f>VLOOKUP(Table_Data[[#This Row],[id]], Table_miniLM_keywords_topics[[Column1.id]:[Column3.topic]], 3, FALSE)</f>
        <v>-1</v>
      </c>
      <c r="P270" s="1">
        <f>VLOOKUP(Table_Data[[#This Row],[id]], Table_mpnet_keywords_topics[[Column1.id]:[Column3.topic]], 3, FALSE)</f>
        <v>-1</v>
      </c>
      <c r="Q270" s="1" t="s">
        <v>6208</v>
      </c>
    </row>
    <row r="271" spans="1:17" x14ac:dyDescent="0.25">
      <c r="A271" s="1" t="s">
        <v>2142</v>
      </c>
      <c r="B271" s="1" t="s">
        <v>2143</v>
      </c>
      <c r="C271" s="1" t="s">
        <v>2144</v>
      </c>
      <c r="D271" s="1" t="s">
        <v>2145</v>
      </c>
      <c r="E271" s="1" t="s">
        <v>2146</v>
      </c>
      <c r="F271" s="1" t="s">
        <v>13</v>
      </c>
      <c r="G271" s="1">
        <v>2018</v>
      </c>
      <c r="H271" s="1" t="s">
        <v>2147</v>
      </c>
      <c r="I271" s="1">
        <f>VLOOKUP(Table_Data[[#This Row],[id]], Table_miniLM_document_topics[[Column1.id]:[Column3.topic]], 3, FALSE)</f>
        <v>-1</v>
      </c>
      <c r="J271" s="1">
        <f>VLOOKUP(Table_Data[[#This Row],[id]], Table_mpnet_document_topics[[Column1.id]:[Column3.topic]], 3, FALSE)</f>
        <v>-1</v>
      </c>
      <c r="K271" s="1">
        <f>VLOOKUP(Table_Data[[#This Row],[id]], Table_scibert_document_topics[[Column1.id]:[Column3.topic]], 3, FALSE)</f>
        <v>-1</v>
      </c>
      <c r="L271" s="1">
        <f>VLOOKUP(Table_Data[[#This Row],[id]], Table_miniLM_titles_topics[[Column1.id]:[Column3.topic]], 3, FALSE)</f>
        <v>-1</v>
      </c>
      <c r="M271" s="1">
        <f>VLOOKUP(Table_Data[[#This Row],[id]], Table_mpnet_titles_topics[[Column1.id]:[Column3.topic]], 3, FALSE)</f>
        <v>-1</v>
      </c>
      <c r="N271" s="1">
        <f>VLOOKUP(Table_Data[[#This Row],[id]], Table_scibert_titles_topics[[Column1.id]:[Column3.topic]], 3, FALSE)</f>
        <v>22</v>
      </c>
      <c r="O271" s="1">
        <f>VLOOKUP(Table_Data[[#This Row],[id]], Table_miniLM_keywords_topics[[Column1.id]:[Column3.topic]], 3, FALSE)</f>
        <v>9</v>
      </c>
      <c r="P271" s="1">
        <f>VLOOKUP(Table_Data[[#This Row],[id]], Table_mpnet_keywords_topics[[Column1.id]:[Column3.topic]], 3, FALSE)</f>
        <v>5</v>
      </c>
      <c r="Q271" s="1" t="s">
        <v>6208</v>
      </c>
    </row>
    <row r="272" spans="1:17" x14ac:dyDescent="0.25">
      <c r="A272" s="1" t="s">
        <v>2148</v>
      </c>
      <c r="B272" s="1" t="s">
        <v>2149</v>
      </c>
      <c r="C272" s="1" t="s">
        <v>2150</v>
      </c>
      <c r="D272" s="1" t="s">
        <v>2151</v>
      </c>
      <c r="E272" s="1" t="s">
        <v>2152</v>
      </c>
      <c r="F272" s="1" t="s">
        <v>13</v>
      </c>
      <c r="G272" s="1">
        <v>2018</v>
      </c>
      <c r="I272" s="1">
        <f>VLOOKUP(Table_Data[[#This Row],[id]], Table_miniLM_document_topics[[Column1.id]:[Column3.topic]], 3, FALSE)</f>
        <v>8</v>
      </c>
      <c r="J272" s="1">
        <f>VLOOKUP(Table_Data[[#This Row],[id]], Table_mpnet_document_topics[[Column1.id]:[Column3.topic]], 3, FALSE)</f>
        <v>9</v>
      </c>
      <c r="K272" s="1">
        <f>VLOOKUP(Table_Data[[#This Row],[id]], Table_scibert_document_topics[[Column1.id]:[Column3.topic]], 3, FALSE)</f>
        <v>8</v>
      </c>
      <c r="L272" s="1">
        <f>VLOOKUP(Table_Data[[#This Row],[id]], Table_miniLM_titles_topics[[Column1.id]:[Column3.topic]], 3, FALSE)</f>
        <v>9</v>
      </c>
      <c r="M272" s="1">
        <f>VLOOKUP(Table_Data[[#This Row],[id]], Table_mpnet_titles_topics[[Column1.id]:[Column3.topic]], 3, FALSE)</f>
        <v>8</v>
      </c>
      <c r="N272" s="1">
        <f>VLOOKUP(Table_Data[[#This Row],[id]], Table_scibert_titles_topics[[Column1.id]:[Column3.topic]], 3, FALSE)</f>
        <v>12</v>
      </c>
      <c r="O272" s="1">
        <f>VLOOKUP(Table_Data[[#This Row],[id]], Table_miniLM_keywords_topics[[Column1.id]:[Column3.topic]], 3, FALSE)</f>
        <v>-1</v>
      </c>
      <c r="P272" s="1">
        <f>VLOOKUP(Table_Data[[#This Row],[id]], Table_mpnet_keywords_topics[[Column1.id]:[Column3.topic]], 3, FALSE)</f>
        <v>-1</v>
      </c>
      <c r="Q272" s="1" t="s">
        <v>6208</v>
      </c>
    </row>
    <row r="273" spans="1:17" x14ac:dyDescent="0.25">
      <c r="A273" s="1" t="s">
        <v>2153</v>
      </c>
      <c r="B273" s="1" t="s">
        <v>2154</v>
      </c>
      <c r="C273" s="1" t="s">
        <v>2155</v>
      </c>
      <c r="D273" s="1" t="s">
        <v>2156</v>
      </c>
      <c r="E273" s="1" t="s">
        <v>2157</v>
      </c>
      <c r="F273" s="1" t="s">
        <v>13</v>
      </c>
      <c r="G273" s="1">
        <v>2018</v>
      </c>
      <c r="I273" s="1">
        <f>VLOOKUP(Table_Data[[#This Row],[id]], Table_miniLM_document_topics[[Column1.id]:[Column3.topic]], 3, FALSE)</f>
        <v>8</v>
      </c>
      <c r="J273" s="1">
        <f>VLOOKUP(Table_Data[[#This Row],[id]], Table_mpnet_document_topics[[Column1.id]:[Column3.topic]], 3, FALSE)</f>
        <v>9</v>
      </c>
      <c r="K273" s="1">
        <f>VLOOKUP(Table_Data[[#This Row],[id]], Table_scibert_document_topics[[Column1.id]:[Column3.topic]], 3, FALSE)</f>
        <v>8</v>
      </c>
      <c r="L273" s="1">
        <f>VLOOKUP(Table_Data[[#This Row],[id]], Table_miniLM_titles_topics[[Column1.id]:[Column3.topic]], 3, FALSE)</f>
        <v>9</v>
      </c>
      <c r="M273" s="1">
        <f>VLOOKUP(Table_Data[[#This Row],[id]], Table_mpnet_titles_topics[[Column1.id]:[Column3.topic]], 3, FALSE)</f>
        <v>8</v>
      </c>
      <c r="N273" s="1">
        <f>VLOOKUP(Table_Data[[#This Row],[id]], Table_scibert_titles_topics[[Column1.id]:[Column3.topic]], 3, FALSE)</f>
        <v>12</v>
      </c>
      <c r="O273" s="1">
        <f>VLOOKUP(Table_Data[[#This Row],[id]], Table_miniLM_keywords_topics[[Column1.id]:[Column3.topic]], 3, FALSE)</f>
        <v>5</v>
      </c>
      <c r="P273" s="1">
        <f>VLOOKUP(Table_Data[[#This Row],[id]], Table_mpnet_keywords_topics[[Column1.id]:[Column3.topic]], 3, FALSE)</f>
        <v>-1</v>
      </c>
      <c r="Q273" s="1" t="s">
        <v>6208</v>
      </c>
    </row>
    <row r="274" spans="1:17" x14ac:dyDescent="0.25">
      <c r="A274" s="1" t="s">
        <v>2158</v>
      </c>
      <c r="B274" s="1" t="s">
        <v>2159</v>
      </c>
      <c r="C274" s="1" t="s">
        <v>2160</v>
      </c>
      <c r="D274" s="1" t="s">
        <v>2161</v>
      </c>
      <c r="E274" s="1" t="s">
        <v>2162</v>
      </c>
      <c r="F274" s="1" t="s">
        <v>13</v>
      </c>
      <c r="G274" s="1">
        <v>2018</v>
      </c>
      <c r="H274" s="1" t="s">
        <v>2163</v>
      </c>
      <c r="I274" s="1">
        <f>VLOOKUP(Table_Data[[#This Row],[id]], Table_miniLM_document_topics[[Column1.id]:[Column3.topic]], 3, FALSE)</f>
        <v>8</v>
      </c>
      <c r="J274" s="1">
        <f>VLOOKUP(Table_Data[[#This Row],[id]], Table_mpnet_document_topics[[Column1.id]:[Column3.topic]], 3, FALSE)</f>
        <v>9</v>
      </c>
      <c r="K274" s="1">
        <f>VLOOKUP(Table_Data[[#This Row],[id]], Table_scibert_document_topics[[Column1.id]:[Column3.topic]], 3, FALSE)</f>
        <v>8</v>
      </c>
      <c r="L274" s="1">
        <f>VLOOKUP(Table_Data[[#This Row],[id]], Table_miniLM_titles_topics[[Column1.id]:[Column3.topic]], 3, FALSE)</f>
        <v>7</v>
      </c>
      <c r="M274" s="1">
        <f>VLOOKUP(Table_Data[[#This Row],[id]], Table_mpnet_titles_topics[[Column1.id]:[Column3.topic]], 3, FALSE)</f>
        <v>8</v>
      </c>
      <c r="N274" s="1">
        <f>VLOOKUP(Table_Data[[#This Row],[id]], Table_scibert_titles_topics[[Column1.id]:[Column3.topic]], 3, FALSE)</f>
        <v>9</v>
      </c>
      <c r="O274" s="1">
        <f>VLOOKUP(Table_Data[[#This Row],[id]], Table_miniLM_keywords_topics[[Column1.id]:[Column3.topic]], 3, FALSE)</f>
        <v>-1</v>
      </c>
      <c r="P274" s="1">
        <f>VLOOKUP(Table_Data[[#This Row],[id]], Table_mpnet_keywords_topics[[Column1.id]:[Column3.topic]], 3, FALSE)</f>
        <v>14</v>
      </c>
      <c r="Q274" s="1" t="s">
        <v>6208</v>
      </c>
    </row>
    <row r="275" spans="1:17" x14ac:dyDescent="0.25">
      <c r="A275" s="1" t="s">
        <v>2164</v>
      </c>
      <c r="B275" s="1" t="s">
        <v>2165</v>
      </c>
      <c r="C275" s="1" t="s">
        <v>2166</v>
      </c>
      <c r="D275" s="1" t="s">
        <v>2167</v>
      </c>
      <c r="E275" s="1" t="s">
        <v>2168</v>
      </c>
      <c r="F275" s="1" t="s">
        <v>13</v>
      </c>
      <c r="G275" s="1">
        <v>2018</v>
      </c>
      <c r="H275" s="1" t="s">
        <v>2169</v>
      </c>
      <c r="I275" s="1">
        <f>VLOOKUP(Table_Data[[#This Row],[id]], Table_miniLM_document_topics[[Column1.id]:[Column3.topic]], 3, FALSE)</f>
        <v>8</v>
      </c>
      <c r="J275" s="1">
        <f>VLOOKUP(Table_Data[[#This Row],[id]], Table_mpnet_document_topics[[Column1.id]:[Column3.topic]], 3, FALSE)</f>
        <v>9</v>
      </c>
      <c r="K275" s="1">
        <f>VLOOKUP(Table_Data[[#This Row],[id]], Table_scibert_document_topics[[Column1.id]:[Column3.topic]], 3, FALSE)</f>
        <v>8</v>
      </c>
      <c r="L275" s="1">
        <f>VLOOKUP(Table_Data[[#This Row],[id]], Table_miniLM_titles_topics[[Column1.id]:[Column3.topic]], 3, FALSE)</f>
        <v>0</v>
      </c>
      <c r="M275" s="1">
        <f>VLOOKUP(Table_Data[[#This Row],[id]], Table_mpnet_titles_topics[[Column1.id]:[Column3.topic]], 3, FALSE)</f>
        <v>8</v>
      </c>
      <c r="N275" s="1">
        <f>VLOOKUP(Table_Data[[#This Row],[id]], Table_scibert_titles_topics[[Column1.id]:[Column3.topic]], 3, FALSE)</f>
        <v>3</v>
      </c>
      <c r="O275" s="1">
        <f>VLOOKUP(Table_Data[[#This Row],[id]], Table_miniLM_keywords_topics[[Column1.id]:[Column3.topic]], 3, FALSE)</f>
        <v>-1</v>
      </c>
      <c r="P275" s="1">
        <f>VLOOKUP(Table_Data[[#This Row],[id]], Table_mpnet_keywords_topics[[Column1.id]:[Column3.topic]], 3, FALSE)</f>
        <v>14</v>
      </c>
      <c r="Q275" s="1" t="s">
        <v>6208</v>
      </c>
    </row>
    <row r="276" spans="1:17" x14ac:dyDescent="0.25">
      <c r="A276" s="1" t="s">
        <v>2170</v>
      </c>
      <c r="B276" s="1" t="s">
        <v>2171</v>
      </c>
      <c r="C276" s="1" t="s">
        <v>2172</v>
      </c>
      <c r="D276" s="1" t="s">
        <v>2173</v>
      </c>
      <c r="E276" s="1" t="s">
        <v>2174</v>
      </c>
      <c r="F276" s="1" t="s">
        <v>13</v>
      </c>
      <c r="G276" s="1">
        <v>2018</v>
      </c>
      <c r="H276" s="1" t="s">
        <v>62</v>
      </c>
      <c r="I276" s="1">
        <f>VLOOKUP(Table_Data[[#This Row],[id]], Table_miniLM_document_topics[[Column1.id]:[Column3.topic]], 3, FALSE)</f>
        <v>8</v>
      </c>
      <c r="J276" s="1">
        <f>VLOOKUP(Table_Data[[#This Row],[id]], Table_mpnet_document_topics[[Column1.id]:[Column3.topic]], 3, FALSE)</f>
        <v>9</v>
      </c>
      <c r="K276" s="1">
        <f>VLOOKUP(Table_Data[[#This Row],[id]], Table_scibert_document_topics[[Column1.id]:[Column3.topic]], 3, FALSE)</f>
        <v>8</v>
      </c>
      <c r="L276" s="1">
        <f>VLOOKUP(Table_Data[[#This Row],[id]], Table_miniLM_titles_topics[[Column1.id]:[Column3.topic]], 3, FALSE)</f>
        <v>9</v>
      </c>
      <c r="M276" s="1">
        <f>VLOOKUP(Table_Data[[#This Row],[id]], Table_mpnet_titles_topics[[Column1.id]:[Column3.topic]], 3, FALSE)</f>
        <v>8</v>
      </c>
      <c r="N276" s="1">
        <f>VLOOKUP(Table_Data[[#This Row],[id]], Table_scibert_titles_topics[[Column1.id]:[Column3.topic]], 3, FALSE)</f>
        <v>12</v>
      </c>
      <c r="O276" s="1">
        <f>VLOOKUP(Table_Data[[#This Row],[id]], Table_miniLM_keywords_topics[[Column1.id]:[Column3.topic]], 3, FALSE)</f>
        <v>-1</v>
      </c>
      <c r="P276" s="1">
        <f>VLOOKUP(Table_Data[[#This Row],[id]], Table_mpnet_keywords_topics[[Column1.id]:[Column3.topic]], 3, FALSE)</f>
        <v>-1</v>
      </c>
      <c r="Q276" s="1" t="s">
        <v>6208</v>
      </c>
    </row>
    <row r="277" spans="1:17" x14ac:dyDescent="0.25">
      <c r="A277" s="1" t="s">
        <v>2175</v>
      </c>
      <c r="B277" s="1" t="s">
        <v>2176</v>
      </c>
      <c r="C277" s="1" t="s">
        <v>2177</v>
      </c>
      <c r="D277" s="1" t="s">
        <v>2178</v>
      </c>
      <c r="E277" s="1" t="s">
        <v>2179</v>
      </c>
      <c r="F277" s="1" t="s">
        <v>13</v>
      </c>
      <c r="G277" s="1">
        <v>2018</v>
      </c>
      <c r="H277" s="1" t="s">
        <v>73</v>
      </c>
      <c r="I277" s="1">
        <f>VLOOKUP(Table_Data[[#This Row],[id]], Table_miniLM_document_topics[[Column1.id]:[Column3.topic]], 3, FALSE)</f>
        <v>8</v>
      </c>
      <c r="J277" s="1">
        <f>VLOOKUP(Table_Data[[#This Row],[id]], Table_mpnet_document_topics[[Column1.id]:[Column3.topic]], 3, FALSE)</f>
        <v>9</v>
      </c>
      <c r="K277" s="1">
        <f>VLOOKUP(Table_Data[[#This Row],[id]], Table_scibert_document_topics[[Column1.id]:[Column3.topic]], 3, FALSE)</f>
        <v>8</v>
      </c>
      <c r="L277" s="1">
        <f>VLOOKUP(Table_Data[[#This Row],[id]], Table_miniLM_titles_topics[[Column1.id]:[Column3.topic]], 3, FALSE)</f>
        <v>9</v>
      </c>
      <c r="M277" s="1">
        <f>VLOOKUP(Table_Data[[#This Row],[id]], Table_mpnet_titles_topics[[Column1.id]:[Column3.topic]], 3, FALSE)</f>
        <v>-1</v>
      </c>
      <c r="N277" s="1">
        <f>VLOOKUP(Table_Data[[#This Row],[id]], Table_scibert_titles_topics[[Column1.id]:[Column3.topic]], 3, FALSE)</f>
        <v>12</v>
      </c>
      <c r="O277" s="1">
        <f>VLOOKUP(Table_Data[[#This Row],[id]], Table_miniLM_keywords_topics[[Column1.id]:[Column3.topic]], 3, FALSE)</f>
        <v>-1</v>
      </c>
      <c r="P277" s="1">
        <f>VLOOKUP(Table_Data[[#This Row],[id]], Table_mpnet_keywords_topics[[Column1.id]:[Column3.topic]], 3, FALSE)</f>
        <v>-1</v>
      </c>
      <c r="Q277" s="1" t="s">
        <v>6208</v>
      </c>
    </row>
    <row r="278" spans="1:17" x14ac:dyDescent="0.25">
      <c r="A278" s="1" t="s">
        <v>2180</v>
      </c>
      <c r="B278" s="1" t="s">
        <v>2181</v>
      </c>
      <c r="C278" s="1" t="s">
        <v>2182</v>
      </c>
      <c r="D278" s="1" t="s">
        <v>2183</v>
      </c>
      <c r="E278" s="1" t="s">
        <v>2184</v>
      </c>
      <c r="F278" s="1" t="s">
        <v>13</v>
      </c>
      <c r="G278" s="1">
        <v>2018</v>
      </c>
      <c r="I278" s="1">
        <f>VLOOKUP(Table_Data[[#This Row],[id]], Table_miniLM_document_topics[[Column1.id]:[Column3.topic]], 3, FALSE)</f>
        <v>8</v>
      </c>
      <c r="J278" s="1">
        <f>VLOOKUP(Table_Data[[#This Row],[id]], Table_mpnet_document_topics[[Column1.id]:[Column3.topic]], 3, FALSE)</f>
        <v>9</v>
      </c>
      <c r="K278" s="1">
        <f>VLOOKUP(Table_Data[[#This Row],[id]], Table_scibert_document_topics[[Column1.id]:[Column3.topic]], 3, FALSE)</f>
        <v>8</v>
      </c>
      <c r="L278" s="1">
        <f>VLOOKUP(Table_Data[[#This Row],[id]], Table_miniLM_titles_topics[[Column1.id]:[Column3.topic]], 3, FALSE)</f>
        <v>20</v>
      </c>
      <c r="M278" s="1">
        <f>VLOOKUP(Table_Data[[#This Row],[id]], Table_mpnet_titles_topics[[Column1.id]:[Column3.topic]], 3, FALSE)</f>
        <v>15</v>
      </c>
      <c r="N278" s="1">
        <f>VLOOKUP(Table_Data[[#This Row],[id]], Table_scibert_titles_topics[[Column1.id]:[Column3.topic]], 3, FALSE)</f>
        <v>16</v>
      </c>
      <c r="O278" s="1">
        <f>VLOOKUP(Table_Data[[#This Row],[id]], Table_miniLM_keywords_topics[[Column1.id]:[Column3.topic]], 3, FALSE)</f>
        <v>13</v>
      </c>
      <c r="P278" s="1">
        <f>VLOOKUP(Table_Data[[#This Row],[id]], Table_mpnet_keywords_topics[[Column1.id]:[Column3.topic]], 3, FALSE)</f>
        <v>-1</v>
      </c>
      <c r="Q278" s="1" t="s">
        <v>6208</v>
      </c>
    </row>
    <row r="279" spans="1:17" x14ac:dyDescent="0.25">
      <c r="A279" s="1" t="s">
        <v>2185</v>
      </c>
      <c r="B279" s="1" t="s">
        <v>2186</v>
      </c>
      <c r="C279" s="1" t="s">
        <v>2187</v>
      </c>
      <c r="D279" s="1" t="s">
        <v>2188</v>
      </c>
      <c r="E279" s="1" t="s">
        <v>2189</v>
      </c>
      <c r="F279" s="1" t="s">
        <v>13</v>
      </c>
      <c r="G279" s="1">
        <v>2018</v>
      </c>
      <c r="I279" s="1">
        <f>VLOOKUP(Table_Data[[#This Row],[id]], Table_miniLM_document_topics[[Column1.id]:[Column3.topic]], 3, FALSE)</f>
        <v>13</v>
      </c>
      <c r="J279" s="1">
        <f>VLOOKUP(Table_Data[[#This Row],[id]], Table_mpnet_document_topics[[Column1.id]:[Column3.topic]], 3, FALSE)</f>
        <v>25</v>
      </c>
      <c r="K279" s="1">
        <f>VLOOKUP(Table_Data[[#This Row],[id]], Table_scibert_document_topics[[Column1.id]:[Column3.topic]], 3, FALSE)</f>
        <v>-1</v>
      </c>
      <c r="L279" s="1">
        <f>VLOOKUP(Table_Data[[#This Row],[id]], Table_miniLM_titles_topics[[Column1.id]:[Column3.topic]], 3, FALSE)</f>
        <v>17</v>
      </c>
      <c r="M279" s="1">
        <f>VLOOKUP(Table_Data[[#This Row],[id]], Table_mpnet_titles_topics[[Column1.id]:[Column3.topic]], 3, FALSE)</f>
        <v>10</v>
      </c>
      <c r="N279" s="1">
        <f>VLOOKUP(Table_Data[[#This Row],[id]], Table_scibert_titles_topics[[Column1.id]:[Column3.topic]], 3, FALSE)</f>
        <v>14</v>
      </c>
      <c r="O279" s="1">
        <f>VLOOKUP(Table_Data[[#This Row],[id]], Table_miniLM_keywords_topics[[Column1.id]:[Column3.topic]], 3, FALSE)</f>
        <v>-1</v>
      </c>
      <c r="P279" s="1">
        <f>VLOOKUP(Table_Data[[#This Row],[id]], Table_mpnet_keywords_topics[[Column1.id]:[Column3.topic]], 3, FALSE)</f>
        <v>-1</v>
      </c>
      <c r="Q279" s="1" t="s">
        <v>6208</v>
      </c>
    </row>
    <row r="280" spans="1:17" x14ac:dyDescent="0.25">
      <c r="A280" s="1" t="s">
        <v>2190</v>
      </c>
      <c r="B280" s="1" t="s">
        <v>2191</v>
      </c>
      <c r="C280" s="1" t="s">
        <v>2192</v>
      </c>
      <c r="D280" s="1" t="s">
        <v>2193</v>
      </c>
      <c r="E280" s="1" t="s">
        <v>2194</v>
      </c>
      <c r="F280" s="1" t="s">
        <v>13</v>
      </c>
      <c r="G280" s="1">
        <v>2018</v>
      </c>
      <c r="H280" s="1" t="s">
        <v>2195</v>
      </c>
      <c r="I280" s="1">
        <f>VLOOKUP(Table_Data[[#This Row],[id]], Table_miniLM_document_topics[[Column1.id]:[Column3.topic]], 3, FALSE)</f>
        <v>5</v>
      </c>
      <c r="J280" s="1">
        <f>VLOOKUP(Table_Data[[#This Row],[id]], Table_mpnet_document_topics[[Column1.id]:[Column3.topic]], 3, FALSE)</f>
        <v>-1</v>
      </c>
      <c r="K280" s="1">
        <f>VLOOKUP(Table_Data[[#This Row],[id]], Table_scibert_document_topics[[Column1.id]:[Column3.topic]], 3, FALSE)</f>
        <v>1</v>
      </c>
      <c r="L280" s="1">
        <f>VLOOKUP(Table_Data[[#This Row],[id]], Table_miniLM_titles_topics[[Column1.id]:[Column3.topic]], 3, FALSE)</f>
        <v>-1</v>
      </c>
      <c r="M280" s="1">
        <f>VLOOKUP(Table_Data[[#This Row],[id]], Table_mpnet_titles_topics[[Column1.id]:[Column3.topic]], 3, FALSE)</f>
        <v>2</v>
      </c>
      <c r="N280" s="1">
        <f>VLOOKUP(Table_Data[[#This Row],[id]], Table_scibert_titles_topics[[Column1.id]:[Column3.topic]], 3, FALSE)</f>
        <v>-1</v>
      </c>
      <c r="O280" s="1">
        <f>VLOOKUP(Table_Data[[#This Row],[id]], Table_miniLM_keywords_topics[[Column1.id]:[Column3.topic]], 3, FALSE)</f>
        <v>9</v>
      </c>
      <c r="P280" s="1">
        <f>VLOOKUP(Table_Data[[#This Row],[id]], Table_mpnet_keywords_topics[[Column1.id]:[Column3.topic]], 3, FALSE)</f>
        <v>1</v>
      </c>
      <c r="Q280" s="1" t="s">
        <v>6208</v>
      </c>
    </row>
    <row r="281" spans="1:17" x14ac:dyDescent="0.25">
      <c r="A281" s="1" t="s">
        <v>2196</v>
      </c>
      <c r="B281" s="1" t="s">
        <v>2197</v>
      </c>
      <c r="C281" s="1" t="s">
        <v>2198</v>
      </c>
      <c r="D281" s="1" t="s">
        <v>2199</v>
      </c>
      <c r="E281" s="1" t="s">
        <v>2200</v>
      </c>
      <c r="F281" s="1" t="s">
        <v>13</v>
      </c>
      <c r="G281" s="1">
        <v>2018</v>
      </c>
      <c r="I281" s="1">
        <f>VLOOKUP(Table_Data[[#This Row],[id]], Table_miniLM_document_topics[[Column1.id]:[Column3.topic]], 3, FALSE)</f>
        <v>9</v>
      </c>
      <c r="J281" s="1">
        <f>VLOOKUP(Table_Data[[#This Row],[id]], Table_mpnet_document_topics[[Column1.id]:[Column3.topic]], 3, FALSE)</f>
        <v>12</v>
      </c>
      <c r="K281" s="1">
        <f>VLOOKUP(Table_Data[[#This Row],[id]], Table_scibert_document_topics[[Column1.id]:[Column3.topic]], 3, FALSE)</f>
        <v>16</v>
      </c>
      <c r="L281" s="1">
        <f>VLOOKUP(Table_Data[[#This Row],[id]], Table_miniLM_titles_topics[[Column1.id]:[Column3.topic]], 3, FALSE)</f>
        <v>12</v>
      </c>
      <c r="M281" s="1">
        <f>VLOOKUP(Table_Data[[#This Row],[id]], Table_mpnet_titles_topics[[Column1.id]:[Column3.topic]], 3, FALSE)</f>
        <v>12</v>
      </c>
      <c r="N281" s="1">
        <f>VLOOKUP(Table_Data[[#This Row],[id]], Table_scibert_titles_topics[[Column1.id]:[Column3.topic]], 3, FALSE)</f>
        <v>10</v>
      </c>
      <c r="O281" s="1">
        <f>VLOOKUP(Table_Data[[#This Row],[id]], Table_miniLM_keywords_topics[[Column1.id]:[Column3.topic]], 3, FALSE)</f>
        <v>-1</v>
      </c>
      <c r="P281" s="1">
        <f>VLOOKUP(Table_Data[[#This Row],[id]], Table_mpnet_keywords_topics[[Column1.id]:[Column3.topic]], 3, FALSE)</f>
        <v>9</v>
      </c>
      <c r="Q281" s="1" t="s">
        <v>6208</v>
      </c>
    </row>
    <row r="282" spans="1:17" x14ac:dyDescent="0.25">
      <c r="A282" s="1" t="s">
        <v>2201</v>
      </c>
      <c r="B282" s="1" t="s">
        <v>2202</v>
      </c>
      <c r="C282" s="1" t="s">
        <v>1342</v>
      </c>
      <c r="D282" s="1" t="s">
        <v>2203</v>
      </c>
      <c r="E282" s="1" t="s">
        <v>2204</v>
      </c>
      <c r="F282" s="1" t="s">
        <v>13</v>
      </c>
      <c r="G282" s="1">
        <v>2018</v>
      </c>
      <c r="H282" s="1" t="s">
        <v>14</v>
      </c>
      <c r="I282" s="1">
        <f>VLOOKUP(Table_Data[[#This Row],[id]], Table_miniLM_document_topics[[Column1.id]:[Column3.topic]], 3, FALSE)</f>
        <v>0</v>
      </c>
      <c r="J282" s="1">
        <f>VLOOKUP(Table_Data[[#This Row],[id]], Table_mpnet_document_topics[[Column1.id]:[Column3.topic]], 3, FALSE)</f>
        <v>2</v>
      </c>
      <c r="K282" s="1">
        <f>VLOOKUP(Table_Data[[#This Row],[id]], Table_scibert_document_topics[[Column1.id]:[Column3.topic]], 3, FALSE)</f>
        <v>0</v>
      </c>
      <c r="L282" s="1">
        <f>VLOOKUP(Table_Data[[#This Row],[id]], Table_miniLM_titles_topics[[Column1.id]:[Column3.topic]], 3, FALSE)</f>
        <v>1</v>
      </c>
      <c r="M282" s="1">
        <f>VLOOKUP(Table_Data[[#This Row],[id]], Table_mpnet_titles_topics[[Column1.id]:[Column3.topic]], 3, FALSE)</f>
        <v>3</v>
      </c>
      <c r="N282" s="1">
        <f>VLOOKUP(Table_Data[[#This Row],[id]], Table_scibert_titles_topics[[Column1.id]:[Column3.topic]], 3, FALSE)</f>
        <v>-1</v>
      </c>
      <c r="O282" s="1">
        <f>VLOOKUP(Table_Data[[#This Row],[id]], Table_miniLM_keywords_topics[[Column1.id]:[Column3.topic]], 3, FALSE)</f>
        <v>0</v>
      </c>
      <c r="P282" s="1">
        <f>VLOOKUP(Table_Data[[#This Row],[id]], Table_mpnet_keywords_topics[[Column1.id]:[Column3.topic]], 3, FALSE)</f>
        <v>0</v>
      </c>
      <c r="Q282" s="1" t="s">
        <v>6208</v>
      </c>
    </row>
    <row r="283" spans="1:17" x14ac:dyDescent="0.25">
      <c r="A283" s="1" t="s">
        <v>2205</v>
      </c>
      <c r="B283" s="1" t="s">
        <v>2206</v>
      </c>
      <c r="C283" s="1" t="s">
        <v>2207</v>
      </c>
      <c r="D283" s="1" t="s">
        <v>2208</v>
      </c>
      <c r="E283" s="1" t="s">
        <v>2209</v>
      </c>
      <c r="F283" s="1" t="s">
        <v>13</v>
      </c>
      <c r="G283" s="1">
        <v>2018</v>
      </c>
      <c r="I283" s="1">
        <f>VLOOKUP(Table_Data[[#This Row],[id]], Table_miniLM_document_topics[[Column1.id]:[Column3.topic]], 3, FALSE)</f>
        <v>23</v>
      </c>
      <c r="J283" s="1">
        <f>VLOOKUP(Table_Data[[#This Row],[id]], Table_mpnet_document_topics[[Column1.id]:[Column3.topic]], 3, FALSE)</f>
        <v>4</v>
      </c>
      <c r="K283" s="1">
        <f>VLOOKUP(Table_Data[[#This Row],[id]], Table_scibert_document_topics[[Column1.id]:[Column3.topic]], 3, FALSE)</f>
        <v>-1</v>
      </c>
      <c r="L283" s="1">
        <f>VLOOKUP(Table_Data[[#This Row],[id]], Table_miniLM_titles_topics[[Column1.id]:[Column3.topic]], 3, FALSE)</f>
        <v>0</v>
      </c>
      <c r="M283" s="1">
        <f>VLOOKUP(Table_Data[[#This Row],[id]], Table_mpnet_titles_topics[[Column1.id]:[Column3.topic]], 3, FALSE)</f>
        <v>16</v>
      </c>
      <c r="N283" s="1">
        <f>VLOOKUP(Table_Data[[#This Row],[id]], Table_scibert_titles_topics[[Column1.id]:[Column3.topic]], 3, FALSE)</f>
        <v>3</v>
      </c>
      <c r="O283" s="1">
        <f>VLOOKUP(Table_Data[[#This Row],[id]], Table_miniLM_keywords_topics[[Column1.id]:[Column3.topic]], 3, FALSE)</f>
        <v>-1</v>
      </c>
      <c r="P283" s="1">
        <f>VLOOKUP(Table_Data[[#This Row],[id]], Table_mpnet_keywords_topics[[Column1.id]:[Column3.topic]], 3, FALSE)</f>
        <v>3</v>
      </c>
      <c r="Q283" s="1" t="s">
        <v>6208</v>
      </c>
    </row>
    <row r="284" spans="1:17" x14ac:dyDescent="0.25">
      <c r="A284" s="1" t="s">
        <v>2210</v>
      </c>
      <c r="B284" s="1" t="s">
        <v>2211</v>
      </c>
      <c r="C284" s="1" t="s">
        <v>2212</v>
      </c>
      <c r="D284" s="1" t="s">
        <v>2213</v>
      </c>
      <c r="E284" s="1" t="s">
        <v>2214</v>
      </c>
      <c r="F284" s="1" t="s">
        <v>13</v>
      </c>
      <c r="G284" s="1">
        <v>2018</v>
      </c>
      <c r="H284" s="1" t="s">
        <v>31</v>
      </c>
      <c r="I284" s="1">
        <f>VLOOKUP(Table_Data[[#This Row],[id]], Table_miniLM_document_topics[[Column1.id]:[Column3.topic]], 3, FALSE)</f>
        <v>2</v>
      </c>
      <c r="J284" s="1">
        <f>VLOOKUP(Table_Data[[#This Row],[id]], Table_mpnet_document_topics[[Column1.id]:[Column3.topic]], 3, FALSE)</f>
        <v>1</v>
      </c>
      <c r="K284" s="1">
        <f>VLOOKUP(Table_Data[[#This Row],[id]], Table_scibert_document_topics[[Column1.id]:[Column3.topic]], 3, FALSE)</f>
        <v>3</v>
      </c>
      <c r="L284" s="1">
        <f>VLOOKUP(Table_Data[[#This Row],[id]], Table_miniLM_titles_topics[[Column1.id]:[Column3.topic]], 3, FALSE)</f>
        <v>4</v>
      </c>
      <c r="M284" s="1">
        <f>VLOOKUP(Table_Data[[#This Row],[id]], Table_mpnet_titles_topics[[Column1.id]:[Column3.topic]], 3, FALSE)</f>
        <v>2</v>
      </c>
      <c r="N284" s="1">
        <f>VLOOKUP(Table_Data[[#This Row],[id]], Table_scibert_titles_topics[[Column1.id]:[Column3.topic]], 3, FALSE)</f>
        <v>1</v>
      </c>
      <c r="O284" s="1">
        <f>VLOOKUP(Table_Data[[#This Row],[id]], Table_miniLM_keywords_topics[[Column1.id]:[Column3.topic]], 3, FALSE)</f>
        <v>5</v>
      </c>
      <c r="P284" s="1">
        <f>VLOOKUP(Table_Data[[#This Row],[id]], Table_mpnet_keywords_topics[[Column1.id]:[Column3.topic]], 3, FALSE)</f>
        <v>6</v>
      </c>
      <c r="Q284" s="1" t="s">
        <v>6208</v>
      </c>
    </row>
    <row r="285" spans="1:17" x14ac:dyDescent="0.25">
      <c r="A285" s="1" t="s">
        <v>2215</v>
      </c>
      <c r="B285" s="1" t="s">
        <v>2216</v>
      </c>
      <c r="C285" s="1" t="s">
        <v>34</v>
      </c>
      <c r="D285" s="1" t="s">
        <v>2217</v>
      </c>
      <c r="E285" s="1" t="s">
        <v>2218</v>
      </c>
      <c r="F285" s="1" t="s">
        <v>13</v>
      </c>
      <c r="G285" s="1">
        <v>2018</v>
      </c>
      <c r="H285" s="1" t="s">
        <v>14</v>
      </c>
      <c r="I285" s="1">
        <f>VLOOKUP(Table_Data[[#This Row],[id]], Table_miniLM_document_topics[[Column1.id]:[Column3.topic]], 3, FALSE)</f>
        <v>5</v>
      </c>
      <c r="J285" s="1">
        <f>VLOOKUP(Table_Data[[#This Row],[id]], Table_mpnet_document_topics[[Column1.id]:[Column3.topic]], 3, FALSE)</f>
        <v>0</v>
      </c>
      <c r="K285" s="1">
        <f>VLOOKUP(Table_Data[[#This Row],[id]], Table_scibert_document_topics[[Column1.id]:[Column3.topic]], 3, FALSE)</f>
        <v>1</v>
      </c>
      <c r="L285" s="1">
        <f>VLOOKUP(Table_Data[[#This Row],[id]], Table_miniLM_titles_topics[[Column1.id]:[Column3.topic]], 3, FALSE)</f>
        <v>5</v>
      </c>
      <c r="M285" s="1">
        <f>VLOOKUP(Table_Data[[#This Row],[id]], Table_mpnet_titles_topics[[Column1.id]:[Column3.topic]], 3, FALSE)</f>
        <v>0</v>
      </c>
      <c r="N285" s="1">
        <f>VLOOKUP(Table_Data[[#This Row],[id]], Table_scibert_titles_topics[[Column1.id]:[Column3.topic]], 3, FALSE)</f>
        <v>0</v>
      </c>
      <c r="O285" s="1">
        <f>VLOOKUP(Table_Data[[#This Row],[id]], Table_miniLM_keywords_topics[[Column1.id]:[Column3.topic]], 3, FALSE)</f>
        <v>4</v>
      </c>
      <c r="P285" s="1">
        <f>VLOOKUP(Table_Data[[#This Row],[id]], Table_mpnet_keywords_topics[[Column1.id]:[Column3.topic]], 3, FALSE)</f>
        <v>1</v>
      </c>
      <c r="Q285" s="1" t="s">
        <v>6208</v>
      </c>
    </row>
    <row r="286" spans="1:17" x14ac:dyDescent="0.25">
      <c r="A286" s="1" t="s">
        <v>2219</v>
      </c>
      <c r="B286" s="1" t="s">
        <v>2220</v>
      </c>
      <c r="C286" s="1" t="s">
        <v>1826</v>
      </c>
      <c r="D286" s="1" t="s">
        <v>2221</v>
      </c>
      <c r="E286" s="1" t="s">
        <v>2222</v>
      </c>
      <c r="F286" s="1" t="s">
        <v>13</v>
      </c>
      <c r="G286" s="1">
        <v>2018</v>
      </c>
      <c r="H286" s="1" t="s">
        <v>1692</v>
      </c>
      <c r="I286" s="1">
        <f>VLOOKUP(Table_Data[[#This Row],[id]], Table_miniLM_document_topics[[Column1.id]:[Column3.topic]], 3, FALSE)</f>
        <v>-1</v>
      </c>
      <c r="J286" s="1">
        <f>VLOOKUP(Table_Data[[#This Row],[id]], Table_mpnet_document_topics[[Column1.id]:[Column3.topic]], 3, FALSE)</f>
        <v>10</v>
      </c>
      <c r="K286" s="1">
        <f>VLOOKUP(Table_Data[[#This Row],[id]], Table_scibert_document_topics[[Column1.id]:[Column3.topic]], 3, FALSE)</f>
        <v>11</v>
      </c>
      <c r="L286" s="1">
        <f>VLOOKUP(Table_Data[[#This Row],[id]], Table_miniLM_titles_topics[[Column1.id]:[Column3.topic]], 3, FALSE)</f>
        <v>9</v>
      </c>
      <c r="M286" s="1">
        <f>VLOOKUP(Table_Data[[#This Row],[id]], Table_mpnet_titles_topics[[Column1.id]:[Column3.topic]], 3, FALSE)</f>
        <v>8</v>
      </c>
      <c r="N286" s="1">
        <f>VLOOKUP(Table_Data[[#This Row],[id]], Table_scibert_titles_topics[[Column1.id]:[Column3.topic]], 3, FALSE)</f>
        <v>12</v>
      </c>
      <c r="O286" s="1">
        <f>VLOOKUP(Table_Data[[#This Row],[id]], Table_miniLM_keywords_topics[[Column1.id]:[Column3.topic]], 3, FALSE)</f>
        <v>9</v>
      </c>
      <c r="P286" s="1">
        <f>VLOOKUP(Table_Data[[#This Row],[id]], Table_mpnet_keywords_topics[[Column1.id]:[Column3.topic]], 3, FALSE)</f>
        <v>5</v>
      </c>
      <c r="Q286" s="1" t="s">
        <v>6208</v>
      </c>
    </row>
    <row r="287" spans="1:17" x14ac:dyDescent="0.25">
      <c r="A287" s="1" t="s">
        <v>2223</v>
      </c>
      <c r="B287" s="1" t="s">
        <v>2224</v>
      </c>
      <c r="C287" s="1" t="s">
        <v>2225</v>
      </c>
      <c r="D287" s="1" t="s">
        <v>2226</v>
      </c>
      <c r="E287" s="1" t="s">
        <v>2227</v>
      </c>
      <c r="F287" s="1" t="s">
        <v>13</v>
      </c>
      <c r="G287" s="1">
        <v>2018</v>
      </c>
      <c r="I287" s="1">
        <f>VLOOKUP(Table_Data[[#This Row],[id]], Table_miniLM_document_topics[[Column1.id]:[Column3.topic]], 3, FALSE)</f>
        <v>5</v>
      </c>
      <c r="J287" s="1">
        <f>VLOOKUP(Table_Data[[#This Row],[id]], Table_mpnet_document_topics[[Column1.id]:[Column3.topic]], 3, FALSE)</f>
        <v>0</v>
      </c>
      <c r="K287" s="1">
        <f>VLOOKUP(Table_Data[[#This Row],[id]], Table_scibert_document_topics[[Column1.id]:[Column3.topic]], 3, FALSE)</f>
        <v>9</v>
      </c>
      <c r="L287" s="1">
        <f>VLOOKUP(Table_Data[[#This Row],[id]], Table_miniLM_titles_topics[[Column1.id]:[Column3.topic]], 3, FALSE)</f>
        <v>5</v>
      </c>
      <c r="M287" s="1">
        <f>VLOOKUP(Table_Data[[#This Row],[id]], Table_mpnet_titles_topics[[Column1.id]:[Column3.topic]], 3, FALSE)</f>
        <v>0</v>
      </c>
      <c r="N287" s="1">
        <f>VLOOKUP(Table_Data[[#This Row],[id]], Table_scibert_titles_topics[[Column1.id]:[Column3.topic]], 3, FALSE)</f>
        <v>0</v>
      </c>
      <c r="O287" s="1">
        <f>VLOOKUP(Table_Data[[#This Row],[id]], Table_miniLM_keywords_topics[[Column1.id]:[Column3.topic]], 3, FALSE)</f>
        <v>11</v>
      </c>
      <c r="P287" s="1">
        <f>VLOOKUP(Table_Data[[#This Row],[id]], Table_mpnet_keywords_topics[[Column1.id]:[Column3.topic]], 3, FALSE)</f>
        <v>1</v>
      </c>
      <c r="Q287" s="1" t="s">
        <v>6208</v>
      </c>
    </row>
    <row r="288" spans="1:17" x14ac:dyDescent="0.25">
      <c r="A288" s="1" t="s">
        <v>2228</v>
      </c>
      <c r="B288" s="1" t="s">
        <v>2229</v>
      </c>
      <c r="C288" s="1" t="s">
        <v>2230</v>
      </c>
      <c r="D288" s="1" t="s">
        <v>2231</v>
      </c>
      <c r="E288" s="1" t="s">
        <v>2232</v>
      </c>
      <c r="F288" s="1" t="s">
        <v>13</v>
      </c>
      <c r="G288" s="1">
        <v>2018</v>
      </c>
      <c r="I288" s="1">
        <f>VLOOKUP(Table_Data[[#This Row],[id]], Table_miniLM_document_topics[[Column1.id]:[Column3.topic]], 3, FALSE)</f>
        <v>1</v>
      </c>
      <c r="J288" s="1">
        <f>VLOOKUP(Table_Data[[#This Row],[id]], Table_mpnet_document_topics[[Column1.id]:[Column3.topic]], 3, FALSE)</f>
        <v>3</v>
      </c>
      <c r="K288" s="1">
        <f>VLOOKUP(Table_Data[[#This Row],[id]], Table_scibert_document_topics[[Column1.id]:[Column3.topic]], 3, FALSE)</f>
        <v>4</v>
      </c>
      <c r="L288" s="1">
        <f>VLOOKUP(Table_Data[[#This Row],[id]], Table_miniLM_titles_topics[[Column1.id]:[Column3.topic]], 3, FALSE)</f>
        <v>16</v>
      </c>
      <c r="M288" s="1">
        <f>VLOOKUP(Table_Data[[#This Row],[id]], Table_mpnet_titles_topics[[Column1.id]:[Column3.topic]], 3, FALSE)</f>
        <v>5</v>
      </c>
      <c r="N288" s="1">
        <f>VLOOKUP(Table_Data[[#This Row],[id]], Table_scibert_titles_topics[[Column1.id]:[Column3.topic]], 3, FALSE)</f>
        <v>2</v>
      </c>
      <c r="O288" s="1">
        <f>VLOOKUP(Table_Data[[#This Row],[id]], Table_miniLM_keywords_topics[[Column1.id]:[Column3.topic]], 3, FALSE)</f>
        <v>7</v>
      </c>
      <c r="P288" s="1">
        <f>VLOOKUP(Table_Data[[#This Row],[id]], Table_mpnet_keywords_topics[[Column1.id]:[Column3.topic]], 3, FALSE)</f>
        <v>2</v>
      </c>
      <c r="Q288" s="1" t="s">
        <v>6208</v>
      </c>
    </row>
    <row r="289" spans="1:17" x14ac:dyDescent="0.25">
      <c r="A289" s="1" t="s">
        <v>2233</v>
      </c>
      <c r="B289" s="1" t="s">
        <v>2234</v>
      </c>
      <c r="C289" s="1" t="s">
        <v>2235</v>
      </c>
      <c r="D289" s="1" t="s">
        <v>2236</v>
      </c>
      <c r="E289" s="1" t="s">
        <v>2237</v>
      </c>
      <c r="F289" s="1" t="s">
        <v>13</v>
      </c>
      <c r="G289" s="1">
        <v>2018</v>
      </c>
      <c r="I289" s="1">
        <f>VLOOKUP(Table_Data[[#This Row],[id]], Table_miniLM_document_topics[[Column1.id]:[Column3.topic]], 3, FALSE)</f>
        <v>2</v>
      </c>
      <c r="J289" s="1">
        <f>VLOOKUP(Table_Data[[#This Row],[id]], Table_mpnet_document_topics[[Column1.id]:[Column3.topic]], 3, FALSE)</f>
        <v>1</v>
      </c>
      <c r="K289" s="1">
        <f>VLOOKUP(Table_Data[[#This Row],[id]], Table_scibert_document_topics[[Column1.id]:[Column3.topic]], 3, FALSE)</f>
        <v>3</v>
      </c>
      <c r="L289" s="1">
        <f>VLOOKUP(Table_Data[[#This Row],[id]], Table_miniLM_titles_topics[[Column1.id]:[Column3.topic]], 3, FALSE)</f>
        <v>4</v>
      </c>
      <c r="M289" s="1">
        <f>VLOOKUP(Table_Data[[#This Row],[id]], Table_mpnet_titles_topics[[Column1.id]:[Column3.topic]], 3, FALSE)</f>
        <v>2</v>
      </c>
      <c r="N289" s="1">
        <f>VLOOKUP(Table_Data[[#This Row],[id]], Table_scibert_titles_topics[[Column1.id]:[Column3.topic]], 3, FALSE)</f>
        <v>1</v>
      </c>
      <c r="O289" s="1">
        <f>VLOOKUP(Table_Data[[#This Row],[id]], Table_miniLM_keywords_topics[[Column1.id]:[Column3.topic]], 3, FALSE)</f>
        <v>-1</v>
      </c>
      <c r="P289" s="1">
        <f>VLOOKUP(Table_Data[[#This Row],[id]], Table_mpnet_keywords_topics[[Column1.id]:[Column3.topic]], 3, FALSE)</f>
        <v>10</v>
      </c>
      <c r="Q289" s="1" t="s">
        <v>6208</v>
      </c>
    </row>
    <row r="290" spans="1:17" x14ac:dyDescent="0.25">
      <c r="A290" s="1" t="s">
        <v>2238</v>
      </c>
      <c r="B290" s="1" t="s">
        <v>2239</v>
      </c>
      <c r="C290" s="1" t="s">
        <v>2240</v>
      </c>
      <c r="D290" s="1" t="s">
        <v>2241</v>
      </c>
      <c r="E290" s="1" t="s">
        <v>2242</v>
      </c>
      <c r="F290" s="1" t="s">
        <v>13</v>
      </c>
      <c r="G290" s="1">
        <v>2018</v>
      </c>
      <c r="H290" s="1" t="s">
        <v>444</v>
      </c>
      <c r="I290" s="1">
        <f>VLOOKUP(Table_Data[[#This Row],[id]], Table_miniLM_document_topics[[Column1.id]:[Column3.topic]], 3, FALSE)</f>
        <v>10</v>
      </c>
      <c r="J290" s="1">
        <f>VLOOKUP(Table_Data[[#This Row],[id]], Table_mpnet_document_topics[[Column1.id]:[Column3.topic]], 3, FALSE)</f>
        <v>-1</v>
      </c>
      <c r="K290" s="1">
        <f>VLOOKUP(Table_Data[[#This Row],[id]], Table_scibert_document_topics[[Column1.id]:[Column3.topic]], 3, FALSE)</f>
        <v>-1</v>
      </c>
      <c r="L290" s="1">
        <f>VLOOKUP(Table_Data[[#This Row],[id]], Table_miniLM_titles_topics[[Column1.id]:[Column3.topic]], 3, FALSE)</f>
        <v>-1</v>
      </c>
      <c r="M290" s="1">
        <f>VLOOKUP(Table_Data[[#This Row],[id]], Table_mpnet_titles_topics[[Column1.id]:[Column3.topic]], 3, FALSE)</f>
        <v>-1</v>
      </c>
      <c r="N290" s="1">
        <f>VLOOKUP(Table_Data[[#This Row],[id]], Table_scibert_titles_topics[[Column1.id]:[Column3.topic]], 3, FALSE)</f>
        <v>-1</v>
      </c>
      <c r="O290" s="1">
        <f>VLOOKUP(Table_Data[[#This Row],[id]], Table_miniLM_keywords_topics[[Column1.id]:[Column3.topic]], 3, FALSE)</f>
        <v>11</v>
      </c>
      <c r="P290" s="1">
        <f>VLOOKUP(Table_Data[[#This Row],[id]], Table_mpnet_keywords_topics[[Column1.id]:[Column3.topic]], 3, FALSE)</f>
        <v>6</v>
      </c>
      <c r="Q290" s="1" t="s">
        <v>6208</v>
      </c>
    </row>
    <row r="291" spans="1:17" x14ac:dyDescent="0.25">
      <c r="A291" s="1" t="s">
        <v>2243</v>
      </c>
      <c r="B291" s="1" t="s">
        <v>2244</v>
      </c>
      <c r="C291" s="1" t="s">
        <v>2245</v>
      </c>
      <c r="D291" s="1" t="s">
        <v>2246</v>
      </c>
      <c r="E291" s="1" t="s">
        <v>2247</v>
      </c>
      <c r="F291" s="1" t="s">
        <v>13</v>
      </c>
      <c r="G291" s="1">
        <v>2018</v>
      </c>
      <c r="I291" s="1">
        <f>VLOOKUP(Table_Data[[#This Row],[id]], Table_miniLM_document_topics[[Column1.id]:[Column3.topic]], 3, FALSE)</f>
        <v>3</v>
      </c>
      <c r="J291" s="1">
        <f>VLOOKUP(Table_Data[[#This Row],[id]], Table_mpnet_document_topics[[Column1.id]:[Column3.topic]], 3, FALSE)</f>
        <v>6</v>
      </c>
      <c r="K291" s="1">
        <f>VLOOKUP(Table_Data[[#This Row],[id]], Table_scibert_document_topics[[Column1.id]:[Column3.topic]], 3, FALSE)</f>
        <v>2</v>
      </c>
      <c r="L291" s="1">
        <f>VLOOKUP(Table_Data[[#This Row],[id]], Table_miniLM_titles_topics[[Column1.id]:[Column3.topic]], 3, FALSE)</f>
        <v>-1</v>
      </c>
      <c r="M291" s="1">
        <f>VLOOKUP(Table_Data[[#This Row],[id]], Table_mpnet_titles_topics[[Column1.id]:[Column3.topic]], 3, FALSE)</f>
        <v>9</v>
      </c>
      <c r="N291" s="1">
        <f>VLOOKUP(Table_Data[[#This Row],[id]], Table_scibert_titles_topics[[Column1.id]:[Column3.topic]], 3, FALSE)</f>
        <v>-1</v>
      </c>
      <c r="O291" s="1">
        <f>VLOOKUP(Table_Data[[#This Row],[id]], Table_miniLM_keywords_topics[[Column1.id]:[Column3.topic]], 3, FALSE)</f>
        <v>-1</v>
      </c>
      <c r="P291" s="1">
        <f>VLOOKUP(Table_Data[[#This Row],[id]], Table_mpnet_keywords_topics[[Column1.id]:[Column3.topic]], 3, FALSE)</f>
        <v>2</v>
      </c>
      <c r="Q291" s="1" t="s">
        <v>6208</v>
      </c>
    </row>
    <row r="292" spans="1:17" x14ac:dyDescent="0.25">
      <c r="A292" s="1" t="s">
        <v>2248</v>
      </c>
      <c r="B292" s="1" t="s">
        <v>2249</v>
      </c>
      <c r="C292" s="1" t="s">
        <v>2250</v>
      </c>
      <c r="D292" s="1" t="s">
        <v>2251</v>
      </c>
      <c r="E292" s="1" t="s">
        <v>2252</v>
      </c>
      <c r="F292" s="1" t="s">
        <v>13</v>
      </c>
      <c r="G292" s="1">
        <v>2018</v>
      </c>
      <c r="H292" s="1" t="s">
        <v>2253</v>
      </c>
      <c r="I292" s="1">
        <f>VLOOKUP(Table_Data[[#This Row],[id]], Table_miniLM_document_topics[[Column1.id]:[Column3.topic]], 3, FALSE)</f>
        <v>0</v>
      </c>
      <c r="J292" s="1">
        <f>VLOOKUP(Table_Data[[#This Row],[id]], Table_mpnet_document_topics[[Column1.id]:[Column3.topic]], 3, FALSE)</f>
        <v>0</v>
      </c>
      <c r="K292" s="1">
        <f>VLOOKUP(Table_Data[[#This Row],[id]], Table_scibert_document_topics[[Column1.id]:[Column3.topic]], 3, FALSE)</f>
        <v>0</v>
      </c>
      <c r="L292" s="1">
        <f>VLOOKUP(Table_Data[[#This Row],[id]], Table_miniLM_titles_topics[[Column1.id]:[Column3.topic]], 3, FALSE)</f>
        <v>-1</v>
      </c>
      <c r="M292" s="1">
        <f>VLOOKUP(Table_Data[[#This Row],[id]], Table_mpnet_titles_topics[[Column1.id]:[Column3.topic]], 3, FALSE)</f>
        <v>0</v>
      </c>
      <c r="N292" s="1">
        <f>VLOOKUP(Table_Data[[#This Row],[id]], Table_scibert_titles_topics[[Column1.id]:[Column3.topic]], 3, FALSE)</f>
        <v>-1</v>
      </c>
      <c r="O292" s="1">
        <f>VLOOKUP(Table_Data[[#This Row],[id]], Table_miniLM_keywords_topics[[Column1.id]:[Column3.topic]], 3, FALSE)</f>
        <v>0</v>
      </c>
      <c r="P292" s="1">
        <f>VLOOKUP(Table_Data[[#This Row],[id]], Table_mpnet_keywords_topics[[Column1.id]:[Column3.topic]], 3, FALSE)</f>
        <v>4</v>
      </c>
      <c r="Q292" s="1" t="s">
        <v>6208</v>
      </c>
    </row>
    <row r="293" spans="1:17" x14ac:dyDescent="0.25">
      <c r="A293" s="1" t="s">
        <v>2254</v>
      </c>
      <c r="B293" s="1" t="s">
        <v>2255</v>
      </c>
      <c r="C293" s="1" t="s">
        <v>2256</v>
      </c>
      <c r="D293" s="1" t="s">
        <v>2257</v>
      </c>
      <c r="E293" s="1" t="s">
        <v>2258</v>
      </c>
      <c r="F293" s="1" t="s">
        <v>13</v>
      </c>
      <c r="G293" s="1">
        <v>2018</v>
      </c>
      <c r="I293" s="1">
        <f>VLOOKUP(Table_Data[[#This Row],[id]], Table_miniLM_document_topics[[Column1.id]:[Column3.topic]], 3, FALSE)</f>
        <v>18</v>
      </c>
      <c r="J293" s="1">
        <f>VLOOKUP(Table_Data[[#This Row],[id]], Table_mpnet_document_topics[[Column1.id]:[Column3.topic]], 3, FALSE)</f>
        <v>-1</v>
      </c>
      <c r="K293" s="1">
        <f>VLOOKUP(Table_Data[[#This Row],[id]], Table_scibert_document_topics[[Column1.id]:[Column3.topic]], 3, FALSE)</f>
        <v>11</v>
      </c>
      <c r="L293" s="1">
        <f>VLOOKUP(Table_Data[[#This Row],[id]], Table_miniLM_titles_topics[[Column1.id]:[Column3.topic]], 3, FALSE)</f>
        <v>14</v>
      </c>
      <c r="M293" s="1">
        <f>VLOOKUP(Table_Data[[#This Row],[id]], Table_mpnet_titles_topics[[Column1.id]:[Column3.topic]], 3, FALSE)</f>
        <v>13</v>
      </c>
      <c r="N293" s="1">
        <f>VLOOKUP(Table_Data[[#This Row],[id]], Table_scibert_titles_topics[[Column1.id]:[Column3.topic]], 3, FALSE)</f>
        <v>13</v>
      </c>
      <c r="O293" s="1">
        <f>VLOOKUP(Table_Data[[#This Row],[id]], Table_miniLM_keywords_topics[[Column1.id]:[Column3.topic]], 3, FALSE)</f>
        <v>9</v>
      </c>
      <c r="P293" s="1">
        <f>VLOOKUP(Table_Data[[#This Row],[id]], Table_mpnet_keywords_topics[[Column1.id]:[Column3.topic]], 3, FALSE)</f>
        <v>5</v>
      </c>
      <c r="Q293" s="1" t="s">
        <v>6208</v>
      </c>
    </row>
    <row r="294" spans="1:17" x14ac:dyDescent="0.25">
      <c r="A294" s="1" t="s">
        <v>2259</v>
      </c>
      <c r="B294" s="1" t="s">
        <v>2260</v>
      </c>
      <c r="C294" s="1" t="s">
        <v>2261</v>
      </c>
      <c r="D294" s="1" t="s">
        <v>2262</v>
      </c>
      <c r="E294" s="1" t="s">
        <v>2263</v>
      </c>
      <c r="F294" s="1" t="s">
        <v>13</v>
      </c>
      <c r="G294" s="1">
        <v>2018</v>
      </c>
      <c r="H294" s="1" t="s">
        <v>620</v>
      </c>
      <c r="I294" s="1">
        <f>VLOOKUP(Table_Data[[#This Row],[id]], Table_miniLM_document_topics[[Column1.id]:[Column3.topic]], 3, FALSE)</f>
        <v>7</v>
      </c>
      <c r="J294" s="1">
        <f>VLOOKUP(Table_Data[[#This Row],[id]], Table_mpnet_document_topics[[Column1.id]:[Column3.topic]], 3, FALSE)</f>
        <v>8</v>
      </c>
      <c r="K294" s="1">
        <f>VLOOKUP(Table_Data[[#This Row],[id]], Table_scibert_document_topics[[Column1.id]:[Column3.topic]], 3, FALSE)</f>
        <v>7</v>
      </c>
      <c r="L294" s="1">
        <f>VLOOKUP(Table_Data[[#This Row],[id]], Table_miniLM_titles_topics[[Column1.id]:[Column3.topic]], 3, FALSE)</f>
        <v>8</v>
      </c>
      <c r="M294" s="1">
        <f>VLOOKUP(Table_Data[[#This Row],[id]], Table_mpnet_titles_topics[[Column1.id]:[Column3.topic]], 3, FALSE)</f>
        <v>11</v>
      </c>
      <c r="N294" s="1">
        <f>VLOOKUP(Table_Data[[#This Row],[id]], Table_scibert_titles_topics[[Column1.id]:[Column3.topic]], 3, FALSE)</f>
        <v>6</v>
      </c>
      <c r="O294" s="1">
        <f>VLOOKUP(Table_Data[[#This Row],[id]], Table_miniLM_keywords_topics[[Column1.id]:[Column3.topic]], 3, FALSE)</f>
        <v>3</v>
      </c>
      <c r="P294" s="1">
        <f>VLOOKUP(Table_Data[[#This Row],[id]], Table_mpnet_keywords_topics[[Column1.id]:[Column3.topic]], 3, FALSE)</f>
        <v>9</v>
      </c>
      <c r="Q294" s="1" t="s">
        <v>6208</v>
      </c>
    </row>
    <row r="295" spans="1:17" x14ac:dyDescent="0.25">
      <c r="A295" s="1" t="s">
        <v>2264</v>
      </c>
      <c r="B295" s="1" t="s">
        <v>2265</v>
      </c>
      <c r="C295" s="1" t="s">
        <v>2266</v>
      </c>
      <c r="D295" s="1" t="s">
        <v>2267</v>
      </c>
      <c r="E295" s="1" t="s">
        <v>2268</v>
      </c>
      <c r="F295" s="1" t="s">
        <v>13</v>
      </c>
      <c r="G295" s="1">
        <v>2018</v>
      </c>
      <c r="H295" s="1" t="s">
        <v>2269</v>
      </c>
      <c r="I295" s="1">
        <f>VLOOKUP(Table_Data[[#This Row],[id]], Table_miniLM_document_topics[[Column1.id]:[Column3.topic]], 3, FALSE)</f>
        <v>2</v>
      </c>
      <c r="J295" s="1">
        <f>VLOOKUP(Table_Data[[#This Row],[id]], Table_mpnet_document_topics[[Column1.id]:[Column3.topic]], 3, FALSE)</f>
        <v>1</v>
      </c>
      <c r="K295" s="1">
        <f>VLOOKUP(Table_Data[[#This Row],[id]], Table_scibert_document_topics[[Column1.id]:[Column3.topic]], 3, FALSE)</f>
        <v>3</v>
      </c>
      <c r="L295" s="1">
        <f>VLOOKUP(Table_Data[[#This Row],[id]], Table_miniLM_titles_topics[[Column1.id]:[Column3.topic]], 3, FALSE)</f>
        <v>23</v>
      </c>
      <c r="M295" s="1">
        <f>VLOOKUP(Table_Data[[#This Row],[id]], Table_mpnet_titles_topics[[Column1.id]:[Column3.topic]], 3, FALSE)</f>
        <v>-1</v>
      </c>
      <c r="N295" s="1">
        <f>VLOOKUP(Table_Data[[#This Row],[id]], Table_scibert_titles_topics[[Column1.id]:[Column3.topic]], 3, FALSE)</f>
        <v>-1</v>
      </c>
      <c r="O295" s="1">
        <f>VLOOKUP(Table_Data[[#This Row],[id]], Table_miniLM_keywords_topics[[Column1.id]:[Column3.topic]], 3, FALSE)</f>
        <v>-1</v>
      </c>
      <c r="P295" s="1">
        <f>VLOOKUP(Table_Data[[#This Row],[id]], Table_mpnet_keywords_topics[[Column1.id]:[Column3.topic]], 3, FALSE)</f>
        <v>5</v>
      </c>
      <c r="Q295" s="1" t="s">
        <v>6208</v>
      </c>
    </row>
    <row r="296" spans="1:17" x14ac:dyDescent="0.25">
      <c r="A296" s="1" t="s">
        <v>2270</v>
      </c>
      <c r="B296" s="1" t="s">
        <v>2271</v>
      </c>
      <c r="C296" s="1" t="s">
        <v>2272</v>
      </c>
      <c r="D296" s="1" t="s">
        <v>2273</v>
      </c>
      <c r="E296" s="1" t="s">
        <v>2274</v>
      </c>
      <c r="F296" s="1" t="s">
        <v>13</v>
      </c>
      <c r="G296" s="1">
        <v>2018</v>
      </c>
      <c r="H296" s="1" t="s">
        <v>254</v>
      </c>
      <c r="I296" s="1">
        <f>VLOOKUP(Table_Data[[#This Row],[id]], Table_miniLM_document_topics[[Column1.id]:[Column3.topic]], 3, FALSE)</f>
        <v>14</v>
      </c>
      <c r="J296" s="1">
        <f>VLOOKUP(Table_Data[[#This Row],[id]], Table_mpnet_document_topics[[Column1.id]:[Column3.topic]], 3, FALSE)</f>
        <v>-1</v>
      </c>
      <c r="K296" s="1">
        <f>VLOOKUP(Table_Data[[#This Row],[id]], Table_scibert_document_topics[[Column1.id]:[Column3.topic]], 3, FALSE)</f>
        <v>-1</v>
      </c>
      <c r="L296" s="1">
        <f>VLOOKUP(Table_Data[[#This Row],[id]], Table_miniLM_titles_topics[[Column1.id]:[Column3.topic]], 3, FALSE)</f>
        <v>18</v>
      </c>
      <c r="M296" s="1">
        <f>VLOOKUP(Table_Data[[#This Row],[id]], Table_mpnet_titles_topics[[Column1.id]:[Column3.topic]], 3, FALSE)</f>
        <v>7</v>
      </c>
      <c r="N296" s="1">
        <f>VLOOKUP(Table_Data[[#This Row],[id]], Table_scibert_titles_topics[[Column1.id]:[Column3.topic]], 3, FALSE)</f>
        <v>4</v>
      </c>
      <c r="O296" s="1">
        <f>VLOOKUP(Table_Data[[#This Row],[id]], Table_miniLM_keywords_topics[[Column1.id]:[Column3.topic]], 3, FALSE)</f>
        <v>1</v>
      </c>
      <c r="P296" s="1">
        <f>VLOOKUP(Table_Data[[#This Row],[id]], Table_mpnet_keywords_topics[[Column1.id]:[Column3.topic]], 3, FALSE)</f>
        <v>-1</v>
      </c>
      <c r="Q296" s="1" t="s">
        <v>6208</v>
      </c>
    </row>
    <row r="297" spans="1:17" x14ac:dyDescent="0.25">
      <c r="A297" s="1" t="s">
        <v>2275</v>
      </c>
      <c r="B297" s="1" t="s">
        <v>2276</v>
      </c>
      <c r="C297" s="1" t="s">
        <v>207</v>
      </c>
      <c r="D297" s="1" t="s">
        <v>2277</v>
      </c>
      <c r="E297" s="1" t="s">
        <v>2278</v>
      </c>
      <c r="F297" s="1" t="s">
        <v>13</v>
      </c>
      <c r="G297" s="1">
        <v>2018</v>
      </c>
      <c r="I297" s="1">
        <f>VLOOKUP(Table_Data[[#This Row],[id]], Table_miniLM_document_topics[[Column1.id]:[Column3.topic]], 3, FALSE)</f>
        <v>11</v>
      </c>
      <c r="J297" s="1">
        <f>VLOOKUP(Table_Data[[#This Row],[id]], Table_mpnet_document_topics[[Column1.id]:[Column3.topic]], 3, FALSE)</f>
        <v>0</v>
      </c>
      <c r="K297" s="1">
        <f>VLOOKUP(Table_Data[[#This Row],[id]], Table_scibert_document_topics[[Column1.id]:[Column3.topic]], 3, FALSE)</f>
        <v>1</v>
      </c>
      <c r="L297" s="1">
        <f>VLOOKUP(Table_Data[[#This Row],[id]], Table_miniLM_titles_topics[[Column1.id]:[Column3.topic]], 3, FALSE)</f>
        <v>3</v>
      </c>
      <c r="M297" s="1">
        <f>VLOOKUP(Table_Data[[#This Row],[id]], Table_mpnet_titles_topics[[Column1.id]:[Column3.topic]], 3, FALSE)</f>
        <v>0</v>
      </c>
      <c r="N297" s="1">
        <f>VLOOKUP(Table_Data[[#This Row],[id]], Table_scibert_titles_topics[[Column1.id]:[Column3.topic]], 3, FALSE)</f>
        <v>0</v>
      </c>
      <c r="O297" s="1">
        <f>VLOOKUP(Table_Data[[#This Row],[id]], Table_miniLM_keywords_topics[[Column1.id]:[Column3.topic]], 3, FALSE)</f>
        <v>4</v>
      </c>
      <c r="P297" s="1">
        <f>VLOOKUP(Table_Data[[#This Row],[id]], Table_mpnet_keywords_topics[[Column1.id]:[Column3.topic]], 3, FALSE)</f>
        <v>1</v>
      </c>
      <c r="Q297" s="1" t="s">
        <v>6208</v>
      </c>
    </row>
    <row r="298" spans="1:17" x14ac:dyDescent="0.25">
      <c r="A298" s="1" t="s">
        <v>2279</v>
      </c>
      <c r="B298" s="1" t="s">
        <v>2280</v>
      </c>
      <c r="C298" s="1" t="s">
        <v>2281</v>
      </c>
      <c r="D298" s="1" t="s">
        <v>2282</v>
      </c>
      <c r="E298" s="1" t="s">
        <v>2283</v>
      </c>
      <c r="F298" s="1" t="s">
        <v>13</v>
      </c>
      <c r="G298" s="1">
        <v>2018</v>
      </c>
      <c r="H298" s="1" t="s">
        <v>389</v>
      </c>
      <c r="I298" s="1">
        <f>VLOOKUP(Table_Data[[#This Row],[id]], Table_miniLM_document_topics[[Column1.id]:[Column3.topic]], 3, FALSE)</f>
        <v>2</v>
      </c>
      <c r="J298" s="1">
        <f>VLOOKUP(Table_Data[[#This Row],[id]], Table_mpnet_document_topics[[Column1.id]:[Column3.topic]], 3, FALSE)</f>
        <v>1</v>
      </c>
      <c r="K298" s="1">
        <f>VLOOKUP(Table_Data[[#This Row],[id]], Table_scibert_document_topics[[Column1.id]:[Column3.topic]], 3, FALSE)</f>
        <v>3</v>
      </c>
      <c r="L298" s="1">
        <f>VLOOKUP(Table_Data[[#This Row],[id]], Table_miniLM_titles_topics[[Column1.id]:[Column3.topic]], 3, FALSE)</f>
        <v>-1</v>
      </c>
      <c r="M298" s="1">
        <f>VLOOKUP(Table_Data[[#This Row],[id]], Table_mpnet_titles_topics[[Column1.id]:[Column3.topic]], 3, FALSE)</f>
        <v>2</v>
      </c>
      <c r="N298" s="1">
        <f>VLOOKUP(Table_Data[[#This Row],[id]], Table_scibert_titles_topics[[Column1.id]:[Column3.topic]], 3, FALSE)</f>
        <v>1</v>
      </c>
      <c r="O298" s="1">
        <f>VLOOKUP(Table_Data[[#This Row],[id]], Table_miniLM_keywords_topics[[Column1.id]:[Column3.topic]], 3, FALSE)</f>
        <v>3</v>
      </c>
      <c r="P298" s="1">
        <f>VLOOKUP(Table_Data[[#This Row],[id]], Table_mpnet_keywords_topics[[Column1.id]:[Column3.topic]], 3, FALSE)</f>
        <v>0</v>
      </c>
      <c r="Q298" s="1" t="s">
        <v>6208</v>
      </c>
    </row>
    <row r="299" spans="1:17" x14ac:dyDescent="0.25">
      <c r="A299" s="1" t="s">
        <v>2284</v>
      </c>
      <c r="B299" s="1" t="s">
        <v>5974</v>
      </c>
      <c r="C299" s="1" t="s">
        <v>2285</v>
      </c>
      <c r="D299" s="1" t="s">
        <v>2286</v>
      </c>
      <c r="E299" s="1" t="s">
        <v>2287</v>
      </c>
      <c r="F299" s="1" t="s">
        <v>13</v>
      </c>
      <c r="G299" s="1">
        <v>2018</v>
      </c>
      <c r="H299" s="1" t="s">
        <v>389</v>
      </c>
      <c r="I299" s="1">
        <f>VLOOKUP(Table_Data[[#This Row],[id]], Table_miniLM_document_topics[[Column1.id]:[Column3.topic]], 3, FALSE)</f>
        <v>16</v>
      </c>
      <c r="J299" s="1">
        <f>VLOOKUP(Table_Data[[#This Row],[id]], Table_mpnet_document_topics[[Column1.id]:[Column3.topic]], 3, FALSE)</f>
        <v>13</v>
      </c>
      <c r="K299" s="1">
        <f>VLOOKUP(Table_Data[[#This Row],[id]], Table_scibert_document_topics[[Column1.id]:[Column3.topic]], 3, FALSE)</f>
        <v>18</v>
      </c>
      <c r="L299" s="1">
        <f>VLOOKUP(Table_Data[[#This Row],[id]], Table_miniLM_titles_topics[[Column1.id]:[Column3.topic]], 3, FALSE)</f>
        <v>14</v>
      </c>
      <c r="M299" s="1">
        <f>VLOOKUP(Table_Data[[#This Row],[id]], Table_mpnet_titles_topics[[Column1.id]:[Column3.topic]], 3, FALSE)</f>
        <v>13</v>
      </c>
      <c r="N299" s="1">
        <f>VLOOKUP(Table_Data[[#This Row],[id]], Table_scibert_titles_topics[[Column1.id]:[Column3.topic]], 3, FALSE)</f>
        <v>13</v>
      </c>
      <c r="O299" s="1">
        <f>VLOOKUP(Table_Data[[#This Row],[id]], Table_miniLM_keywords_topics[[Column1.id]:[Column3.topic]], 3, FALSE)</f>
        <v>9</v>
      </c>
      <c r="P299" s="1">
        <f>VLOOKUP(Table_Data[[#This Row],[id]], Table_mpnet_keywords_topics[[Column1.id]:[Column3.topic]], 3, FALSE)</f>
        <v>5</v>
      </c>
      <c r="Q299" s="1" t="s">
        <v>6208</v>
      </c>
    </row>
    <row r="300" spans="1:17" x14ac:dyDescent="0.25">
      <c r="A300" s="1" t="s">
        <v>2288</v>
      </c>
      <c r="B300" s="1" t="s">
        <v>2289</v>
      </c>
      <c r="C300" s="1" t="s">
        <v>2290</v>
      </c>
      <c r="D300" s="1" t="s">
        <v>2291</v>
      </c>
      <c r="E300" s="1" t="s">
        <v>2292</v>
      </c>
      <c r="F300" s="1" t="s">
        <v>13</v>
      </c>
      <c r="G300" s="1">
        <v>2018</v>
      </c>
      <c r="I300" s="1">
        <f>VLOOKUP(Table_Data[[#This Row],[id]], Table_miniLM_document_topics[[Column1.id]:[Column3.topic]], 3, FALSE)</f>
        <v>1</v>
      </c>
      <c r="J300" s="1">
        <f>VLOOKUP(Table_Data[[#This Row],[id]], Table_mpnet_document_topics[[Column1.id]:[Column3.topic]], 3, FALSE)</f>
        <v>3</v>
      </c>
      <c r="K300" s="1">
        <f>VLOOKUP(Table_Data[[#This Row],[id]], Table_scibert_document_topics[[Column1.id]:[Column3.topic]], 3, FALSE)</f>
        <v>4</v>
      </c>
      <c r="L300" s="1">
        <f>VLOOKUP(Table_Data[[#This Row],[id]], Table_miniLM_titles_topics[[Column1.id]:[Column3.topic]], 3, FALSE)</f>
        <v>10</v>
      </c>
      <c r="M300" s="1">
        <f>VLOOKUP(Table_Data[[#This Row],[id]], Table_mpnet_titles_topics[[Column1.id]:[Column3.topic]], 3, FALSE)</f>
        <v>5</v>
      </c>
      <c r="N300" s="1">
        <f>VLOOKUP(Table_Data[[#This Row],[id]], Table_scibert_titles_topics[[Column1.id]:[Column3.topic]], 3, FALSE)</f>
        <v>2</v>
      </c>
      <c r="O300" s="1">
        <f>VLOOKUP(Table_Data[[#This Row],[id]], Table_miniLM_keywords_topics[[Column1.id]:[Column3.topic]], 3, FALSE)</f>
        <v>9</v>
      </c>
      <c r="P300" s="1">
        <f>VLOOKUP(Table_Data[[#This Row],[id]], Table_mpnet_keywords_topics[[Column1.id]:[Column3.topic]], 3, FALSE)</f>
        <v>5</v>
      </c>
      <c r="Q300" s="1" t="s">
        <v>6208</v>
      </c>
    </row>
    <row r="301" spans="1:17" x14ac:dyDescent="0.25">
      <c r="A301" s="1" t="s">
        <v>2293</v>
      </c>
      <c r="B301" s="1" t="s">
        <v>2294</v>
      </c>
      <c r="C301" s="1" t="s">
        <v>2295</v>
      </c>
      <c r="D301" s="1" t="s">
        <v>2296</v>
      </c>
      <c r="E301" s="1" t="s">
        <v>2297</v>
      </c>
      <c r="F301" s="1" t="s">
        <v>13</v>
      </c>
      <c r="G301" s="1">
        <v>2018</v>
      </c>
      <c r="I301" s="1">
        <f>VLOOKUP(Table_Data[[#This Row],[id]], Table_miniLM_document_topics[[Column1.id]:[Column3.topic]], 3, FALSE)</f>
        <v>0</v>
      </c>
      <c r="J301" s="1">
        <f>VLOOKUP(Table_Data[[#This Row],[id]], Table_mpnet_document_topics[[Column1.id]:[Column3.topic]], 3, FALSE)</f>
        <v>2</v>
      </c>
      <c r="K301" s="1">
        <f>VLOOKUP(Table_Data[[#This Row],[id]], Table_scibert_document_topics[[Column1.id]:[Column3.topic]], 3, FALSE)</f>
        <v>0</v>
      </c>
      <c r="L301" s="1">
        <f>VLOOKUP(Table_Data[[#This Row],[id]], Table_miniLM_titles_topics[[Column1.id]:[Column3.topic]], 3, FALSE)</f>
        <v>0</v>
      </c>
      <c r="M301" s="1">
        <f>VLOOKUP(Table_Data[[#This Row],[id]], Table_mpnet_titles_topics[[Column1.id]:[Column3.topic]], 3, FALSE)</f>
        <v>3</v>
      </c>
      <c r="N301" s="1">
        <f>VLOOKUP(Table_Data[[#This Row],[id]], Table_scibert_titles_topics[[Column1.id]:[Column3.topic]], 3, FALSE)</f>
        <v>8</v>
      </c>
      <c r="O301" s="1">
        <f>VLOOKUP(Table_Data[[#This Row],[id]], Table_miniLM_keywords_topics[[Column1.id]:[Column3.topic]], 3, FALSE)</f>
        <v>0</v>
      </c>
      <c r="P301" s="1">
        <f>VLOOKUP(Table_Data[[#This Row],[id]], Table_mpnet_keywords_topics[[Column1.id]:[Column3.topic]], 3, FALSE)</f>
        <v>4</v>
      </c>
      <c r="Q301" s="1" t="s">
        <v>6208</v>
      </c>
    </row>
    <row r="302" spans="1:17" x14ac:dyDescent="0.25">
      <c r="A302" s="1" t="s">
        <v>2298</v>
      </c>
      <c r="B302" s="1" t="s">
        <v>2299</v>
      </c>
      <c r="C302" s="1" t="s">
        <v>2300</v>
      </c>
      <c r="D302" s="1" t="s">
        <v>2301</v>
      </c>
      <c r="E302" s="1" t="s">
        <v>2302</v>
      </c>
      <c r="F302" s="1" t="s">
        <v>13</v>
      </c>
      <c r="G302" s="1">
        <v>2018</v>
      </c>
      <c r="I302" s="1">
        <f>VLOOKUP(Table_Data[[#This Row],[id]], Table_miniLM_document_topics[[Column1.id]:[Column3.topic]], 3, FALSE)</f>
        <v>0</v>
      </c>
      <c r="J302" s="1">
        <f>VLOOKUP(Table_Data[[#This Row],[id]], Table_mpnet_document_topics[[Column1.id]:[Column3.topic]], 3, FALSE)</f>
        <v>15</v>
      </c>
      <c r="K302" s="1">
        <f>VLOOKUP(Table_Data[[#This Row],[id]], Table_scibert_document_topics[[Column1.id]:[Column3.topic]], 3, FALSE)</f>
        <v>0</v>
      </c>
      <c r="L302" s="1">
        <f>VLOOKUP(Table_Data[[#This Row],[id]], Table_miniLM_titles_topics[[Column1.id]:[Column3.topic]], 3, FALSE)</f>
        <v>-1</v>
      </c>
      <c r="M302" s="1">
        <f>VLOOKUP(Table_Data[[#This Row],[id]], Table_mpnet_titles_topics[[Column1.id]:[Column3.topic]], 3, FALSE)</f>
        <v>7</v>
      </c>
      <c r="N302" s="1">
        <f>VLOOKUP(Table_Data[[#This Row],[id]], Table_scibert_titles_topics[[Column1.id]:[Column3.topic]], 3, FALSE)</f>
        <v>-1</v>
      </c>
      <c r="O302" s="1">
        <f>VLOOKUP(Table_Data[[#This Row],[id]], Table_miniLM_keywords_topics[[Column1.id]:[Column3.topic]], 3, FALSE)</f>
        <v>14</v>
      </c>
      <c r="P302" s="1">
        <f>VLOOKUP(Table_Data[[#This Row],[id]], Table_mpnet_keywords_topics[[Column1.id]:[Column3.topic]], 3, FALSE)</f>
        <v>0</v>
      </c>
      <c r="Q302" s="1" t="s">
        <v>6208</v>
      </c>
    </row>
    <row r="303" spans="1:17" x14ac:dyDescent="0.25">
      <c r="A303" s="1" t="s">
        <v>2303</v>
      </c>
      <c r="B303" s="1" t="s">
        <v>2304</v>
      </c>
      <c r="C303" s="1" t="s">
        <v>1719</v>
      </c>
      <c r="D303" s="1" t="s">
        <v>2305</v>
      </c>
      <c r="E303" s="1" t="s">
        <v>2306</v>
      </c>
      <c r="F303" s="1" t="s">
        <v>13</v>
      </c>
      <c r="G303" s="1">
        <v>2018</v>
      </c>
      <c r="H303" s="1" t="s">
        <v>254</v>
      </c>
      <c r="I303" s="1">
        <f>VLOOKUP(Table_Data[[#This Row],[id]], Table_miniLM_document_topics[[Column1.id]:[Column3.topic]], 3, FALSE)</f>
        <v>-1</v>
      </c>
      <c r="J303" s="1">
        <f>VLOOKUP(Table_Data[[#This Row],[id]], Table_mpnet_document_topics[[Column1.id]:[Column3.topic]], 3, FALSE)</f>
        <v>-1</v>
      </c>
      <c r="K303" s="1">
        <f>VLOOKUP(Table_Data[[#This Row],[id]], Table_scibert_document_topics[[Column1.id]:[Column3.topic]], 3, FALSE)</f>
        <v>1</v>
      </c>
      <c r="L303" s="1">
        <f>VLOOKUP(Table_Data[[#This Row],[id]], Table_miniLM_titles_topics[[Column1.id]:[Column3.topic]], 3, FALSE)</f>
        <v>-1</v>
      </c>
      <c r="M303" s="1">
        <f>VLOOKUP(Table_Data[[#This Row],[id]], Table_mpnet_titles_topics[[Column1.id]:[Column3.topic]], 3, FALSE)</f>
        <v>-1</v>
      </c>
      <c r="N303" s="1">
        <f>VLOOKUP(Table_Data[[#This Row],[id]], Table_scibert_titles_topics[[Column1.id]:[Column3.topic]], 3, FALSE)</f>
        <v>0</v>
      </c>
      <c r="O303" s="1">
        <f>VLOOKUP(Table_Data[[#This Row],[id]], Table_miniLM_keywords_topics[[Column1.id]:[Column3.topic]], 3, FALSE)</f>
        <v>-1</v>
      </c>
      <c r="P303" s="1">
        <f>VLOOKUP(Table_Data[[#This Row],[id]], Table_mpnet_keywords_topics[[Column1.id]:[Column3.topic]], 3, FALSE)</f>
        <v>0</v>
      </c>
      <c r="Q303" s="1" t="s">
        <v>6208</v>
      </c>
    </row>
    <row r="304" spans="1:17" x14ac:dyDescent="0.25">
      <c r="A304" s="1" t="s">
        <v>2307</v>
      </c>
      <c r="B304" s="1" t="s">
        <v>5975</v>
      </c>
      <c r="C304" s="1" t="s">
        <v>2308</v>
      </c>
      <c r="D304" s="1" t="s">
        <v>2309</v>
      </c>
      <c r="E304" s="1" t="s">
        <v>2310</v>
      </c>
      <c r="F304" s="1" t="s">
        <v>13</v>
      </c>
      <c r="G304" s="1">
        <v>2018</v>
      </c>
      <c r="H304" s="1" t="s">
        <v>2311</v>
      </c>
      <c r="I304" s="1">
        <f>VLOOKUP(Table_Data[[#This Row],[id]], Table_miniLM_document_topics[[Column1.id]:[Column3.topic]], 3, FALSE)</f>
        <v>2</v>
      </c>
      <c r="J304" s="1">
        <f>VLOOKUP(Table_Data[[#This Row],[id]], Table_mpnet_document_topics[[Column1.id]:[Column3.topic]], 3, FALSE)</f>
        <v>1</v>
      </c>
      <c r="K304" s="1">
        <f>VLOOKUP(Table_Data[[#This Row],[id]], Table_scibert_document_topics[[Column1.id]:[Column3.topic]], 3, FALSE)</f>
        <v>3</v>
      </c>
      <c r="L304" s="1">
        <f>VLOOKUP(Table_Data[[#This Row],[id]], Table_miniLM_titles_topics[[Column1.id]:[Column3.topic]], 3, FALSE)</f>
        <v>23</v>
      </c>
      <c r="M304" s="1">
        <f>VLOOKUP(Table_Data[[#This Row],[id]], Table_mpnet_titles_topics[[Column1.id]:[Column3.topic]], 3, FALSE)</f>
        <v>3</v>
      </c>
      <c r="N304" s="1">
        <f>VLOOKUP(Table_Data[[#This Row],[id]], Table_scibert_titles_topics[[Column1.id]:[Column3.topic]], 3, FALSE)</f>
        <v>-1</v>
      </c>
      <c r="O304" s="1">
        <f>VLOOKUP(Table_Data[[#This Row],[id]], Table_miniLM_keywords_topics[[Column1.id]:[Column3.topic]], 3, FALSE)</f>
        <v>0</v>
      </c>
      <c r="P304" s="1">
        <f>VLOOKUP(Table_Data[[#This Row],[id]], Table_mpnet_keywords_topics[[Column1.id]:[Column3.topic]], 3, FALSE)</f>
        <v>4</v>
      </c>
      <c r="Q304" s="1" t="s">
        <v>6208</v>
      </c>
    </row>
    <row r="305" spans="1:17" x14ac:dyDescent="0.25">
      <c r="A305" s="1" t="s">
        <v>2541</v>
      </c>
      <c r="B305" s="1" t="s">
        <v>2542</v>
      </c>
      <c r="C305" s="1" t="s">
        <v>2543</v>
      </c>
      <c r="D305" s="1" t="s">
        <v>2544</v>
      </c>
      <c r="E305" s="1" t="s">
        <v>2545</v>
      </c>
      <c r="F305" s="1" t="s">
        <v>13</v>
      </c>
      <c r="G305" s="1">
        <v>2019</v>
      </c>
      <c r="H305" s="1" t="s">
        <v>2546</v>
      </c>
      <c r="I305" s="1">
        <f>VLOOKUP(Table_Data[[#This Row],[id]], Table_miniLM_document_topics[[Column1.id]:[Column3.topic]], 3, FALSE)</f>
        <v>-1</v>
      </c>
      <c r="J305" s="1">
        <f>VLOOKUP(Table_Data[[#This Row],[id]], Table_mpnet_document_topics[[Column1.id]:[Column3.topic]], 3, FALSE)</f>
        <v>-1</v>
      </c>
      <c r="K305" s="1">
        <f>VLOOKUP(Table_Data[[#This Row],[id]], Table_scibert_document_topics[[Column1.id]:[Column3.topic]], 3, FALSE)</f>
        <v>-1</v>
      </c>
      <c r="L305" s="1">
        <f>VLOOKUP(Table_Data[[#This Row],[id]], Table_miniLM_titles_topics[[Column1.id]:[Column3.topic]], 3, FALSE)</f>
        <v>13</v>
      </c>
      <c r="M305" s="1">
        <f>VLOOKUP(Table_Data[[#This Row],[id]], Table_mpnet_titles_topics[[Column1.id]:[Column3.topic]], 3, FALSE)</f>
        <v>-1</v>
      </c>
      <c r="N305" s="1">
        <f>VLOOKUP(Table_Data[[#This Row],[id]], Table_scibert_titles_topics[[Column1.id]:[Column3.topic]], 3, FALSE)</f>
        <v>-1</v>
      </c>
      <c r="O305" s="1">
        <f>VLOOKUP(Table_Data[[#This Row],[id]], Table_miniLM_keywords_topics[[Column1.id]:[Column3.topic]], 3, FALSE)</f>
        <v>3</v>
      </c>
      <c r="P305" s="1">
        <f>VLOOKUP(Table_Data[[#This Row],[id]], Table_mpnet_keywords_topics[[Column1.id]:[Column3.topic]], 3, FALSE)</f>
        <v>-1</v>
      </c>
      <c r="Q305" s="1" t="s">
        <v>6208</v>
      </c>
    </row>
    <row r="306" spans="1:17" x14ac:dyDescent="0.25">
      <c r="A306" s="1" t="s">
        <v>2547</v>
      </c>
      <c r="B306" s="1" t="s">
        <v>2548</v>
      </c>
      <c r="C306" s="1" t="s">
        <v>2549</v>
      </c>
      <c r="D306" s="1" t="s">
        <v>2550</v>
      </c>
      <c r="E306" s="1" t="s">
        <v>2551</v>
      </c>
      <c r="F306" s="1" t="s">
        <v>13</v>
      </c>
      <c r="G306" s="1">
        <v>2019</v>
      </c>
      <c r="H306" s="1" t="s">
        <v>2552</v>
      </c>
      <c r="I306" s="1">
        <f>VLOOKUP(Table_Data[[#This Row],[id]], Table_miniLM_document_topics[[Column1.id]:[Column3.topic]], 3, FALSE)</f>
        <v>-1</v>
      </c>
      <c r="J306" s="1">
        <f>VLOOKUP(Table_Data[[#This Row],[id]], Table_mpnet_document_topics[[Column1.id]:[Column3.topic]], 3, FALSE)</f>
        <v>16</v>
      </c>
      <c r="K306" s="1">
        <f>VLOOKUP(Table_Data[[#This Row],[id]], Table_scibert_document_topics[[Column1.id]:[Column3.topic]], 3, FALSE)</f>
        <v>-1</v>
      </c>
      <c r="L306" s="1">
        <f>VLOOKUP(Table_Data[[#This Row],[id]], Table_miniLM_titles_topics[[Column1.id]:[Column3.topic]], 3, FALSE)</f>
        <v>-1</v>
      </c>
      <c r="M306" s="1">
        <f>VLOOKUP(Table_Data[[#This Row],[id]], Table_mpnet_titles_topics[[Column1.id]:[Column3.topic]], 3, FALSE)</f>
        <v>-1</v>
      </c>
      <c r="N306" s="1">
        <f>VLOOKUP(Table_Data[[#This Row],[id]], Table_scibert_titles_topics[[Column1.id]:[Column3.topic]], 3, FALSE)</f>
        <v>-1</v>
      </c>
      <c r="O306" s="1">
        <f>VLOOKUP(Table_Data[[#This Row],[id]], Table_miniLM_keywords_topics[[Column1.id]:[Column3.topic]], 3, FALSE)</f>
        <v>-1</v>
      </c>
      <c r="P306" s="1">
        <f>VLOOKUP(Table_Data[[#This Row],[id]], Table_mpnet_keywords_topics[[Column1.id]:[Column3.topic]], 3, FALSE)</f>
        <v>-1</v>
      </c>
      <c r="Q306" s="1" t="s">
        <v>6208</v>
      </c>
    </row>
    <row r="307" spans="1:17" x14ac:dyDescent="0.25">
      <c r="A307" s="1" t="s">
        <v>2553</v>
      </c>
      <c r="B307" s="1" t="s">
        <v>2554</v>
      </c>
      <c r="C307" s="1" t="s">
        <v>2555</v>
      </c>
      <c r="D307" s="1" t="s">
        <v>2556</v>
      </c>
      <c r="E307" s="1" t="s">
        <v>2557</v>
      </c>
      <c r="F307" s="1" t="s">
        <v>13</v>
      </c>
      <c r="G307" s="1">
        <v>2019</v>
      </c>
      <c r="H307" s="1" t="s">
        <v>2546</v>
      </c>
      <c r="I307" s="1">
        <f>VLOOKUP(Table_Data[[#This Row],[id]], Table_miniLM_document_topics[[Column1.id]:[Column3.topic]], 3, FALSE)</f>
        <v>-1</v>
      </c>
      <c r="J307" s="1">
        <f>VLOOKUP(Table_Data[[#This Row],[id]], Table_mpnet_document_topics[[Column1.id]:[Column3.topic]], 3, FALSE)</f>
        <v>10</v>
      </c>
      <c r="K307" s="1">
        <f>VLOOKUP(Table_Data[[#This Row],[id]], Table_scibert_document_topics[[Column1.id]:[Column3.topic]], 3, FALSE)</f>
        <v>-1</v>
      </c>
      <c r="L307" s="1">
        <f>VLOOKUP(Table_Data[[#This Row],[id]], Table_miniLM_titles_topics[[Column1.id]:[Column3.topic]], 3, FALSE)</f>
        <v>11</v>
      </c>
      <c r="M307" s="1">
        <f>VLOOKUP(Table_Data[[#This Row],[id]], Table_mpnet_titles_topics[[Column1.id]:[Column3.topic]], 3, FALSE)</f>
        <v>7</v>
      </c>
      <c r="N307" s="1">
        <f>VLOOKUP(Table_Data[[#This Row],[id]], Table_scibert_titles_topics[[Column1.id]:[Column3.topic]], 3, FALSE)</f>
        <v>4</v>
      </c>
      <c r="O307" s="1">
        <f>VLOOKUP(Table_Data[[#This Row],[id]], Table_miniLM_keywords_topics[[Column1.id]:[Column3.topic]], 3, FALSE)</f>
        <v>1</v>
      </c>
      <c r="P307" s="1">
        <f>VLOOKUP(Table_Data[[#This Row],[id]], Table_mpnet_keywords_topics[[Column1.id]:[Column3.topic]], 3, FALSE)</f>
        <v>-1</v>
      </c>
      <c r="Q307" s="1" t="s">
        <v>6208</v>
      </c>
    </row>
    <row r="308" spans="1:17" x14ac:dyDescent="0.25">
      <c r="A308" s="1" t="s">
        <v>2558</v>
      </c>
      <c r="B308" s="1" t="s">
        <v>2559</v>
      </c>
      <c r="C308" s="1" t="s">
        <v>2560</v>
      </c>
      <c r="D308" s="1" t="s">
        <v>2561</v>
      </c>
      <c r="E308" s="1" t="s">
        <v>2562</v>
      </c>
      <c r="F308" s="1" t="s">
        <v>13</v>
      </c>
      <c r="G308" s="1">
        <v>2019</v>
      </c>
      <c r="H308" s="1" t="s">
        <v>2111</v>
      </c>
      <c r="I308" s="1">
        <f>VLOOKUP(Table_Data[[#This Row],[id]], Table_miniLM_document_topics[[Column1.id]:[Column3.topic]], 3, FALSE)</f>
        <v>2</v>
      </c>
      <c r="J308" s="1">
        <f>VLOOKUP(Table_Data[[#This Row],[id]], Table_mpnet_document_topics[[Column1.id]:[Column3.topic]], 3, FALSE)</f>
        <v>1</v>
      </c>
      <c r="K308" s="1">
        <f>VLOOKUP(Table_Data[[#This Row],[id]], Table_scibert_document_topics[[Column1.id]:[Column3.topic]], 3, FALSE)</f>
        <v>3</v>
      </c>
      <c r="L308" s="1">
        <f>VLOOKUP(Table_Data[[#This Row],[id]], Table_miniLM_titles_topics[[Column1.id]:[Column3.topic]], 3, FALSE)</f>
        <v>4</v>
      </c>
      <c r="M308" s="1">
        <f>VLOOKUP(Table_Data[[#This Row],[id]], Table_mpnet_titles_topics[[Column1.id]:[Column3.topic]], 3, FALSE)</f>
        <v>2</v>
      </c>
      <c r="N308" s="1">
        <f>VLOOKUP(Table_Data[[#This Row],[id]], Table_scibert_titles_topics[[Column1.id]:[Column3.topic]], 3, FALSE)</f>
        <v>1</v>
      </c>
      <c r="O308" s="1">
        <f>VLOOKUP(Table_Data[[#This Row],[id]], Table_miniLM_keywords_topics[[Column1.id]:[Column3.topic]], 3, FALSE)</f>
        <v>5</v>
      </c>
      <c r="P308" s="1">
        <f>VLOOKUP(Table_Data[[#This Row],[id]], Table_mpnet_keywords_topics[[Column1.id]:[Column3.topic]], 3, FALSE)</f>
        <v>6</v>
      </c>
      <c r="Q308" s="1" t="s">
        <v>6208</v>
      </c>
    </row>
    <row r="309" spans="1:17" x14ac:dyDescent="0.25">
      <c r="A309" s="1" t="s">
        <v>2563</v>
      </c>
      <c r="B309" s="1" t="s">
        <v>2564</v>
      </c>
      <c r="C309" s="1" t="s">
        <v>2565</v>
      </c>
      <c r="D309" s="1" t="s">
        <v>2566</v>
      </c>
      <c r="E309" s="1" t="s">
        <v>2567</v>
      </c>
      <c r="F309" s="1" t="s">
        <v>13</v>
      </c>
      <c r="G309" s="1">
        <v>2019</v>
      </c>
      <c r="I309" s="1">
        <f>VLOOKUP(Table_Data[[#This Row],[id]], Table_miniLM_document_topics[[Column1.id]:[Column3.topic]], 3, FALSE)</f>
        <v>3</v>
      </c>
      <c r="J309" s="1">
        <f>VLOOKUP(Table_Data[[#This Row],[id]], Table_mpnet_document_topics[[Column1.id]:[Column3.topic]], 3, FALSE)</f>
        <v>0</v>
      </c>
      <c r="K309" s="1">
        <f>VLOOKUP(Table_Data[[#This Row],[id]], Table_scibert_document_topics[[Column1.id]:[Column3.topic]], 3, FALSE)</f>
        <v>2</v>
      </c>
      <c r="L309" s="1">
        <f>VLOOKUP(Table_Data[[#This Row],[id]], Table_miniLM_titles_topics[[Column1.id]:[Column3.topic]], 3, FALSE)</f>
        <v>-1</v>
      </c>
      <c r="M309" s="1">
        <f>VLOOKUP(Table_Data[[#This Row],[id]], Table_mpnet_titles_topics[[Column1.id]:[Column3.topic]], 3, FALSE)</f>
        <v>-1</v>
      </c>
      <c r="N309" s="1">
        <f>VLOOKUP(Table_Data[[#This Row],[id]], Table_scibert_titles_topics[[Column1.id]:[Column3.topic]], 3, FALSE)</f>
        <v>19</v>
      </c>
      <c r="O309" s="1">
        <f>VLOOKUP(Table_Data[[#This Row],[id]], Table_miniLM_keywords_topics[[Column1.id]:[Column3.topic]], 3, FALSE)</f>
        <v>12</v>
      </c>
      <c r="P309" s="1">
        <f>VLOOKUP(Table_Data[[#This Row],[id]], Table_mpnet_keywords_topics[[Column1.id]:[Column3.topic]], 3, FALSE)</f>
        <v>8</v>
      </c>
      <c r="Q309" s="1" t="s">
        <v>6208</v>
      </c>
    </row>
    <row r="310" spans="1:17" x14ac:dyDescent="0.25">
      <c r="A310" s="1" t="s">
        <v>2568</v>
      </c>
      <c r="B310" s="1" t="s">
        <v>2569</v>
      </c>
      <c r="C310" s="1" t="s">
        <v>2570</v>
      </c>
      <c r="D310" s="1" t="s">
        <v>2571</v>
      </c>
      <c r="E310" s="1" t="s">
        <v>2572</v>
      </c>
      <c r="F310" s="1" t="s">
        <v>13</v>
      </c>
      <c r="G310" s="1">
        <v>2019</v>
      </c>
      <c r="I310" s="1">
        <f>VLOOKUP(Table_Data[[#This Row],[id]], Table_miniLM_document_topics[[Column1.id]:[Column3.topic]], 3, FALSE)</f>
        <v>-1</v>
      </c>
      <c r="J310" s="1">
        <f>VLOOKUP(Table_Data[[#This Row],[id]], Table_mpnet_document_topics[[Column1.id]:[Column3.topic]], 3, FALSE)</f>
        <v>0</v>
      </c>
      <c r="K310" s="1">
        <f>VLOOKUP(Table_Data[[#This Row],[id]], Table_scibert_document_topics[[Column1.id]:[Column3.topic]], 3, FALSE)</f>
        <v>-1</v>
      </c>
      <c r="L310" s="1">
        <f>VLOOKUP(Table_Data[[#This Row],[id]], Table_miniLM_titles_topics[[Column1.id]:[Column3.topic]], 3, FALSE)</f>
        <v>0</v>
      </c>
      <c r="M310" s="1">
        <f>VLOOKUP(Table_Data[[#This Row],[id]], Table_mpnet_titles_topics[[Column1.id]:[Column3.topic]], 3, FALSE)</f>
        <v>-1</v>
      </c>
      <c r="N310" s="1">
        <f>VLOOKUP(Table_Data[[#This Row],[id]], Table_scibert_titles_topics[[Column1.id]:[Column3.topic]], 3, FALSE)</f>
        <v>0</v>
      </c>
      <c r="O310" s="1">
        <f>VLOOKUP(Table_Data[[#This Row],[id]], Table_miniLM_keywords_topics[[Column1.id]:[Column3.topic]], 3, FALSE)</f>
        <v>3</v>
      </c>
      <c r="P310" s="1">
        <f>VLOOKUP(Table_Data[[#This Row],[id]], Table_mpnet_keywords_topics[[Column1.id]:[Column3.topic]], 3, FALSE)</f>
        <v>3</v>
      </c>
      <c r="Q310" s="1" t="s">
        <v>6208</v>
      </c>
    </row>
    <row r="311" spans="1:17" x14ac:dyDescent="0.25">
      <c r="A311" s="1" t="s">
        <v>2573</v>
      </c>
      <c r="B311" s="1" t="s">
        <v>2574</v>
      </c>
      <c r="C311" s="1" t="s">
        <v>2575</v>
      </c>
      <c r="D311" s="1" t="s">
        <v>2576</v>
      </c>
      <c r="E311" s="1" t="s">
        <v>2577</v>
      </c>
      <c r="F311" s="1" t="s">
        <v>13</v>
      </c>
      <c r="G311" s="1">
        <v>2019</v>
      </c>
      <c r="I311" s="1">
        <f>VLOOKUP(Table_Data[[#This Row],[id]], Table_miniLM_document_topics[[Column1.id]:[Column3.topic]], 3, FALSE)</f>
        <v>2</v>
      </c>
      <c r="J311" s="1">
        <f>VLOOKUP(Table_Data[[#This Row],[id]], Table_mpnet_document_topics[[Column1.id]:[Column3.topic]], 3, FALSE)</f>
        <v>1</v>
      </c>
      <c r="K311" s="1">
        <f>VLOOKUP(Table_Data[[#This Row],[id]], Table_scibert_document_topics[[Column1.id]:[Column3.topic]], 3, FALSE)</f>
        <v>3</v>
      </c>
      <c r="L311" s="1">
        <f>VLOOKUP(Table_Data[[#This Row],[id]], Table_miniLM_titles_topics[[Column1.id]:[Column3.topic]], 3, FALSE)</f>
        <v>-1</v>
      </c>
      <c r="M311" s="1">
        <f>VLOOKUP(Table_Data[[#This Row],[id]], Table_mpnet_titles_topics[[Column1.id]:[Column3.topic]], 3, FALSE)</f>
        <v>-1</v>
      </c>
      <c r="N311" s="1">
        <f>VLOOKUP(Table_Data[[#This Row],[id]], Table_scibert_titles_topics[[Column1.id]:[Column3.topic]], 3, FALSE)</f>
        <v>-1</v>
      </c>
      <c r="O311" s="1">
        <f>VLOOKUP(Table_Data[[#This Row],[id]], Table_miniLM_keywords_topics[[Column1.id]:[Column3.topic]], 3, FALSE)</f>
        <v>15</v>
      </c>
      <c r="P311" s="1">
        <f>VLOOKUP(Table_Data[[#This Row],[id]], Table_mpnet_keywords_topics[[Column1.id]:[Column3.topic]], 3, FALSE)</f>
        <v>14</v>
      </c>
      <c r="Q311" s="1" t="s">
        <v>6208</v>
      </c>
    </row>
    <row r="312" spans="1:17" x14ac:dyDescent="0.25">
      <c r="A312" s="1" t="s">
        <v>2578</v>
      </c>
      <c r="B312" s="1" t="s">
        <v>2579</v>
      </c>
      <c r="C312" s="1" t="s">
        <v>2580</v>
      </c>
      <c r="D312" s="1" t="s">
        <v>2581</v>
      </c>
      <c r="E312" s="1" t="s">
        <v>2582</v>
      </c>
      <c r="F312" s="1" t="s">
        <v>13</v>
      </c>
      <c r="G312" s="1">
        <v>2019</v>
      </c>
      <c r="H312" s="1" t="s">
        <v>1205</v>
      </c>
      <c r="I312" s="1">
        <f>VLOOKUP(Table_Data[[#This Row],[id]], Table_miniLM_document_topics[[Column1.id]:[Column3.topic]], 3, FALSE)</f>
        <v>0</v>
      </c>
      <c r="J312" s="1">
        <f>VLOOKUP(Table_Data[[#This Row],[id]], Table_mpnet_document_topics[[Column1.id]:[Column3.topic]], 3, FALSE)</f>
        <v>2</v>
      </c>
      <c r="K312" s="1">
        <f>VLOOKUP(Table_Data[[#This Row],[id]], Table_scibert_document_topics[[Column1.id]:[Column3.topic]], 3, FALSE)</f>
        <v>-1</v>
      </c>
      <c r="L312" s="1">
        <f>VLOOKUP(Table_Data[[#This Row],[id]], Table_miniLM_titles_topics[[Column1.id]:[Column3.topic]], 3, FALSE)</f>
        <v>-1</v>
      </c>
      <c r="M312" s="1">
        <f>VLOOKUP(Table_Data[[#This Row],[id]], Table_mpnet_titles_topics[[Column1.id]:[Column3.topic]], 3, FALSE)</f>
        <v>3</v>
      </c>
      <c r="N312" s="1">
        <f>VLOOKUP(Table_Data[[#This Row],[id]], Table_scibert_titles_topics[[Column1.id]:[Column3.topic]], 3, FALSE)</f>
        <v>-1</v>
      </c>
      <c r="O312" s="1">
        <f>VLOOKUP(Table_Data[[#This Row],[id]], Table_miniLM_keywords_topics[[Column1.id]:[Column3.topic]], 3, FALSE)</f>
        <v>0</v>
      </c>
      <c r="P312" s="1">
        <f>VLOOKUP(Table_Data[[#This Row],[id]], Table_mpnet_keywords_topics[[Column1.id]:[Column3.topic]], 3, FALSE)</f>
        <v>-1</v>
      </c>
      <c r="Q312" s="1" t="s">
        <v>6208</v>
      </c>
    </row>
    <row r="313" spans="1:17" x14ac:dyDescent="0.25">
      <c r="A313" s="1" t="s">
        <v>2583</v>
      </c>
      <c r="B313" s="1" t="s">
        <v>2584</v>
      </c>
      <c r="C313" s="1" t="s">
        <v>1719</v>
      </c>
      <c r="D313" s="1" t="s">
        <v>2585</v>
      </c>
      <c r="E313" s="1" t="s">
        <v>2586</v>
      </c>
      <c r="F313" s="1" t="s">
        <v>13</v>
      </c>
      <c r="G313" s="1">
        <v>2019</v>
      </c>
      <c r="H313" s="1" t="s">
        <v>254</v>
      </c>
      <c r="I313" s="1">
        <f>VLOOKUP(Table_Data[[#This Row],[id]], Table_miniLM_document_topics[[Column1.id]:[Column3.topic]], 3, FALSE)</f>
        <v>-1</v>
      </c>
      <c r="J313" s="1">
        <f>VLOOKUP(Table_Data[[#This Row],[id]], Table_mpnet_document_topics[[Column1.id]:[Column3.topic]], 3, FALSE)</f>
        <v>0</v>
      </c>
      <c r="K313" s="1">
        <f>VLOOKUP(Table_Data[[#This Row],[id]], Table_scibert_document_topics[[Column1.id]:[Column3.topic]], 3, FALSE)</f>
        <v>1</v>
      </c>
      <c r="L313" s="1">
        <f>VLOOKUP(Table_Data[[#This Row],[id]], Table_miniLM_titles_topics[[Column1.id]:[Column3.topic]], 3, FALSE)</f>
        <v>3</v>
      </c>
      <c r="M313" s="1">
        <f>VLOOKUP(Table_Data[[#This Row],[id]], Table_mpnet_titles_topics[[Column1.id]:[Column3.topic]], 3, FALSE)</f>
        <v>0</v>
      </c>
      <c r="N313" s="1">
        <f>VLOOKUP(Table_Data[[#This Row],[id]], Table_scibert_titles_topics[[Column1.id]:[Column3.topic]], 3, FALSE)</f>
        <v>0</v>
      </c>
      <c r="O313" s="1">
        <f>VLOOKUP(Table_Data[[#This Row],[id]], Table_miniLM_keywords_topics[[Column1.id]:[Column3.topic]], 3, FALSE)</f>
        <v>4</v>
      </c>
      <c r="P313" s="1">
        <f>VLOOKUP(Table_Data[[#This Row],[id]], Table_mpnet_keywords_topics[[Column1.id]:[Column3.topic]], 3, FALSE)</f>
        <v>1</v>
      </c>
      <c r="Q313" s="1" t="s">
        <v>6208</v>
      </c>
    </row>
    <row r="314" spans="1:17" x14ac:dyDescent="0.25">
      <c r="A314" s="1" t="s">
        <v>2587</v>
      </c>
      <c r="B314" s="1" t="s">
        <v>2588</v>
      </c>
      <c r="C314" s="1" t="s">
        <v>2589</v>
      </c>
      <c r="D314" s="1" t="s">
        <v>2590</v>
      </c>
      <c r="E314" s="1" t="s">
        <v>2591</v>
      </c>
      <c r="F314" s="1" t="s">
        <v>13</v>
      </c>
      <c r="G314" s="1">
        <v>2019</v>
      </c>
      <c r="I314" s="1">
        <f>VLOOKUP(Table_Data[[#This Row],[id]], Table_miniLM_document_topics[[Column1.id]:[Column3.topic]], 3, FALSE)</f>
        <v>21</v>
      </c>
      <c r="J314" s="1">
        <f>VLOOKUP(Table_Data[[#This Row],[id]], Table_mpnet_document_topics[[Column1.id]:[Column3.topic]], 3, FALSE)</f>
        <v>-1</v>
      </c>
      <c r="K314" s="1">
        <f>VLOOKUP(Table_Data[[#This Row],[id]], Table_scibert_document_topics[[Column1.id]:[Column3.topic]], 3, FALSE)</f>
        <v>12</v>
      </c>
      <c r="L314" s="1">
        <f>VLOOKUP(Table_Data[[#This Row],[id]], Table_miniLM_titles_topics[[Column1.id]:[Column3.topic]], 3, FALSE)</f>
        <v>-1</v>
      </c>
      <c r="M314" s="1">
        <f>VLOOKUP(Table_Data[[#This Row],[id]], Table_mpnet_titles_topics[[Column1.id]:[Column3.topic]], 3, FALSE)</f>
        <v>-1</v>
      </c>
      <c r="N314" s="1">
        <f>VLOOKUP(Table_Data[[#This Row],[id]], Table_scibert_titles_topics[[Column1.id]:[Column3.topic]], 3, FALSE)</f>
        <v>-1</v>
      </c>
      <c r="O314" s="1">
        <f>VLOOKUP(Table_Data[[#This Row],[id]], Table_miniLM_keywords_topics[[Column1.id]:[Column3.topic]], 3, FALSE)</f>
        <v>1</v>
      </c>
      <c r="P314" s="1">
        <f>VLOOKUP(Table_Data[[#This Row],[id]], Table_mpnet_keywords_topics[[Column1.id]:[Column3.topic]], 3, FALSE)</f>
        <v>0</v>
      </c>
      <c r="Q314" s="1" t="s">
        <v>6208</v>
      </c>
    </row>
    <row r="315" spans="1:17" x14ac:dyDescent="0.25">
      <c r="A315" s="1" t="s">
        <v>2592</v>
      </c>
      <c r="B315" s="1" t="s">
        <v>2593</v>
      </c>
      <c r="C315" s="1" t="s">
        <v>748</v>
      </c>
      <c r="D315" s="1" t="s">
        <v>2594</v>
      </c>
      <c r="E315" s="1" t="s">
        <v>2595</v>
      </c>
      <c r="F315" s="1" t="s">
        <v>13</v>
      </c>
      <c r="G315" s="1">
        <v>2019</v>
      </c>
      <c r="H315" s="1" t="s">
        <v>14</v>
      </c>
      <c r="I315" s="1">
        <f>VLOOKUP(Table_Data[[#This Row],[id]], Table_miniLM_document_topics[[Column1.id]:[Column3.topic]], 3, FALSE)</f>
        <v>19</v>
      </c>
      <c r="J315" s="1">
        <f>VLOOKUP(Table_Data[[#This Row],[id]], Table_mpnet_document_topics[[Column1.id]:[Column3.topic]], 3, FALSE)</f>
        <v>24</v>
      </c>
      <c r="K315" s="1">
        <f>VLOOKUP(Table_Data[[#This Row],[id]], Table_scibert_document_topics[[Column1.id]:[Column3.topic]], 3, FALSE)</f>
        <v>22</v>
      </c>
      <c r="L315" s="1">
        <f>VLOOKUP(Table_Data[[#This Row],[id]], Table_miniLM_titles_topics[[Column1.id]:[Column3.topic]], 3, FALSE)</f>
        <v>22</v>
      </c>
      <c r="M315" s="1">
        <f>VLOOKUP(Table_Data[[#This Row],[id]], Table_mpnet_titles_topics[[Column1.id]:[Column3.topic]], 3, FALSE)</f>
        <v>0</v>
      </c>
      <c r="N315" s="1">
        <f>VLOOKUP(Table_Data[[#This Row],[id]], Table_scibert_titles_topics[[Column1.id]:[Column3.topic]], 3, FALSE)</f>
        <v>0</v>
      </c>
      <c r="O315" s="1">
        <f>VLOOKUP(Table_Data[[#This Row],[id]], Table_miniLM_keywords_topics[[Column1.id]:[Column3.topic]], 3, FALSE)</f>
        <v>4</v>
      </c>
      <c r="P315" s="1">
        <f>VLOOKUP(Table_Data[[#This Row],[id]], Table_mpnet_keywords_topics[[Column1.id]:[Column3.topic]], 3, FALSE)</f>
        <v>1</v>
      </c>
      <c r="Q315" s="1" t="s">
        <v>6208</v>
      </c>
    </row>
    <row r="316" spans="1:17" x14ac:dyDescent="0.25">
      <c r="A316" s="1" t="s">
        <v>2596</v>
      </c>
      <c r="B316" s="1" t="s">
        <v>2597</v>
      </c>
      <c r="C316" s="1" t="s">
        <v>2598</v>
      </c>
      <c r="D316" s="1" t="s">
        <v>2599</v>
      </c>
      <c r="E316" s="1" t="s">
        <v>2600</v>
      </c>
      <c r="F316" s="1" t="s">
        <v>13</v>
      </c>
      <c r="G316" s="1">
        <v>2019</v>
      </c>
      <c r="I316" s="1">
        <f>VLOOKUP(Table_Data[[#This Row],[id]], Table_miniLM_document_topics[[Column1.id]:[Column3.topic]], 3, FALSE)</f>
        <v>-1</v>
      </c>
      <c r="J316" s="1">
        <f>VLOOKUP(Table_Data[[#This Row],[id]], Table_mpnet_document_topics[[Column1.id]:[Column3.topic]], 3, FALSE)</f>
        <v>17</v>
      </c>
      <c r="K316" s="1">
        <f>VLOOKUP(Table_Data[[#This Row],[id]], Table_scibert_document_topics[[Column1.id]:[Column3.topic]], 3, FALSE)</f>
        <v>-1</v>
      </c>
      <c r="L316" s="1">
        <f>VLOOKUP(Table_Data[[#This Row],[id]], Table_miniLM_titles_topics[[Column1.id]:[Column3.topic]], 3, FALSE)</f>
        <v>17</v>
      </c>
      <c r="M316" s="1">
        <f>VLOOKUP(Table_Data[[#This Row],[id]], Table_mpnet_titles_topics[[Column1.id]:[Column3.topic]], 3, FALSE)</f>
        <v>10</v>
      </c>
      <c r="N316" s="1">
        <f>VLOOKUP(Table_Data[[#This Row],[id]], Table_scibert_titles_topics[[Column1.id]:[Column3.topic]], 3, FALSE)</f>
        <v>14</v>
      </c>
      <c r="O316" s="1">
        <f>VLOOKUP(Table_Data[[#This Row],[id]], Table_miniLM_keywords_topics[[Column1.id]:[Column3.topic]], 3, FALSE)</f>
        <v>4</v>
      </c>
      <c r="P316" s="1">
        <f>VLOOKUP(Table_Data[[#This Row],[id]], Table_mpnet_keywords_topics[[Column1.id]:[Column3.topic]], 3, FALSE)</f>
        <v>1</v>
      </c>
      <c r="Q316" s="1" t="s">
        <v>6208</v>
      </c>
    </row>
    <row r="317" spans="1:17" x14ac:dyDescent="0.25">
      <c r="A317" s="1" t="s">
        <v>2601</v>
      </c>
      <c r="B317" s="1" t="s">
        <v>2602</v>
      </c>
      <c r="C317" s="1" t="s">
        <v>2603</v>
      </c>
      <c r="D317" s="1" t="s">
        <v>2604</v>
      </c>
      <c r="E317" s="1" t="s">
        <v>2605</v>
      </c>
      <c r="F317" s="1" t="s">
        <v>13</v>
      </c>
      <c r="G317" s="1">
        <v>2019</v>
      </c>
      <c r="H317" s="1" t="s">
        <v>389</v>
      </c>
      <c r="I317" s="1">
        <f>VLOOKUP(Table_Data[[#This Row],[id]], Table_miniLM_document_topics[[Column1.id]:[Column3.topic]], 3, FALSE)</f>
        <v>5</v>
      </c>
      <c r="J317" s="1">
        <f>VLOOKUP(Table_Data[[#This Row],[id]], Table_mpnet_document_topics[[Column1.id]:[Column3.topic]], 3, FALSE)</f>
        <v>0</v>
      </c>
      <c r="K317" s="1">
        <f>VLOOKUP(Table_Data[[#This Row],[id]], Table_scibert_document_topics[[Column1.id]:[Column3.topic]], 3, FALSE)</f>
        <v>9</v>
      </c>
      <c r="L317" s="1">
        <f>VLOOKUP(Table_Data[[#This Row],[id]], Table_miniLM_titles_topics[[Column1.id]:[Column3.topic]], 3, FALSE)</f>
        <v>5</v>
      </c>
      <c r="M317" s="1">
        <f>VLOOKUP(Table_Data[[#This Row],[id]], Table_mpnet_titles_topics[[Column1.id]:[Column3.topic]], 3, FALSE)</f>
        <v>0</v>
      </c>
      <c r="N317" s="1">
        <f>VLOOKUP(Table_Data[[#This Row],[id]], Table_scibert_titles_topics[[Column1.id]:[Column3.topic]], 3, FALSE)</f>
        <v>0</v>
      </c>
      <c r="O317" s="1">
        <f>VLOOKUP(Table_Data[[#This Row],[id]], Table_miniLM_keywords_topics[[Column1.id]:[Column3.topic]], 3, FALSE)</f>
        <v>11</v>
      </c>
      <c r="P317" s="1">
        <f>VLOOKUP(Table_Data[[#This Row],[id]], Table_mpnet_keywords_topics[[Column1.id]:[Column3.topic]], 3, FALSE)</f>
        <v>-1</v>
      </c>
      <c r="Q317" s="1" t="s">
        <v>6208</v>
      </c>
    </row>
    <row r="318" spans="1:17" x14ac:dyDescent="0.25">
      <c r="A318" s="1" t="s">
        <v>2606</v>
      </c>
      <c r="B318" s="1" t="s">
        <v>2607</v>
      </c>
      <c r="C318" s="1" t="s">
        <v>2608</v>
      </c>
      <c r="D318" s="1" t="s">
        <v>2609</v>
      </c>
      <c r="E318" s="1" t="s">
        <v>2610</v>
      </c>
      <c r="F318" s="1" t="s">
        <v>13</v>
      </c>
      <c r="G318" s="1">
        <v>2019</v>
      </c>
      <c r="I318" s="1">
        <f>VLOOKUP(Table_Data[[#This Row],[id]], Table_miniLM_document_topics[[Column1.id]:[Column3.topic]], 3, FALSE)</f>
        <v>-1</v>
      </c>
      <c r="J318" s="1">
        <f>VLOOKUP(Table_Data[[#This Row],[id]], Table_mpnet_document_topics[[Column1.id]:[Column3.topic]], 3, FALSE)</f>
        <v>0</v>
      </c>
      <c r="K318" s="1">
        <f>VLOOKUP(Table_Data[[#This Row],[id]], Table_scibert_document_topics[[Column1.id]:[Column3.topic]], 3, FALSE)</f>
        <v>-1</v>
      </c>
      <c r="L318" s="1">
        <f>VLOOKUP(Table_Data[[#This Row],[id]], Table_miniLM_titles_topics[[Column1.id]:[Column3.topic]], 3, FALSE)</f>
        <v>2</v>
      </c>
      <c r="M318" s="1">
        <f>VLOOKUP(Table_Data[[#This Row],[id]], Table_mpnet_titles_topics[[Column1.id]:[Column3.topic]], 3, FALSE)</f>
        <v>0</v>
      </c>
      <c r="N318" s="1">
        <f>VLOOKUP(Table_Data[[#This Row],[id]], Table_scibert_titles_topics[[Column1.id]:[Column3.topic]], 3, FALSE)</f>
        <v>4</v>
      </c>
      <c r="O318" s="1">
        <f>VLOOKUP(Table_Data[[#This Row],[id]], Table_miniLM_keywords_topics[[Column1.id]:[Column3.topic]], 3, FALSE)</f>
        <v>3</v>
      </c>
      <c r="P318" s="1">
        <f>VLOOKUP(Table_Data[[#This Row],[id]], Table_mpnet_keywords_topics[[Column1.id]:[Column3.topic]], 3, FALSE)</f>
        <v>3</v>
      </c>
      <c r="Q318" s="1" t="s">
        <v>6208</v>
      </c>
    </row>
    <row r="319" spans="1:17" x14ac:dyDescent="0.25">
      <c r="A319" s="1" t="s">
        <v>2611</v>
      </c>
      <c r="B319" s="1" t="s">
        <v>2612</v>
      </c>
      <c r="C319" s="1" t="s">
        <v>2613</v>
      </c>
      <c r="D319" s="1" t="s">
        <v>2614</v>
      </c>
      <c r="E319" s="1" t="s">
        <v>2615</v>
      </c>
      <c r="F319" s="1" t="s">
        <v>13</v>
      </c>
      <c r="G319" s="1">
        <v>2019</v>
      </c>
      <c r="I319" s="1">
        <f>VLOOKUP(Table_Data[[#This Row],[id]], Table_miniLM_document_topics[[Column1.id]:[Column3.topic]], 3, FALSE)</f>
        <v>22</v>
      </c>
      <c r="J319" s="1">
        <f>VLOOKUP(Table_Data[[#This Row],[id]], Table_mpnet_document_topics[[Column1.id]:[Column3.topic]], 3, FALSE)</f>
        <v>19</v>
      </c>
      <c r="K319" s="1">
        <f>VLOOKUP(Table_Data[[#This Row],[id]], Table_scibert_document_topics[[Column1.id]:[Column3.topic]], 3, FALSE)</f>
        <v>23</v>
      </c>
      <c r="L319" s="1">
        <f>VLOOKUP(Table_Data[[#This Row],[id]], Table_miniLM_titles_topics[[Column1.id]:[Column3.topic]], 3, FALSE)</f>
        <v>0</v>
      </c>
      <c r="M319" s="1">
        <f>VLOOKUP(Table_Data[[#This Row],[id]], Table_mpnet_titles_topics[[Column1.id]:[Column3.topic]], 3, FALSE)</f>
        <v>-1</v>
      </c>
      <c r="N319" s="1">
        <f>VLOOKUP(Table_Data[[#This Row],[id]], Table_scibert_titles_topics[[Column1.id]:[Column3.topic]], 3, FALSE)</f>
        <v>3</v>
      </c>
      <c r="O319" s="1">
        <f>VLOOKUP(Table_Data[[#This Row],[id]], Table_miniLM_keywords_topics[[Column1.id]:[Column3.topic]], 3, FALSE)</f>
        <v>-1</v>
      </c>
      <c r="P319" s="1">
        <f>VLOOKUP(Table_Data[[#This Row],[id]], Table_mpnet_keywords_topics[[Column1.id]:[Column3.topic]], 3, FALSE)</f>
        <v>0</v>
      </c>
      <c r="Q319" s="1" t="s">
        <v>6208</v>
      </c>
    </row>
    <row r="320" spans="1:17" x14ac:dyDescent="0.25">
      <c r="A320" s="1" t="s">
        <v>2616</v>
      </c>
      <c r="B320" s="1" t="s">
        <v>2617</v>
      </c>
      <c r="C320" s="1" t="s">
        <v>2618</v>
      </c>
      <c r="D320" s="1" t="s">
        <v>2619</v>
      </c>
      <c r="E320" s="1" t="s">
        <v>2620</v>
      </c>
      <c r="F320" s="1" t="s">
        <v>13</v>
      </c>
      <c r="G320" s="1">
        <v>2019</v>
      </c>
      <c r="H320" s="1" t="s">
        <v>89</v>
      </c>
      <c r="I320" s="1">
        <f>VLOOKUP(Table_Data[[#This Row],[id]], Table_miniLM_document_topics[[Column1.id]:[Column3.topic]], 3, FALSE)</f>
        <v>13</v>
      </c>
      <c r="J320" s="1">
        <f>VLOOKUP(Table_Data[[#This Row],[id]], Table_mpnet_document_topics[[Column1.id]:[Column3.topic]], 3, FALSE)</f>
        <v>21</v>
      </c>
      <c r="K320" s="1">
        <f>VLOOKUP(Table_Data[[#This Row],[id]], Table_scibert_document_topics[[Column1.id]:[Column3.topic]], 3, FALSE)</f>
        <v>15</v>
      </c>
      <c r="L320" s="1">
        <f>VLOOKUP(Table_Data[[#This Row],[id]], Table_miniLM_titles_topics[[Column1.id]:[Column3.topic]], 3, FALSE)</f>
        <v>12</v>
      </c>
      <c r="M320" s="1">
        <f>VLOOKUP(Table_Data[[#This Row],[id]], Table_mpnet_titles_topics[[Column1.id]:[Column3.topic]], 3, FALSE)</f>
        <v>1</v>
      </c>
      <c r="N320" s="1">
        <f>VLOOKUP(Table_Data[[#This Row],[id]], Table_scibert_titles_topics[[Column1.id]:[Column3.topic]], 3, FALSE)</f>
        <v>10</v>
      </c>
      <c r="O320" s="1">
        <f>VLOOKUP(Table_Data[[#This Row],[id]], Table_miniLM_keywords_topics[[Column1.id]:[Column3.topic]], 3, FALSE)</f>
        <v>3</v>
      </c>
      <c r="P320" s="1">
        <f>VLOOKUP(Table_Data[[#This Row],[id]], Table_mpnet_keywords_topics[[Column1.id]:[Column3.topic]], 3, FALSE)</f>
        <v>16</v>
      </c>
      <c r="Q320" s="1" t="s">
        <v>6208</v>
      </c>
    </row>
    <row r="321" spans="1:17" x14ac:dyDescent="0.25">
      <c r="A321" s="1" t="s">
        <v>2621</v>
      </c>
      <c r="B321" s="1" t="s">
        <v>2622</v>
      </c>
      <c r="C321" s="1" t="s">
        <v>2623</v>
      </c>
      <c r="D321" s="1" t="s">
        <v>2624</v>
      </c>
      <c r="E321" s="1" t="s">
        <v>2625</v>
      </c>
      <c r="F321" s="1" t="s">
        <v>13</v>
      </c>
      <c r="G321" s="1">
        <v>2019</v>
      </c>
      <c r="H321" s="1" t="s">
        <v>389</v>
      </c>
      <c r="I321" s="1">
        <f>VLOOKUP(Table_Data[[#This Row],[id]], Table_miniLM_document_topics[[Column1.id]:[Column3.topic]], 3, FALSE)</f>
        <v>2</v>
      </c>
      <c r="J321" s="1">
        <f>VLOOKUP(Table_Data[[#This Row],[id]], Table_mpnet_document_topics[[Column1.id]:[Column3.topic]], 3, FALSE)</f>
        <v>1</v>
      </c>
      <c r="K321" s="1">
        <f>VLOOKUP(Table_Data[[#This Row],[id]], Table_scibert_document_topics[[Column1.id]:[Column3.topic]], 3, FALSE)</f>
        <v>3</v>
      </c>
      <c r="L321" s="1">
        <f>VLOOKUP(Table_Data[[#This Row],[id]], Table_miniLM_titles_topics[[Column1.id]:[Column3.topic]], 3, FALSE)</f>
        <v>4</v>
      </c>
      <c r="M321" s="1">
        <f>VLOOKUP(Table_Data[[#This Row],[id]], Table_mpnet_titles_topics[[Column1.id]:[Column3.topic]], 3, FALSE)</f>
        <v>2</v>
      </c>
      <c r="N321" s="1">
        <f>VLOOKUP(Table_Data[[#This Row],[id]], Table_scibert_titles_topics[[Column1.id]:[Column3.topic]], 3, FALSE)</f>
        <v>1</v>
      </c>
      <c r="O321" s="1">
        <f>VLOOKUP(Table_Data[[#This Row],[id]], Table_miniLM_keywords_topics[[Column1.id]:[Column3.topic]], 3, FALSE)</f>
        <v>5</v>
      </c>
      <c r="P321" s="1">
        <f>VLOOKUP(Table_Data[[#This Row],[id]], Table_mpnet_keywords_topics[[Column1.id]:[Column3.topic]], 3, FALSE)</f>
        <v>6</v>
      </c>
      <c r="Q321" s="1" t="s">
        <v>6208</v>
      </c>
    </row>
    <row r="322" spans="1:17" x14ac:dyDescent="0.25">
      <c r="A322" s="1" t="s">
        <v>2626</v>
      </c>
      <c r="B322" s="1" t="s">
        <v>5976</v>
      </c>
      <c r="C322" s="1" t="s">
        <v>2627</v>
      </c>
      <c r="D322" s="1" t="s">
        <v>2628</v>
      </c>
      <c r="E322" s="1" t="s">
        <v>2629</v>
      </c>
      <c r="F322" s="1" t="s">
        <v>13</v>
      </c>
      <c r="G322" s="1">
        <v>2019</v>
      </c>
      <c r="H322" s="1" t="s">
        <v>243</v>
      </c>
      <c r="I322" s="1">
        <f>VLOOKUP(Table_Data[[#This Row],[id]], Table_miniLM_document_topics[[Column1.id]:[Column3.topic]], 3, FALSE)</f>
        <v>15</v>
      </c>
      <c r="J322" s="1">
        <f>VLOOKUP(Table_Data[[#This Row],[id]], Table_mpnet_document_topics[[Column1.id]:[Column3.topic]], 3, FALSE)</f>
        <v>18</v>
      </c>
      <c r="K322" s="1">
        <f>VLOOKUP(Table_Data[[#This Row],[id]], Table_scibert_document_topics[[Column1.id]:[Column3.topic]], 3, FALSE)</f>
        <v>13</v>
      </c>
      <c r="L322" s="1">
        <f>VLOOKUP(Table_Data[[#This Row],[id]], Table_miniLM_titles_topics[[Column1.id]:[Column3.topic]], 3, FALSE)</f>
        <v>21</v>
      </c>
      <c r="M322" s="1">
        <f>VLOOKUP(Table_Data[[#This Row],[id]], Table_mpnet_titles_topics[[Column1.id]:[Column3.topic]], 3, FALSE)</f>
        <v>14</v>
      </c>
      <c r="N322" s="1">
        <f>VLOOKUP(Table_Data[[#This Row],[id]], Table_scibert_titles_topics[[Column1.id]:[Column3.topic]], 3, FALSE)</f>
        <v>15</v>
      </c>
      <c r="O322" s="1">
        <f>VLOOKUP(Table_Data[[#This Row],[id]], Table_miniLM_keywords_topics[[Column1.id]:[Column3.topic]], 3, FALSE)</f>
        <v>-1</v>
      </c>
      <c r="P322" s="1">
        <f>VLOOKUP(Table_Data[[#This Row],[id]], Table_mpnet_keywords_topics[[Column1.id]:[Column3.topic]], 3, FALSE)</f>
        <v>4</v>
      </c>
      <c r="Q322" s="1" t="s">
        <v>6208</v>
      </c>
    </row>
    <row r="323" spans="1:17" x14ac:dyDescent="0.25">
      <c r="A323" s="1" t="s">
        <v>2630</v>
      </c>
      <c r="B323" s="1" t="s">
        <v>2631</v>
      </c>
      <c r="C323" s="1" t="s">
        <v>2632</v>
      </c>
      <c r="D323" s="1" t="s">
        <v>2633</v>
      </c>
      <c r="E323" s="1" t="s">
        <v>2634</v>
      </c>
      <c r="F323" s="1" t="s">
        <v>13</v>
      </c>
      <c r="G323" s="1">
        <v>2019</v>
      </c>
      <c r="H323" s="1" t="s">
        <v>389</v>
      </c>
      <c r="I323" s="1">
        <f>VLOOKUP(Table_Data[[#This Row],[id]], Table_miniLM_document_topics[[Column1.id]:[Column3.topic]], 3, FALSE)</f>
        <v>6</v>
      </c>
      <c r="J323" s="1">
        <f>VLOOKUP(Table_Data[[#This Row],[id]], Table_mpnet_document_topics[[Column1.id]:[Column3.topic]], 3, FALSE)</f>
        <v>-1</v>
      </c>
      <c r="K323" s="1">
        <f>VLOOKUP(Table_Data[[#This Row],[id]], Table_scibert_document_topics[[Column1.id]:[Column3.topic]], 3, FALSE)</f>
        <v>6</v>
      </c>
      <c r="L323" s="1">
        <f>VLOOKUP(Table_Data[[#This Row],[id]], Table_miniLM_titles_topics[[Column1.id]:[Column3.topic]], 3, FALSE)</f>
        <v>-1</v>
      </c>
      <c r="M323" s="1">
        <f>VLOOKUP(Table_Data[[#This Row],[id]], Table_mpnet_titles_topics[[Column1.id]:[Column3.topic]], 3, FALSE)</f>
        <v>-1</v>
      </c>
      <c r="N323" s="1">
        <f>VLOOKUP(Table_Data[[#This Row],[id]], Table_scibert_titles_topics[[Column1.id]:[Column3.topic]], 3, FALSE)</f>
        <v>-1</v>
      </c>
      <c r="O323" s="1">
        <f>VLOOKUP(Table_Data[[#This Row],[id]], Table_miniLM_keywords_topics[[Column1.id]:[Column3.topic]], 3, FALSE)</f>
        <v>-1</v>
      </c>
      <c r="P323" s="1">
        <f>VLOOKUP(Table_Data[[#This Row],[id]], Table_mpnet_keywords_topics[[Column1.id]:[Column3.topic]], 3, FALSE)</f>
        <v>-1</v>
      </c>
      <c r="Q323" s="1" t="s">
        <v>6208</v>
      </c>
    </row>
    <row r="324" spans="1:17" x14ac:dyDescent="0.25">
      <c r="A324" s="1" t="s">
        <v>2635</v>
      </c>
      <c r="B324" s="1" t="s">
        <v>2636</v>
      </c>
      <c r="C324" s="1" t="s">
        <v>2637</v>
      </c>
      <c r="D324" s="1" t="s">
        <v>2638</v>
      </c>
      <c r="E324" s="1" t="s">
        <v>2639</v>
      </c>
      <c r="F324" s="1" t="s">
        <v>13</v>
      </c>
      <c r="G324" s="1">
        <v>2019</v>
      </c>
      <c r="I324" s="1">
        <f>VLOOKUP(Table_Data[[#This Row],[id]], Table_miniLM_document_topics[[Column1.id]:[Column3.topic]], 3, FALSE)</f>
        <v>-1</v>
      </c>
      <c r="J324" s="1">
        <f>VLOOKUP(Table_Data[[#This Row],[id]], Table_mpnet_document_topics[[Column1.id]:[Column3.topic]], 3, FALSE)</f>
        <v>-1</v>
      </c>
      <c r="K324" s="1">
        <f>VLOOKUP(Table_Data[[#This Row],[id]], Table_scibert_document_topics[[Column1.id]:[Column3.topic]], 3, FALSE)</f>
        <v>-1</v>
      </c>
      <c r="L324" s="1">
        <f>VLOOKUP(Table_Data[[#This Row],[id]], Table_miniLM_titles_topics[[Column1.id]:[Column3.topic]], 3, FALSE)</f>
        <v>0</v>
      </c>
      <c r="M324" s="1">
        <f>VLOOKUP(Table_Data[[#This Row],[id]], Table_mpnet_titles_topics[[Column1.id]:[Column3.topic]], 3, FALSE)</f>
        <v>6</v>
      </c>
      <c r="N324" s="1">
        <f>VLOOKUP(Table_Data[[#This Row],[id]], Table_scibert_titles_topics[[Column1.id]:[Column3.topic]], 3, FALSE)</f>
        <v>3</v>
      </c>
      <c r="O324" s="1">
        <f>VLOOKUP(Table_Data[[#This Row],[id]], Table_miniLM_keywords_topics[[Column1.id]:[Column3.topic]], 3, FALSE)</f>
        <v>-1</v>
      </c>
      <c r="P324" s="1">
        <f>VLOOKUP(Table_Data[[#This Row],[id]], Table_mpnet_keywords_topics[[Column1.id]:[Column3.topic]], 3, FALSE)</f>
        <v>0</v>
      </c>
      <c r="Q324" s="1" t="s">
        <v>6208</v>
      </c>
    </row>
    <row r="325" spans="1:17" x14ac:dyDescent="0.25">
      <c r="A325" s="1" t="s">
        <v>2640</v>
      </c>
      <c r="B325" s="1" t="s">
        <v>2641</v>
      </c>
      <c r="C325" s="1" t="s">
        <v>2642</v>
      </c>
      <c r="D325" s="1" t="s">
        <v>2643</v>
      </c>
      <c r="E325" s="1" t="s">
        <v>2644</v>
      </c>
      <c r="F325" s="1" t="s">
        <v>13</v>
      </c>
      <c r="G325" s="1">
        <v>2019</v>
      </c>
      <c r="H325" s="1" t="s">
        <v>14</v>
      </c>
      <c r="I325" s="1">
        <f>VLOOKUP(Table_Data[[#This Row],[id]], Table_miniLM_document_topics[[Column1.id]:[Column3.topic]], 3, FALSE)</f>
        <v>2</v>
      </c>
      <c r="J325" s="1">
        <f>VLOOKUP(Table_Data[[#This Row],[id]], Table_mpnet_document_topics[[Column1.id]:[Column3.topic]], 3, FALSE)</f>
        <v>1</v>
      </c>
      <c r="K325" s="1">
        <f>VLOOKUP(Table_Data[[#This Row],[id]], Table_scibert_document_topics[[Column1.id]:[Column3.topic]], 3, FALSE)</f>
        <v>3</v>
      </c>
      <c r="L325" s="1">
        <f>VLOOKUP(Table_Data[[#This Row],[id]], Table_miniLM_titles_topics[[Column1.id]:[Column3.topic]], 3, FALSE)</f>
        <v>-1</v>
      </c>
      <c r="M325" s="1">
        <f>VLOOKUP(Table_Data[[#This Row],[id]], Table_mpnet_titles_topics[[Column1.id]:[Column3.topic]], 3, FALSE)</f>
        <v>2</v>
      </c>
      <c r="N325" s="1">
        <f>VLOOKUP(Table_Data[[#This Row],[id]], Table_scibert_titles_topics[[Column1.id]:[Column3.topic]], 3, FALSE)</f>
        <v>1</v>
      </c>
      <c r="O325" s="1">
        <f>VLOOKUP(Table_Data[[#This Row],[id]], Table_miniLM_keywords_topics[[Column1.id]:[Column3.topic]], 3, FALSE)</f>
        <v>-1</v>
      </c>
      <c r="P325" s="1">
        <f>VLOOKUP(Table_Data[[#This Row],[id]], Table_mpnet_keywords_topics[[Column1.id]:[Column3.topic]], 3, FALSE)</f>
        <v>3</v>
      </c>
      <c r="Q325" s="1" t="s">
        <v>6208</v>
      </c>
    </row>
    <row r="326" spans="1:17" x14ac:dyDescent="0.25">
      <c r="A326" s="1" t="s">
        <v>2645</v>
      </c>
      <c r="B326" s="1" t="s">
        <v>2646</v>
      </c>
      <c r="C326" s="1" t="s">
        <v>2647</v>
      </c>
      <c r="D326" s="1" t="s">
        <v>2648</v>
      </c>
      <c r="E326" s="1" t="s">
        <v>2649</v>
      </c>
      <c r="F326" s="1" t="s">
        <v>13</v>
      </c>
      <c r="G326" s="1">
        <v>2019</v>
      </c>
      <c r="H326" s="1" t="s">
        <v>254</v>
      </c>
      <c r="I326" s="1">
        <f>VLOOKUP(Table_Data[[#This Row],[id]], Table_miniLM_document_topics[[Column1.id]:[Column3.topic]], 3, FALSE)</f>
        <v>16</v>
      </c>
      <c r="J326" s="1">
        <f>VLOOKUP(Table_Data[[#This Row],[id]], Table_mpnet_document_topics[[Column1.id]:[Column3.topic]], 3, FALSE)</f>
        <v>13</v>
      </c>
      <c r="K326" s="1">
        <f>VLOOKUP(Table_Data[[#This Row],[id]], Table_scibert_document_topics[[Column1.id]:[Column3.topic]], 3, FALSE)</f>
        <v>18</v>
      </c>
      <c r="L326" s="1">
        <f>VLOOKUP(Table_Data[[#This Row],[id]], Table_miniLM_titles_topics[[Column1.id]:[Column3.topic]], 3, FALSE)</f>
        <v>14</v>
      </c>
      <c r="M326" s="1">
        <f>VLOOKUP(Table_Data[[#This Row],[id]], Table_mpnet_titles_topics[[Column1.id]:[Column3.topic]], 3, FALSE)</f>
        <v>13</v>
      </c>
      <c r="N326" s="1">
        <f>VLOOKUP(Table_Data[[#This Row],[id]], Table_scibert_titles_topics[[Column1.id]:[Column3.topic]], 3, FALSE)</f>
        <v>13</v>
      </c>
      <c r="O326" s="1">
        <f>VLOOKUP(Table_Data[[#This Row],[id]], Table_miniLM_keywords_topics[[Column1.id]:[Column3.topic]], 3, FALSE)</f>
        <v>-1</v>
      </c>
      <c r="P326" s="1">
        <f>VLOOKUP(Table_Data[[#This Row],[id]], Table_mpnet_keywords_topics[[Column1.id]:[Column3.topic]], 3, FALSE)</f>
        <v>0</v>
      </c>
      <c r="Q326" s="1" t="s">
        <v>6208</v>
      </c>
    </row>
    <row r="327" spans="1:17" x14ac:dyDescent="0.25">
      <c r="A327" s="1" t="s">
        <v>2650</v>
      </c>
      <c r="B327" s="1" t="s">
        <v>5977</v>
      </c>
      <c r="C327" s="1" t="s">
        <v>2651</v>
      </c>
      <c r="D327" s="1" t="s">
        <v>2652</v>
      </c>
      <c r="E327" s="1" t="s">
        <v>2653</v>
      </c>
      <c r="F327" s="1" t="s">
        <v>13</v>
      </c>
      <c r="G327" s="1">
        <v>2019</v>
      </c>
      <c r="H327" s="1" t="s">
        <v>389</v>
      </c>
      <c r="I327" s="1">
        <f>VLOOKUP(Table_Data[[#This Row],[id]], Table_miniLM_document_topics[[Column1.id]:[Column3.topic]], 3, FALSE)</f>
        <v>8</v>
      </c>
      <c r="J327" s="1">
        <f>VLOOKUP(Table_Data[[#This Row],[id]], Table_mpnet_document_topics[[Column1.id]:[Column3.topic]], 3, FALSE)</f>
        <v>9</v>
      </c>
      <c r="K327" s="1">
        <f>VLOOKUP(Table_Data[[#This Row],[id]], Table_scibert_document_topics[[Column1.id]:[Column3.topic]], 3, FALSE)</f>
        <v>8</v>
      </c>
      <c r="L327" s="1">
        <f>VLOOKUP(Table_Data[[#This Row],[id]], Table_miniLM_titles_topics[[Column1.id]:[Column3.topic]], 3, FALSE)</f>
        <v>20</v>
      </c>
      <c r="M327" s="1">
        <f>VLOOKUP(Table_Data[[#This Row],[id]], Table_mpnet_titles_topics[[Column1.id]:[Column3.topic]], 3, FALSE)</f>
        <v>15</v>
      </c>
      <c r="N327" s="1">
        <f>VLOOKUP(Table_Data[[#This Row],[id]], Table_scibert_titles_topics[[Column1.id]:[Column3.topic]], 3, FALSE)</f>
        <v>16</v>
      </c>
      <c r="O327" s="1">
        <f>VLOOKUP(Table_Data[[#This Row],[id]], Table_miniLM_keywords_topics[[Column1.id]:[Column3.topic]], 3, FALSE)</f>
        <v>13</v>
      </c>
      <c r="P327" s="1">
        <f>VLOOKUP(Table_Data[[#This Row],[id]], Table_mpnet_keywords_topics[[Column1.id]:[Column3.topic]], 3, FALSE)</f>
        <v>11</v>
      </c>
      <c r="Q327" s="1" t="s">
        <v>6208</v>
      </c>
    </row>
    <row r="328" spans="1:17" x14ac:dyDescent="0.25">
      <c r="A328" s="1" t="s">
        <v>2654</v>
      </c>
      <c r="B328" s="1" t="s">
        <v>5978</v>
      </c>
      <c r="C328" s="1" t="s">
        <v>2655</v>
      </c>
      <c r="D328" s="1" t="s">
        <v>2656</v>
      </c>
      <c r="E328" s="1" t="s">
        <v>2657</v>
      </c>
      <c r="F328" s="1" t="s">
        <v>13</v>
      </c>
      <c r="G328" s="1">
        <v>2019</v>
      </c>
      <c r="H328" s="1" t="s">
        <v>254</v>
      </c>
      <c r="I328" s="1">
        <f>VLOOKUP(Table_Data[[#This Row],[id]], Table_miniLM_document_topics[[Column1.id]:[Column3.topic]], 3, FALSE)</f>
        <v>21</v>
      </c>
      <c r="J328" s="1">
        <f>VLOOKUP(Table_Data[[#This Row],[id]], Table_mpnet_document_topics[[Column1.id]:[Column3.topic]], 3, FALSE)</f>
        <v>-1</v>
      </c>
      <c r="K328" s="1">
        <f>VLOOKUP(Table_Data[[#This Row],[id]], Table_scibert_document_topics[[Column1.id]:[Column3.topic]], 3, FALSE)</f>
        <v>12</v>
      </c>
      <c r="L328" s="1">
        <f>VLOOKUP(Table_Data[[#This Row],[id]], Table_miniLM_titles_topics[[Column1.id]:[Column3.topic]], 3, FALSE)</f>
        <v>-1</v>
      </c>
      <c r="M328" s="1">
        <f>VLOOKUP(Table_Data[[#This Row],[id]], Table_mpnet_titles_topics[[Column1.id]:[Column3.topic]], 3, FALSE)</f>
        <v>-1</v>
      </c>
      <c r="N328" s="1">
        <f>VLOOKUP(Table_Data[[#This Row],[id]], Table_scibert_titles_topics[[Column1.id]:[Column3.topic]], 3, FALSE)</f>
        <v>24</v>
      </c>
      <c r="O328" s="1">
        <f>VLOOKUP(Table_Data[[#This Row],[id]], Table_miniLM_keywords_topics[[Column1.id]:[Column3.topic]], 3, FALSE)</f>
        <v>1</v>
      </c>
      <c r="P328" s="1">
        <f>VLOOKUP(Table_Data[[#This Row],[id]], Table_mpnet_keywords_topics[[Column1.id]:[Column3.topic]], 3, FALSE)</f>
        <v>0</v>
      </c>
      <c r="Q328" s="1" t="s">
        <v>6208</v>
      </c>
    </row>
    <row r="329" spans="1:17" x14ac:dyDescent="0.25">
      <c r="A329" s="1" t="s">
        <v>2658</v>
      </c>
      <c r="B329" s="1" t="s">
        <v>2659</v>
      </c>
      <c r="C329" s="1" t="s">
        <v>2660</v>
      </c>
      <c r="D329" s="1" t="s">
        <v>2661</v>
      </c>
      <c r="E329" s="1" t="s">
        <v>2662</v>
      </c>
      <c r="F329" s="1" t="s">
        <v>13</v>
      </c>
      <c r="G329" s="1">
        <v>2019</v>
      </c>
      <c r="H329" s="1" t="s">
        <v>296</v>
      </c>
      <c r="I329" s="1">
        <f>VLOOKUP(Table_Data[[#This Row],[id]], Table_miniLM_document_topics[[Column1.id]:[Column3.topic]], 3, FALSE)</f>
        <v>0</v>
      </c>
      <c r="J329" s="1">
        <f>VLOOKUP(Table_Data[[#This Row],[id]], Table_mpnet_document_topics[[Column1.id]:[Column3.topic]], 3, FALSE)</f>
        <v>2</v>
      </c>
      <c r="K329" s="1">
        <f>VLOOKUP(Table_Data[[#This Row],[id]], Table_scibert_document_topics[[Column1.id]:[Column3.topic]], 3, FALSE)</f>
        <v>0</v>
      </c>
      <c r="L329" s="1">
        <f>VLOOKUP(Table_Data[[#This Row],[id]], Table_miniLM_titles_topics[[Column1.id]:[Column3.topic]], 3, FALSE)</f>
        <v>0</v>
      </c>
      <c r="M329" s="1">
        <f>VLOOKUP(Table_Data[[#This Row],[id]], Table_mpnet_titles_topics[[Column1.id]:[Column3.topic]], 3, FALSE)</f>
        <v>3</v>
      </c>
      <c r="N329" s="1">
        <f>VLOOKUP(Table_Data[[#This Row],[id]], Table_scibert_titles_topics[[Column1.id]:[Column3.topic]], 3, FALSE)</f>
        <v>8</v>
      </c>
      <c r="O329" s="1">
        <f>VLOOKUP(Table_Data[[#This Row],[id]], Table_miniLM_keywords_topics[[Column1.id]:[Column3.topic]], 3, FALSE)</f>
        <v>0</v>
      </c>
      <c r="P329" s="1">
        <f>VLOOKUP(Table_Data[[#This Row],[id]], Table_mpnet_keywords_topics[[Column1.id]:[Column3.topic]], 3, FALSE)</f>
        <v>4</v>
      </c>
      <c r="Q329" s="1" t="s">
        <v>6208</v>
      </c>
    </row>
    <row r="330" spans="1:17" x14ac:dyDescent="0.25">
      <c r="A330" s="1" t="s">
        <v>2663</v>
      </c>
      <c r="B330" s="1" t="s">
        <v>2664</v>
      </c>
      <c r="C330" s="1" t="s">
        <v>1134</v>
      </c>
      <c r="D330" s="1" t="s">
        <v>2665</v>
      </c>
      <c r="E330" s="1" t="s">
        <v>2666</v>
      </c>
      <c r="F330" s="1" t="s">
        <v>13</v>
      </c>
      <c r="G330" s="1">
        <v>2019</v>
      </c>
      <c r="H330" s="1" t="s">
        <v>14</v>
      </c>
      <c r="I330" s="1">
        <f>VLOOKUP(Table_Data[[#This Row],[id]], Table_miniLM_document_topics[[Column1.id]:[Column3.topic]], 3, FALSE)</f>
        <v>5</v>
      </c>
      <c r="J330" s="1">
        <f>VLOOKUP(Table_Data[[#This Row],[id]], Table_mpnet_document_topics[[Column1.id]:[Column3.topic]], 3, FALSE)</f>
        <v>0</v>
      </c>
      <c r="K330" s="1">
        <f>VLOOKUP(Table_Data[[#This Row],[id]], Table_scibert_document_topics[[Column1.id]:[Column3.topic]], 3, FALSE)</f>
        <v>9</v>
      </c>
      <c r="L330" s="1">
        <f>VLOOKUP(Table_Data[[#This Row],[id]], Table_miniLM_titles_topics[[Column1.id]:[Column3.topic]], 3, FALSE)</f>
        <v>5</v>
      </c>
      <c r="M330" s="1">
        <f>VLOOKUP(Table_Data[[#This Row],[id]], Table_mpnet_titles_topics[[Column1.id]:[Column3.topic]], 3, FALSE)</f>
        <v>0</v>
      </c>
      <c r="N330" s="1">
        <f>VLOOKUP(Table_Data[[#This Row],[id]], Table_scibert_titles_topics[[Column1.id]:[Column3.topic]], 3, FALSE)</f>
        <v>0</v>
      </c>
      <c r="O330" s="1">
        <f>VLOOKUP(Table_Data[[#This Row],[id]], Table_miniLM_keywords_topics[[Column1.id]:[Column3.topic]], 3, FALSE)</f>
        <v>11</v>
      </c>
      <c r="P330" s="1">
        <f>VLOOKUP(Table_Data[[#This Row],[id]], Table_mpnet_keywords_topics[[Column1.id]:[Column3.topic]], 3, FALSE)</f>
        <v>1</v>
      </c>
      <c r="Q330" s="1" t="s">
        <v>6208</v>
      </c>
    </row>
    <row r="331" spans="1:17" x14ac:dyDescent="0.25">
      <c r="A331" s="1" t="s">
        <v>2667</v>
      </c>
      <c r="B331" s="1" t="s">
        <v>2668</v>
      </c>
      <c r="C331" s="1" t="s">
        <v>2669</v>
      </c>
      <c r="D331" s="1" t="s">
        <v>2670</v>
      </c>
      <c r="E331" s="1" t="s">
        <v>2671</v>
      </c>
      <c r="F331" s="1" t="s">
        <v>13</v>
      </c>
      <c r="G331" s="1">
        <v>2019</v>
      </c>
      <c r="I331" s="1">
        <f>VLOOKUP(Table_Data[[#This Row],[id]], Table_miniLM_document_topics[[Column1.id]:[Column3.topic]], 3, FALSE)</f>
        <v>22</v>
      </c>
      <c r="J331" s="1">
        <f>VLOOKUP(Table_Data[[#This Row],[id]], Table_mpnet_document_topics[[Column1.id]:[Column3.topic]], 3, FALSE)</f>
        <v>19</v>
      </c>
      <c r="K331" s="1">
        <f>VLOOKUP(Table_Data[[#This Row],[id]], Table_scibert_document_topics[[Column1.id]:[Column3.topic]], 3, FALSE)</f>
        <v>23</v>
      </c>
      <c r="L331" s="1">
        <f>VLOOKUP(Table_Data[[#This Row],[id]], Table_miniLM_titles_topics[[Column1.id]:[Column3.topic]], 3, FALSE)</f>
        <v>1</v>
      </c>
      <c r="M331" s="1">
        <f>VLOOKUP(Table_Data[[#This Row],[id]], Table_mpnet_titles_topics[[Column1.id]:[Column3.topic]], 3, FALSE)</f>
        <v>-1</v>
      </c>
      <c r="N331" s="1">
        <f>VLOOKUP(Table_Data[[#This Row],[id]], Table_scibert_titles_topics[[Column1.id]:[Column3.topic]], 3, FALSE)</f>
        <v>-1</v>
      </c>
      <c r="O331" s="1">
        <f>VLOOKUP(Table_Data[[#This Row],[id]], Table_miniLM_keywords_topics[[Column1.id]:[Column3.topic]], 3, FALSE)</f>
        <v>3</v>
      </c>
      <c r="P331" s="1">
        <f>VLOOKUP(Table_Data[[#This Row],[id]], Table_mpnet_keywords_topics[[Column1.id]:[Column3.topic]], 3, FALSE)</f>
        <v>-1</v>
      </c>
      <c r="Q331" s="1" t="s">
        <v>6208</v>
      </c>
    </row>
    <row r="332" spans="1:17" x14ac:dyDescent="0.25">
      <c r="A332" s="1" t="s">
        <v>2672</v>
      </c>
      <c r="B332" s="1" t="s">
        <v>2673</v>
      </c>
      <c r="C332" s="1" t="s">
        <v>2674</v>
      </c>
      <c r="D332" s="1" t="s">
        <v>2675</v>
      </c>
      <c r="E332" s="1" t="s">
        <v>2676</v>
      </c>
      <c r="F332" s="1" t="s">
        <v>13</v>
      </c>
      <c r="G332" s="1">
        <v>2019</v>
      </c>
      <c r="I332" s="1">
        <f>VLOOKUP(Table_Data[[#This Row],[id]], Table_miniLM_document_topics[[Column1.id]:[Column3.topic]], 3, FALSE)</f>
        <v>2</v>
      </c>
      <c r="J332" s="1">
        <f>VLOOKUP(Table_Data[[#This Row],[id]], Table_mpnet_document_topics[[Column1.id]:[Column3.topic]], 3, FALSE)</f>
        <v>1</v>
      </c>
      <c r="K332" s="1">
        <f>VLOOKUP(Table_Data[[#This Row],[id]], Table_scibert_document_topics[[Column1.id]:[Column3.topic]], 3, FALSE)</f>
        <v>3</v>
      </c>
      <c r="L332" s="1">
        <f>VLOOKUP(Table_Data[[#This Row],[id]], Table_miniLM_titles_topics[[Column1.id]:[Column3.topic]], 3, FALSE)</f>
        <v>4</v>
      </c>
      <c r="M332" s="1">
        <f>VLOOKUP(Table_Data[[#This Row],[id]], Table_mpnet_titles_topics[[Column1.id]:[Column3.topic]], 3, FALSE)</f>
        <v>2</v>
      </c>
      <c r="N332" s="1">
        <f>VLOOKUP(Table_Data[[#This Row],[id]], Table_scibert_titles_topics[[Column1.id]:[Column3.topic]], 3, FALSE)</f>
        <v>-1</v>
      </c>
      <c r="O332" s="1">
        <f>VLOOKUP(Table_Data[[#This Row],[id]], Table_miniLM_keywords_topics[[Column1.id]:[Column3.topic]], 3, FALSE)</f>
        <v>3</v>
      </c>
      <c r="P332" s="1">
        <f>VLOOKUP(Table_Data[[#This Row],[id]], Table_mpnet_keywords_topics[[Column1.id]:[Column3.topic]], 3, FALSE)</f>
        <v>3</v>
      </c>
      <c r="Q332" s="1" t="s">
        <v>6208</v>
      </c>
    </row>
    <row r="333" spans="1:17" x14ac:dyDescent="0.25">
      <c r="A333" s="1" t="s">
        <v>2677</v>
      </c>
      <c r="B333" s="1" t="s">
        <v>5979</v>
      </c>
      <c r="C333" s="1" t="s">
        <v>1700</v>
      </c>
      <c r="D333" s="1" t="s">
        <v>2678</v>
      </c>
      <c r="E333" s="1" t="s">
        <v>2679</v>
      </c>
      <c r="F333" s="1" t="s">
        <v>13</v>
      </c>
      <c r="G333" s="1">
        <v>2019</v>
      </c>
      <c r="H333" s="1" t="s">
        <v>31</v>
      </c>
      <c r="I333" s="1">
        <f>VLOOKUP(Table_Data[[#This Row],[id]], Table_miniLM_document_topics[[Column1.id]:[Column3.topic]], 3, FALSE)</f>
        <v>2</v>
      </c>
      <c r="J333" s="1">
        <f>VLOOKUP(Table_Data[[#This Row],[id]], Table_mpnet_document_topics[[Column1.id]:[Column3.topic]], 3, FALSE)</f>
        <v>1</v>
      </c>
      <c r="K333" s="1">
        <f>VLOOKUP(Table_Data[[#This Row],[id]], Table_scibert_document_topics[[Column1.id]:[Column3.topic]], 3, FALSE)</f>
        <v>3</v>
      </c>
      <c r="L333" s="1">
        <f>VLOOKUP(Table_Data[[#This Row],[id]], Table_miniLM_titles_topics[[Column1.id]:[Column3.topic]], 3, FALSE)</f>
        <v>4</v>
      </c>
      <c r="M333" s="1">
        <f>VLOOKUP(Table_Data[[#This Row],[id]], Table_mpnet_titles_topics[[Column1.id]:[Column3.topic]], 3, FALSE)</f>
        <v>2</v>
      </c>
      <c r="N333" s="1">
        <f>VLOOKUP(Table_Data[[#This Row],[id]], Table_scibert_titles_topics[[Column1.id]:[Column3.topic]], 3, FALSE)</f>
        <v>1</v>
      </c>
      <c r="O333" s="1">
        <f>VLOOKUP(Table_Data[[#This Row],[id]], Table_miniLM_keywords_topics[[Column1.id]:[Column3.topic]], 3, FALSE)</f>
        <v>-1</v>
      </c>
      <c r="P333" s="1">
        <f>VLOOKUP(Table_Data[[#This Row],[id]], Table_mpnet_keywords_topics[[Column1.id]:[Column3.topic]], 3, FALSE)</f>
        <v>6</v>
      </c>
      <c r="Q333" s="1" t="s">
        <v>6208</v>
      </c>
    </row>
    <row r="334" spans="1:17" x14ac:dyDescent="0.25">
      <c r="A334" s="1" t="s">
        <v>2680</v>
      </c>
      <c r="B334" s="1" t="s">
        <v>2681</v>
      </c>
      <c r="C334" s="1" t="s">
        <v>2682</v>
      </c>
      <c r="D334" s="1" t="s">
        <v>2683</v>
      </c>
      <c r="E334" s="1" t="s">
        <v>2684</v>
      </c>
      <c r="F334" s="1" t="s">
        <v>13</v>
      </c>
      <c r="G334" s="1">
        <v>2019</v>
      </c>
      <c r="H334" s="1" t="s">
        <v>14</v>
      </c>
      <c r="I334" s="1">
        <f>VLOOKUP(Table_Data[[#This Row],[id]], Table_miniLM_document_topics[[Column1.id]:[Column3.topic]], 3, FALSE)</f>
        <v>4</v>
      </c>
      <c r="J334" s="1">
        <f>VLOOKUP(Table_Data[[#This Row],[id]], Table_mpnet_document_topics[[Column1.id]:[Column3.topic]], 3, FALSE)</f>
        <v>5</v>
      </c>
      <c r="K334" s="1">
        <f>VLOOKUP(Table_Data[[#This Row],[id]], Table_scibert_document_topics[[Column1.id]:[Column3.topic]], 3, FALSE)</f>
        <v>5</v>
      </c>
      <c r="L334" s="1">
        <f>VLOOKUP(Table_Data[[#This Row],[id]], Table_miniLM_titles_topics[[Column1.id]:[Column3.topic]], 3, FALSE)</f>
        <v>2</v>
      </c>
      <c r="M334" s="1">
        <f>VLOOKUP(Table_Data[[#This Row],[id]], Table_mpnet_titles_topics[[Column1.id]:[Column3.topic]], 3, FALSE)</f>
        <v>7</v>
      </c>
      <c r="N334" s="1">
        <f>VLOOKUP(Table_Data[[#This Row],[id]], Table_scibert_titles_topics[[Column1.id]:[Column3.topic]], 3, FALSE)</f>
        <v>4</v>
      </c>
      <c r="O334" s="1">
        <f>VLOOKUP(Table_Data[[#This Row],[id]], Table_miniLM_keywords_topics[[Column1.id]:[Column3.topic]], 3, FALSE)</f>
        <v>8</v>
      </c>
      <c r="P334" s="1">
        <f>VLOOKUP(Table_Data[[#This Row],[id]], Table_mpnet_keywords_topics[[Column1.id]:[Column3.topic]], 3, FALSE)</f>
        <v>0</v>
      </c>
      <c r="Q334" s="1" t="s">
        <v>6208</v>
      </c>
    </row>
    <row r="335" spans="1:17" x14ac:dyDescent="0.25">
      <c r="A335" s="1" t="s">
        <v>2685</v>
      </c>
      <c r="B335" s="1" t="s">
        <v>5981</v>
      </c>
      <c r="C335" s="1" t="s">
        <v>2686</v>
      </c>
      <c r="D335" s="1" t="s">
        <v>2687</v>
      </c>
      <c r="E335" s="1" t="s">
        <v>2688</v>
      </c>
      <c r="F335" s="1" t="s">
        <v>13</v>
      </c>
      <c r="G335" s="1">
        <v>2019</v>
      </c>
      <c r="H335" s="1" t="s">
        <v>275</v>
      </c>
      <c r="I335" s="1">
        <f>VLOOKUP(Table_Data[[#This Row],[id]], Table_miniLM_document_topics[[Column1.id]:[Column3.topic]], 3, FALSE)</f>
        <v>9</v>
      </c>
      <c r="J335" s="1">
        <f>VLOOKUP(Table_Data[[#This Row],[id]], Table_mpnet_document_topics[[Column1.id]:[Column3.topic]], 3, FALSE)</f>
        <v>12</v>
      </c>
      <c r="K335" s="1">
        <f>VLOOKUP(Table_Data[[#This Row],[id]], Table_scibert_document_topics[[Column1.id]:[Column3.topic]], 3, FALSE)</f>
        <v>16</v>
      </c>
      <c r="L335" s="1">
        <f>VLOOKUP(Table_Data[[#This Row],[id]], Table_miniLM_titles_topics[[Column1.id]:[Column3.topic]], 3, FALSE)</f>
        <v>12</v>
      </c>
      <c r="M335" s="1">
        <f>VLOOKUP(Table_Data[[#This Row],[id]], Table_mpnet_titles_topics[[Column1.id]:[Column3.topic]], 3, FALSE)</f>
        <v>12</v>
      </c>
      <c r="N335" s="1">
        <f>VLOOKUP(Table_Data[[#This Row],[id]], Table_scibert_titles_topics[[Column1.id]:[Column3.topic]], 3, FALSE)</f>
        <v>10</v>
      </c>
      <c r="O335" s="1">
        <f>VLOOKUP(Table_Data[[#This Row],[id]], Table_miniLM_keywords_topics[[Column1.id]:[Column3.topic]], 3, FALSE)</f>
        <v>15</v>
      </c>
      <c r="P335" s="1">
        <f>VLOOKUP(Table_Data[[#This Row],[id]], Table_mpnet_keywords_topics[[Column1.id]:[Column3.topic]], 3, FALSE)</f>
        <v>9</v>
      </c>
      <c r="Q335" s="1" t="s">
        <v>6208</v>
      </c>
    </row>
    <row r="336" spans="1:17" x14ac:dyDescent="0.25">
      <c r="A336" s="1" t="s">
        <v>2689</v>
      </c>
      <c r="B336" s="1" t="s">
        <v>2690</v>
      </c>
      <c r="C336" s="1" t="s">
        <v>2691</v>
      </c>
      <c r="D336" s="1" t="s">
        <v>2692</v>
      </c>
      <c r="E336" s="1" t="s">
        <v>2693</v>
      </c>
      <c r="F336" s="1" t="s">
        <v>13</v>
      </c>
      <c r="G336" s="1">
        <v>2019</v>
      </c>
      <c r="H336" s="1" t="s">
        <v>31</v>
      </c>
      <c r="I336" s="1">
        <f>VLOOKUP(Table_Data[[#This Row],[id]], Table_miniLM_document_topics[[Column1.id]:[Column3.topic]], 3, FALSE)</f>
        <v>-1</v>
      </c>
      <c r="J336" s="1">
        <f>VLOOKUP(Table_Data[[#This Row],[id]], Table_mpnet_document_topics[[Column1.id]:[Column3.topic]], 3, FALSE)</f>
        <v>22</v>
      </c>
      <c r="K336" s="1">
        <f>VLOOKUP(Table_Data[[#This Row],[id]], Table_scibert_document_topics[[Column1.id]:[Column3.topic]], 3, FALSE)</f>
        <v>-1</v>
      </c>
      <c r="L336" s="1">
        <f>VLOOKUP(Table_Data[[#This Row],[id]], Table_miniLM_titles_topics[[Column1.id]:[Column3.topic]], 3, FALSE)</f>
        <v>-1</v>
      </c>
      <c r="M336" s="1">
        <f>VLOOKUP(Table_Data[[#This Row],[id]], Table_mpnet_titles_topics[[Column1.id]:[Column3.topic]], 3, FALSE)</f>
        <v>-1</v>
      </c>
      <c r="N336" s="1">
        <f>VLOOKUP(Table_Data[[#This Row],[id]], Table_scibert_titles_topics[[Column1.id]:[Column3.topic]], 3, FALSE)</f>
        <v>-1</v>
      </c>
      <c r="O336" s="1">
        <f>VLOOKUP(Table_Data[[#This Row],[id]], Table_miniLM_keywords_topics[[Column1.id]:[Column3.topic]], 3, FALSE)</f>
        <v>5</v>
      </c>
      <c r="P336" s="1">
        <f>VLOOKUP(Table_Data[[#This Row],[id]], Table_mpnet_keywords_topics[[Column1.id]:[Column3.topic]], 3, FALSE)</f>
        <v>-1</v>
      </c>
      <c r="Q336" s="1" t="s">
        <v>6208</v>
      </c>
    </row>
    <row r="337" spans="1:17" x14ac:dyDescent="0.25">
      <c r="A337" s="1" t="s">
        <v>2694</v>
      </c>
      <c r="B337" s="1" t="s">
        <v>2695</v>
      </c>
      <c r="C337" s="1" t="s">
        <v>2696</v>
      </c>
      <c r="D337" s="1" t="s">
        <v>2697</v>
      </c>
      <c r="E337" s="1" t="s">
        <v>2698</v>
      </c>
      <c r="F337" s="1" t="s">
        <v>13</v>
      </c>
      <c r="G337" s="1">
        <v>2019</v>
      </c>
      <c r="I337" s="1">
        <f>VLOOKUP(Table_Data[[#This Row],[id]], Table_miniLM_document_topics[[Column1.id]:[Column3.topic]], 3, FALSE)</f>
        <v>14</v>
      </c>
      <c r="J337" s="1">
        <f>VLOOKUP(Table_Data[[#This Row],[id]], Table_mpnet_document_topics[[Column1.id]:[Column3.topic]], 3, FALSE)</f>
        <v>-1</v>
      </c>
      <c r="K337" s="1">
        <f>VLOOKUP(Table_Data[[#This Row],[id]], Table_scibert_document_topics[[Column1.id]:[Column3.topic]], 3, FALSE)</f>
        <v>17</v>
      </c>
      <c r="L337" s="1">
        <f>VLOOKUP(Table_Data[[#This Row],[id]], Table_miniLM_titles_topics[[Column1.id]:[Column3.topic]], 3, FALSE)</f>
        <v>-1</v>
      </c>
      <c r="M337" s="1">
        <f>VLOOKUP(Table_Data[[#This Row],[id]], Table_mpnet_titles_topics[[Column1.id]:[Column3.topic]], 3, FALSE)</f>
        <v>9</v>
      </c>
      <c r="N337" s="1">
        <f>VLOOKUP(Table_Data[[#This Row],[id]], Table_scibert_titles_topics[[Column1.id]:[Column3.topic]], 3, FALSE)</f>
        <v>-1</v>
      </c>
      <c r="O337" s="1">
        <f>VLOOKUP(Table_Data[[#This Row],[id]], Table_miniLM_keywords_topics[[Column1.id]:[Column3.topic]], 3, FALSE)</f>
        <v>-1</v>
      </c>
      <c r="P337" s="1">
        <f>VLOOKUP(Table_Data[[#This Row],[id]], Table_mpnet_keywords_topics[[Column1.id]:[Column3.topic]], 3, FALSE)</f>
        <v>-1</v>
      </c>
      <c r="Q337" s="1" t="s">
        <v>6208</v>
      </c>
    </row>
    <row r="338" spans="1:17" x14ac:dyDescent="0.25">
      <c r="A338" s="1" t="s">
        <v>2699</v>
      </c>
      <c r="B338" s="1" t="s">
        <v>5980</v>
      </c>
      <c r="C338" s="1" t="s">
        <v>2700</v>
      </c>
      <c r="D338" s="1" t="s">
        <v>2701</v>
      </c>
      <c r="E338" s="1" t="s">
        <v>2702</v>
      </c>
      <c r="F338" s="1" t="s">
        <v>13</v>
      </c>
      <c r="G338" s="1">
        <v>2019</v>
      </c>
      <c r="H338" s="1" t="s">
        <v>2703</v>
      </c>
      <c r="I338" s="1">
        <f>VLOOKUP(Table_Data[[#This Row],[id]], Table_miniLM_document_topics[[Column1.id]:[Column3.topic]], 3, FALSE)</f>
        <v>-1</v>
      </c>
      <c r="J338" s="1">
        <f>VLOOKUP(Table_Data[[#This Row],[id]], Table_mpnet_document_topics[[Column1.id]:[Column3.topic]], 3, FALSE)</f>
        <v>2</v>
      </c>
      <c r="K338" s="1">
        <f>VLOOKUP(Table_Data[[#This Row],[id]], Table_scibert_document_topics[[Column1.id]:[Column3.topic]], 3, FALSE)</f>
        <v>-1</v>
      </c>
      <c r="L338" s="1">
        <f>VLOOKUP(Table_Data[[#This Row],[id]], Table_miniLM_titles_topics[[Column1.id]:[Column3.topic]], 3, FALSE)</f>
        <v>0</v>
      </c>
      <c r="M338" s="1">
        <f>VLOOKUP(Table_Data[[#This Row],[id]], Table_mpnet_titles_topics[[Column1.id]:[Column3.topic]], 3, FALSE)</f>
        <v>3</v>
      </c>
      <c r="N338" s="1">
        <f>VLOOKUP(Table_Data[[#This Row],[id]], Table_scibert_titles_topics[[Column1.id]:[Column3.topic]], 3, FALSE)</f>
        <v>8</v>
      </c>
      <c r="O338" s="1">
        <f>VLOOKUP(Table_Data[[#This Row],[id]], Table_miniLM_keywords_topics[[Column1.id]:[Column3.topic]], 3, FALSE)</f>
        <v>0</v>
      </c>
      <c r="P338" s="1">
        <f>VLOOKUP(Table_Data[[#This Row],[id]], Table_mpnet_keywords_topics[[Column1.id]:[Column3.topic]], 3, FALSE)</f>
        <v>4</v>
      </c>
      <c r="Q338" s="1" t="s">
        <v>6208</v>
      </c>
    </row>
    <row r="339" spans="1:17" x14ac:dyDescent="0.25">
      <c r="A339" s="1" t="s">
        <v>2704</v>
      </c>
      <c r="B339" s="1" t="s">
        <v>2705</v>
      </c>
      <c r="C339" s="1" t="s">
        <v>2706</v>
      </c>
      <c r="D339" s="1" t="s">
        <v>2707</v>
      </c>
      <c r="E339" s="1" t="s">
        <v>2708</v>
      </c>
      <c r="F339" s="1" t="s">
        <v>13</v>
      </c>
      <c r="G339" s="1">
        <v>2019</v>
      </c>
      <c r="H339" s="1" t="s">
        <v>389</v>
      </c>
      <c r="I339" s="1">
        <f>VLOOKUP(Table_Data[[#This Row],[id]], Table_miniLM_document_topics[[Column1.id]:[Column3.topic]], 3, FALSE)</f>
        <v>0</v>
      </c>
      <c r="J339" s="1">
        <f>VLOOKUP(Table_Data[[#This Row],[id]], Table_mpnet_document_topics[[Column1.id]:[Column3.topic]], 3, FALSE)</f>
        <v>2</v>
      </c>
      <c r="K339" s="1">
        <f>VLOOKUP(Table_Data[[#This Row],[id]], Table_scibert_document_topics[[Column1.id]:[Column3.topic]], 3, FALSE)</f>
        <v>0</v>
      </c>
      <c r="L339" s="1">
        <f>VLOOKUP(Table_Data[[#This Row],[id]], Table_miniLM_titles_topics[[Column1.id]:[Column3.topic]], 3, FALSE)</f>
        <v>3</v>
      </c>
      <c r="M339" s="1">
        <f>VLOOKUP(Table_Data[[#This Row],[id]], Table_mpnet_titles_topics[[Column1.id]:[Column3.topic]], 3, FALSE)</f>
        <v>0</v>
      </c>
      <c r="N339" s="1">
        <f>VLOOKUP(Table_Data[[#This Row],[id]], Table_scibert_titles_topics[[Column1.id]:[Column3.topic]], 3, FALSE)</f>
        <v>0</v>
      </c>
      <c r="O339" s="1">
        <f>VLOOKUP(Table_Data[[#This Row],[id]], Table_miniLM_keywords_topics[[Column1.id]:[Column3.topic]], 3, FALSE)</f>
        <v>-1</v>
      </c>
      <c r="P339" s="1">
        <f>VLOOKUP(Table_Data[[#This Row],[id]], Table_mpnet_keywords_topics[[Column1.id]:[Column3.topic]], 3, FALSE)</f>
        <v>-1</v>
      </c>
      <c r="Q339" s="1" t="s">
        <v>6208</v>
      </c>
    </row>
    <row r="340" spans="1:17" x14ac:dyDescent="0.25">
      <c r="A340" s="1" t="s">
        <v>2709</v>
      </c>
      <c r="B340" s="1" t="s">
        <v>2710</v>
      </c>
      <c r="C340" s="1" t="s">
        <v>2711</v>
      </c>
      <c r="D340" s="1" t="s">
        <v>2712</v>
      </c>
      <c r="E340" s="1" t="s">
        <v>2713</v>
      </c>
      <c r="F340" s="1" t="s">
        <v>13</v>
      </c>
      <c r="G340" s="1">
        <v>2019</v>
      </c>
      <c r="H340" s="1" t="s">
        <v>14</v>
      </c>
      <c r="I340" s="1">
        <f>VLOOKUP(Table_Data[[#This Row],[id]], Table_miniLM_document_topics[[Column1.id]:[Column3.topic]], 3, FALSE)</f>
        <v>6</v>
      </c>
      <c r="J340" s="1">
        <f>VLOOKUP(Table_Data[[#This Row],[id]], Table_mpnet_document_topics[[Column1.id]:[Column3.topic]], 3, FALSE)</f>
        <v>7</v>
      </c>
      <c r="K340" s="1">
        <f>VLOOKUP(Table_Data[[#This Row],[id]], Table_scibert_document_topics[[Column1.id]:[Column3.topic]], 3, FALSE)</f>
        <v>6</v>
      </c>
      <c r="L340" s="1">
        <f>VLOOKUP(Table_Data[[#This Row],[id]], Table_miniLM_titles_topics[[Column1.id]:[Column3.topic]], 3, FALSE)</f>
        <v>6</v>
      </c>
      <c r="M340" s="1">
        <f>VLOOKUP(Table_Data[[#This Row],[id]], Table_mpnet_titles_topics[[Column1.id]:[Column3.topic]], 3, FALSE)</f>
        <v>6</v>
      </c>
      <c r="N340" s="1">
        <f>VLOOKUP(Table_Data[[#This Row],[id]], Table_scibert_titles_topics[[Column1.id]:[Column3.topic]], 3, FALSE)</f>
        <v>5</v>
      </c>
      <c r="O340" s="1">
        <f>VLOOKUP(Table_Data[[#This Row],[id]], Table_miniLM_keywords_topics[[Column1.id]:[Column3.topic]], 3, FALSE)</f>
        <v>3</v>
      </c>
      <c r="P340" s="1">
        <f>VLOOKUP(Table_Data[[#This Row],[id]], Table_mpnet_keywords_topics[[Column1.id]:[Column3.topic]], 3, FALSE)</f>
        <v>8</v>
      </c>
      <c r="Q340" s="1" t="s">
        <v>6208</v>
      </c>
    </row>
    <row r="341" spans="1:17" x14ac:dyDescent="0.25">
      <c r="A341" s="1" t="s">
        <v>3029</v>
      </c>
      <c r="B341" s="1" t="s">
        <v>3030</v>
      </c>
      <c r="C341" s="1" t="s">
        <v>3031</v>
      </c>
      <c r="D341" s="1" t="s">
        <v>3032</v>
      </c>
      <c r="E341" s="1" t="s">
        <v>3033</v>
      </c>
      <c r="F341" s="1" t="s">
        <v>13</v>
      </c>
      <c r="G341" s="1">
        <v>2020</v>
      </c>
      <c r="H341" s="1" t="s">
        <v>31</v>
      </c>
      <c r="I341" s="1">
        <f>VLOOKUP(Table_Data[[#This Row],[id]], Table_miniLM_document_topics[[Column1.id]:[Column3.topic]], 3, FALSE)</f>
        <v>12</v>
      </c>
      <c r="J341" s="1">
        <f>VLOOKUP(Table_Data[[#This Row],[id]], Table_mpnet_document_topics[[Column1.id]:[Column3.topic]], 3, FALSE)</f>
        <v>6</v>
      </c>
      <c r="K341" s="1">
        <f>VLOOKUP(Table_Data[[#This Row],[id]], Table_scibert_document_topics[[Column1.id]:[Column3.topic]], 3, FALSE)</f>
        <v>10</v>
      </c>
      <c r="L341" s="1">
        <f>VLOOKUP(Table_Data[[#This Row],[id]], Table_miniLM_titles_topics[[Column1.id]:[Column3.topic]], 3, FALSE)</f>
        <v>-1</v>
      </c>
      <c r="M341" s="1">
        <f>VLOOKUP(Table_Data[[#This Row],[id]], Table_mpnet_titles_topics[[Column1.id]:[Column3.topic]], 3, FALSE)</f>
        <v>9</v>
      </c>
      <c r="N341" s="1">
        <f>VLOOKUP(Table_Data[[#This Row],[id]], Table_scibert_titles_topics[[Column1.id]:[Column3.topic]], 3, FALSE)</f>
        <v>-1</v>
      </c>
      <c r="O341" s="1">
        <f>VLOOKUP(Table_Data[[#This Row],[id]], Table_miniLM_keywords_topics[[Column1.id]:[Column3.topic]], 3, FALSE)</f>
        <v>17</v>
      </c>
      <c r="P341" s="1">
        <f>VLOOKUP(Table_Data[[#This Row],[id]], Table_mpnet_keywords_topics[[Column1.id]:[Column3.topic]], 3, FALSE)</f>
        <v>-1</v>
      </c>
      <c r="Q341" s="1" t="s">
        <v>6208</v>
      </c>
    </row>
    <row r="342" spans="1:17" x14ac:dyDescent="0.25">
      <c r="A342" s="1" t="s">
        <v>3034</v>
      </c>
      <c r="B342" s="1" t="s">
        <v>3035</v>
      </c>
      <c r="C342" s="1" t="s">
        <v>3036</v>
      </c>
      <c r="D342" s="1" t="s">
        <v>3037</v>
      </c>
      <c r="E342" s="1" t="s">
        <v>3038</v>
      </c>
      <c r="F342" s="1" t="s">
        <v>13</v>
      </c>
      <c r="G342" s="1">
        <v>2020</v>
      </c>
      <c r="H342" s="1" t="s">
        <v>3039</v>
      </c>
      <c r="I342" s="1">
        <f>VLOOKUP(Table_Data[[#This Row],[id]], Table_miniLM_document_topics[[Column1.id]:[Column3.topic]], 3, FALSE)</f>
        <v>22</v>
      </c>
      <c r="J342" s="1">
        <f>VLOOKUP(Table_Data[[#This Row],[id]], Table_mpnet_document_topics[[Column1.id]:[Column3.topic]], 3, FALSE)</f>
        <v>19</v>
      </c>
      <c r="K342" s="1">
        <f>VLOOKUP(Table_Data[[#This Row],[id]], Table_scibert_document_topics[[Column1.id]:[Column3.topic]], 3, FALSE)</f>
        <v>23</v>
      </c>
      <c r="L342" s="1">
        <f>VLOOKUP(Table_Data[[#This Row],[id]], Table_miniLM_titles_topics[[Column1.id]:[Column3.topic]], 3, FALSE)</f>
        <v>6</v>
      </c>
      <c r="M342" s="1">
        <f>VLOOKUP(Table_Data[[#This Row],[id]], Table_mpnet_titles_topics[[Column1.id]:[Column3.topic]], 3, FALSE)</f>
        <v>6</v>
      </c>
      <c r="N342" s="1">
        <f>VLOOKUP(Table_Data[[#This Row],[id]], Table_scibert_titles_topics[[Column1.id]:[Column3.topic]], 3, FALSE)</f>
        <v>5</v>
      </c>
      <c r="O342" s="1">
        <f>VLOOKUP(Table_Data[[#This Row],[id]], Table_miniLM_keywords_topics[[Column1.id]:[Column3.topic]], 3, FALSE)</f>
        <v>-1</v>
      </c>
      <c r="P342" s="1">
        <f>VLOOKUP(Table_Data[[#This Row],[id]], Table_mpnet_keywords_topics[[Column1.id]:[Column3.topic]], 3, FALSE)</f>
        <v>-1</v>
      </c>
      <c r="Q342" s="1" t="s">
        <v>6208</v>
      </c>
    </row>
    <row r="343" spans="1:17" x14ac:dyDescent="0.25">
      <c r="A343" s="1" t="s">
        <v>3040</v>
      </c>
      <c r="B343" s="1" t="s">
        <v>3041</v>
      </c>
      <c r="C343" s="1" t="s">
        <v>3042</v>
      </c>
      <c r="D343" s="1" t="s">
        <v>3043</v>
      </c>
      <c r="E343" s="1" t="s">
        <v>3044</v>
      </c>
      <c r="F343" s="1" t="s">
        <v>13</v>
      </c>
      <c r="G343" s="1">
        <v>2020</v>
      </c>
      <c r="I343" s="1">
        <f>VLOOKUP(Table_Data[[#This Row],[id]], Table_miniLM_document_topics[[Column1.id]:[Column3.topic]], 3, FALSE)</f>
        <v>-1</v>
      </c>
      <c r="J343" s="1">
        <f>VLOOKUP(Table_Data[[#This Row],[id]], Table_mpnet_document_topics[[Column1.id]:[Column3.topic]], 3, FALSE)</f>
        <v>-1</v>
      </c>
      <c r="K343" s="1">
        <f>VLOOKUP(Table_Data[[#This Row],[id]], Table_scibert_document_topics[[Column1.id]:[Column3.topic]], 3, FALSE)</f>
        <v>-1</v>
      </c>
      <c r="L343" s="1">
        <f>VLOOKUP(Table_Data[[#This Row],[id]], Table_miniLM_titles_topics[[Column1.id]:[Column3.topic]], 3, FALSE)</f>
        <v>-1</v>
      </c>
      <c r="M343" s="1">
        <f>VLOOKUP(Table_Data[[#This Row],[id]], Table_mpnet_titles_topics[[Column1.id]:[Column3.topic]], 3, FALSE)</f>
        <v>-1</v>
      </c>
      <c r="N343" s="1">
        <f>VLOOKUP(Table_Data[[#This Row],[id]], Table_scibert_titles_topics[[Column1.id]:[Column3.topic]], 3, FALSE)</f>
        <v>22</v>
      </c>
      <c r="O343" s="1">
        <f>VLOOKUP(Table_Data[[#This Row],[id]], Table_miniLM_keywords_topics[[Column1.id]:[Column3.topic]], 3, FALSE)</f>
        <v>-1</v>
      </c>
      <c r="P343" s="1">
        <f>VLOOKUP(Table_Data[[#This Row],[id]], Table_mpnet_keywords_topics[[Column1.id]:[Column3.topic]], 3, FALSE)</f>
        <v>5</v>
      </c>
      <c r="Q343" s="1" t="s">
        <v>6208</v>
      </c>
    </row>
    <row r="344" spans="1:17" x14ac:dyDescent="0.25">
      <c r="A344" s="1" t="s">
        <v>3045</v>
      </c>
      <c r="B344" s="1" t="s">
        <v>3046</v>
      </c>
      <c r="C344" s="1" t="s">
        <v>3047</v>
      </c>
      <c r="D344" s="1" t="s">
        <v>3048</v>
      </c>
      <c r="E344" s="1" t="s">
        <v>3049</v>
      </c>
      <c r="F344" s="1" t="s">
        <v>13</v>
      </c>
      <c r="G344" s="1">
        <v>2020</v>
      </c>
      <c r="I344" s="1">
        <f>VLOOKUP(Table_Data[[#This Row],[id]], Table_miniLM_document_topics[[Column1.id]:[Column3.topic]], 3, FALSE)</f>
        <v>2</v>
      </c>
      <c r="J344" s="1">
        <f>VLOOKUP(Table_Data[[#This Row],[id]], Table_mpnet_document_topics[[Column1.id]:[Column3.topic]], 3, FALSE)</f>
        <v>-1</v>
      </c>
      <c r="K344" s="1">
        <f>VLOOKUP(Table_Data[[#This Row],[id]], Table_scibert_document_topics[[Column1.id]:[Column3.topic]], 3, FALSE)</f>
        <v>3</v>
      </c>
      <c r="L344" s="1">
        <f>VLOOKUP(Table_Data[[#This Row],[id]], Table_miniLM_titles_topics[[Column1.id]:[Column3.topic]], 3, FALSE)</f>
        <v>4</v>
      </c>
      <c r="M344" s="1">
        <f>VLOOKUP(Table_Data[[#This Row],[id]], Table_mpnet_titles_topics[[Column1.id]:[Column3.topic]], 3, FALSE)</f>
        <v>2</v>
      </c>
      <c r="N344" s="1">
        <f>VLOOKUP(Table_Data[[#This Row],[id]], Table_scibert_titles_topics[[Column1.id]:[Column3.topic]], 3, FALSE)</f>
        <v>1</v>
      </c>
      <c r="O344" s="1">
        <f>VLOOKUP(Table_Data[[#This Row],[id]], Table_miniLM_keywords_topics[[Column1.id]:[Column3.topic]], 3, FALSE)</f>
        <v>15</v>
      </c>
      <c r="P344" s="1">
        <f>VLOOKUP(Table_Data[[#This Row],[id]], Table_mpnet_keywords_topics[[Column1.id]:[Column3.topic]], 3, FALSE)</f>
        <v>6</v>
      </c>
      <c r="Q344" s="1" t="s">
        <v>6208</v>
      </c>
    </row>
    <row r="345" spans="1:17" x14ac:dyDescent="0.25">
      <c r="A345" s="1" t="s">
        <v>3050</v>
      </c>
      <c r="B345" s="1" t="s">
        <v>3051</v>
      </c>
      <c r="C345" s="1" t="s">
        <v>3052</v>
      </c>
      <c r="D345" s="1" t="s">
        <v>3053</v>
      </c>
      <c r="E345" s="1" t="s">
        <v>3054</v>
      </c>
      <c r="F345" s="1" t="s">
        <v>13</v>
      </c>
      <c r="G345" s="1">
        <v>2020</v>
      </c>
      <c r="I345" s="1">
        <f>VLOOKUP(Table_Data[[#This Row],[id]], Table_miniLM_document_topics[[Column1.id]:[Column3.topic]], 3, FALSE)</f>
        <v>12</v>
      </c>
      <c r="J345" s="1">
        <f>VLOOKUP(Table_Data[[#This Row],[id]], Table_mpnet_document_topics[[Column1.id]:[Column3.topic]], 3, FALSE)</f>
        <v>6</v>
      </c>
      <c r="K345" s="1">
        <f>VLOOKUP(Table_Data[[#This Row],[id]], Table_scibert_document_topics[[Column1.id]:[Column3.topic]], 3, FALSE)</f>
        <v>10</v>
      </c>
      <c r="L345" s="1">
        <f>VLOOKUP(Table_Data[[#This Row],[id]], Table_miniLM_titles_topics[[Column1.id]:[Column3.topic]], 3, FALSE)</f>
        <v>13</v>
      </c>
      <c r="M345" s="1">
        <f>VLOOKUP(Table_Data[[#This Row],[id]], Table_mpnet_titles_topics[[Column1.id]:[Column3.topic]], 3, FALSE)</f>
        <v>9</v>
      </c>
      <c r="N345" s="1">
        <f>VLOOKUP(Table_Data[[#This Row],[id]], Table_scibert_titles_topics[[Column1.id]:[Column3.topic]], 3, FALSE)</f>
        <v>18</v>
      </c>
      <c r="O345" s="1">
        <f>VLOOKUP(Table_Data[[#This Row],[id]], Table_miniLM_keywords_topics[[Column1.id]:[Column3.topic]], 3, FALSE)</f>
        <v>17</v>
      </c>
      <c r="P345" s="1">
        <f>VLOOKUP(Table_Data[[#This Row],[id]], Table_mpnet_keywords_topics[[Column1.id]:[Column3.topic]], 3, FALSE)</f>
        <v>-1</v>
      </c>
      <c r="Q345" s="1" t="s">
        <v>6208</v>
      </c>
    </row>
    <row r="346" spans="1:17" x14ac:dyDescent="0.25">
      <c r="A346" s="1" t="s">
        <v>3055</v>
      </c>
      <c r="B346" s="1" t="s">
        <v>3056</v>
      </c>
      <c r="C346" s="1" t="s">
        <v>3057</v>
      </c>
      <c r="D346" s="1" t="s">
        <v>3058</v>
      </c>
      <c r="E346" s="1" t="s">
        <v>3059</v>
      </c>
      <c r="F346" s="1" t="s">
        <v>13</v>
      </c>
      <c r="G346" s="1">
        <v>2020</v>
      </c>
      <c r="H346" s="1" t="s">
        <v>14</v>
      </c>
      <c r="I346" s="1">
        <f>VLOOKUP(Table_Data[[#This Row],[id]], Table_miniLM_document_topics[[Column1.id]:[Column3.topic]], 3, FALSE)</f>
        <v>14</v>
      </c>
      <c r="J346" s="1">
        <f>VLOOKUP(Table_Data[[#This Row],[id]], Table_mpnet_document_topics[[Column1.id]:[Column3.topic]], 3, FALSE)</f>
        <v>11</v>
      </c>
      <c r="K346" s="1">
        <f>VLOOKUP(Table_Data[[#This Row],[id]], Table_scibert_document_topics[[Column1.id]:[Column3.topic]], 3, FALSE)</f>
        <v>-1</v>
      </c>
      <c r="L346" s="1">
        <f>VLOOKUP(Table_Data[[#This Row],[id]], Table_miniLM_titles_topics[[Column1.id]:[Column3.topic]], 3, FALSE)</f>
        <v>2</v>
      </c>
      <c r="M346" s="1">
        <f>VLOOKUP(Table_Data[[#This Row],[id]], Table_mpnet_titles_topics[[Column1.id]:[Column3.topic]], 3, FALSE)</f>
        <v>7</v>
      </c>
      <c r="N346" s="1">
        <f>VLOOKUP(Table_Data[[#This Row],[id]], Table_scibert_titles_topics[[Column1.id]:[Column3.topic]], 3, FALSE)</f>
        <v>4</v>
      </c>
      <c r="O346" s="1">
        <f>VLOOKUP(Table_Data[[#This Row],[id]], Table_miniLM_keywords_topics[[Column1.id]:[Column3.topic]], 3, FALSE)</f>
        <v>1</v>
      </c>
      <c r="P346" s="1">
        <f>VLOOKUP(Table_Data[[#This Row],[id]], Table_mpnet_keywords_topics[[Column1.id]:[Column3.topic]], 3, FALSE)</f>
        <v>0</v>
      </c>
      <c r="Q346" s="1" t="s">
        <v>6208</v>
      </c>
    </row>
    <row r="347" spans="1:17" x14ac:dyDescent="0.25">
      <c r="A347" s="1" t="s">
        <v>3060</v>
      </c>
      <c r="B347" s="1" t="s">
        <v>5989</v>
      </c>
      <c r="C347" s="1" t="s">
        <v>3061</v>
      </c>
      <c r="D347" s="1" t="s">
        <v>3062</v>
      </c>
      <c r="E347" s="1" t="s">
        <v>3063</v>
      </c>
      <c r="F347" s="1" t="s">
        <v>13</v>
      </c>
      <c r="G347" s="1">
        <v>2020</v>
      </c>
      <c r="H347" s="1" t="s">
        <v>254</v>
      </c>
      <c r="I347" s="1">
        <f>VLOOKUP(Table_Data[[#This Row],[id]], Table_miniLM_document_topics[[Column1.id]:[Column3.topic]], 3, FALSE)</f>
        <v>0</v>
      </c>
      <c r="J347" s="1">
        <f>VLOOKUP(Table_Data[[#This Row],[id]], Table_mpnet_document_topics[[Column1.id]:[Column3.topic]], 3, FALSE)</f>
        <v>2</v>
      </c>
      <c r="K347" s="1">
        <f>VLOOKUP(Table_Data[[#This Row],[id]], Table_scibert_document_topics[[Column1.id]:[Column3.topic]], 3, FALSE)</f>
        <v>0</v>
      </c>
      <c r="L347" s="1">
        <f>VLOOKUP(Table_Data[[#This Row],[id]], Table_miniLM_titles_topics[[Column1.id]:[Column3.topic]], 3, FALSE)</f>
        <v>0</v>
      </c>
      <c r="M347" s="1">
        <f>VLOOKUP(Table_Data[[#This Row],[id]], Table_mpnet_titles_topics[[Column1.id]:[Column3.topic]], 3, FALSE)</f>
        <v>3</v>
      </c>
      <c r="N347" s="1">
        <f>VLOOKUP(Table_Data[[#This Row],[id]], Table_scibert_titles_topics[[Column1.id]:[Column3.topic]], 3, FALSE)</f>
        <v>8</v>
      </c>
      <c r="O347" s="1">
        <f>VLOOKUP(Table_Data[[#This Row],[id]], Table_miniLM_keywords_topics[[Column1.id]:[Column3.topic]], 3, FALSE)</f>
        <v>0</v>
      </c>
      <c r="P347" s="1">
        <f>VLOOKUP(Table_Data[[#This Row],[id]], Table_mpnet_keywords_topics[[Column1.id]:[Column3.topic]], 3, FALSE)</f>
        <v>4</v>
      </c>
      <c r="Q347" s="1" t="s">
        <v>6208</v>
      </c>
    </row>
    <row r="348" spans="1:17" x14ac:dyDescent="0.25">
      <c r="A348" s="1" t="s">
        <v>3064</v>
      </c>
      <c r="B348" s="1" t="s">
        <v>3065</v>
      </c>
      <c r="C348" s="1" t="s">
        <v>3066</v>
      </c>
      <c r="D348" s="1" t="s">
        <v>3067</v>
      </c>
      <c r="E348" s="1" t="s">
        <v>3068</v>
      </c>
      <c r="F348" s="1" t="s">
        <v>13</v>
      </c>
      <c r="G348" s="1">
        <v>2020</v>
      </c>
      <c r="H348" s="1" t="s">
        <v>3069</v>
      </c>
      <c r="I348" s="1">
        <f>VLOOKUP(Table_Data[[#This Row],[id]], Table_miniLM_document_topics[[Column1.id]:[Column3.topic]], 3, FALSE)</f>
        <v>-1</v>
      </c>
      <c r="J348" s="1">
        <f>VLOOKUP(Table_Data[[#This Row],[id]], Table_mpnet_document_topics[[Column1.id]:[Column3.topic]], 3, FALSE)</f>
        <v>-1</v>
      </c>
      <c r="K348" s="1">
        <f>VLOOKUP(Table_Data[[#This Row],[id]], Table_scibert_document_topics[[Column1.id]:[Column3.topic]], 3, FALSE)</f>
        <v>2</v>
      </c>
      <c r="L348" s="1">
        <f>VLOOKUP(Table_Data[[#This Row],[id]], Table_miniLM_titles_topics[[Column1.id]:[Column3.topic]], 3, FALSE)</f>
        <v>7</v>
      </c>
      <c r="M348" s="1">
        <f>VLOOKUP(Table_Data[[#This Row],[id]], Table_mpnet_titles_topics[[Column1.id]:[Column3.topic]], 3, FALSE)</f>
        <v>-1</v>
      </c>
      <c r="N348" s="1">
        <f>VLOOKUP(Table_Data[[#This Row],[id]], Table_scibert_titles_topics[[Column1.id]:[Column3.topic]], 3, FALSE)</f>
        <v>9</v>
      </c>
      <c r="O348" s="1">
        <f>VLOOKUP(Table_Data[[#This Row],[id]], Table_miniLM_keywords_topics[[Column1.id]:[Column3.topic]], 3, FALSE)</f>
        <v>3</v>
      </c>
      <c r="P348" s="1">
        <f>VLOOKUP(Table_Data[[#This Row],[id]], Table_mpnet_keywords_topics[[Column1.id]:[Column3.topic]], 3, FALSE)</f>
        <v>-1</v>
      </c>
      <c r="Q348" s="1" t="s">
        <v>6208</v>
      </c>
    </row>
    <row r="349" spans="1:17" x14ac:dyDescent="0.25">
      <c r="A349" s="1" t="s">
        <v>3070</v>
      </c>
      <c r="B349" s="1" t="s">
        <v>3071</v>
      </c>
      <c r="C349" s="1" t="s">
        <v>3072</v>
      </c>
      <c r="D349" s="1" t="s">
        <v>3073</v>
      </c>
      <c r="E349" s="1" t="s">
        <v>3074</v>
      </c>
      <c r="F349" s="1" t="s">
        <v>13</v>
      </c>
      <c r="G349" s="1">
        <v>2020</v>
      </c>
      <c r="I349" s="1">
        <f>VLOOKUP(Table_Data[[#This Row],[id]], Table_miniLM_document_topics[[Column1.id]:[Column3.topic]], 3, FALSE)</f>
        <v>21</v>
      </c>
      <c r="J349" s="1">
        <f>VLOOKUP(Table_Data[[#This Row],[id]], Table_mpnet_document_topics[[Column1.id]:[Column3.topic]], 3, FALSE)</f>
        <v>23</v>
      </c>
      <c r="K349" s="1">
        <f>VLOOKUP(Table_Data[[#This Row],[id]], Table_scibert_document_topics[[Column1.id]:[Column3.topic]], 3, FALSE)</f>
        <v>12</v>
      </c>
      <c r="L349" s="1">
        <f>VLOOKUP(Table_Data[[#This Row],[id]], Table_miniLM_titles_topics[[Column1.id]:[Column3.topic]], 3, FALSE)</f>
        <v>-1</v>
      </c>
      <c r="M349" s="1">
        <f>VLOOKUP(Table_Data[[#This Row],[id]], Table_mpnet_titles_topics[[Column1.id]:[Column3.topic]], 3, FALSE)</f>
        <v>-1</v>
      </c>
      <c r="N349" s="1">
        <f>VLOOKUP(Table_Data[[#This Row],[id]], Table_scibert_titles_topics[[Column1.id]:[Column3.topic]], 3, FALSE)</f>
        <v>-1</v>
      </c>
      <c r="O349" s="1">
        <f>VLOOKUP(Table_Data[[#This Row],[id]], Table_miniLM_keywords_topics[[Column1.id]:[Column3.topic]], 3, FALSE)</f>
        <v>1</v>
      </c>
      <c r="P349" s="1">
        <f>VLOOKUP(Table_Data[[#This Row],[id]], Table_mpnet_keywords_topics[[Column1.id]:[Column3.topic]], 3, FALSE)</f>
        <v>0</v>
      </c>
      <c r="Q349" s="1" t="s">
        <v>6208</v>
      </c>
    </row>
    <row r="350" spans="1:17" x14ac:dyDescent="0.25">
      <c r="A350" s="1" t="s">
        <v>3075</v>
      </c>
      <c r="B350" s="1" t="s">
        <v>3076</v>
      </c>
      <c r="C350" s="1" t="s">
        <v>3077</v>
      </c>
      <c r="D350" s="1" t="s">
        <v>3078</v>
      </c>
      <c r="E350" s="1" t="s">
        <v>3079</v>
      </c>
      <c r="F350" s="1" t="s">
        <v>13</v>
      </c>
      <c r="G350" s="1">
        <v>2020</v>
      </c>
      <c r="H350" s="1" t="s">
        <v>389</v>
      </c>
      <c r="I350" s="1">
        <f>VLOOKUP(Table_Data[[#This Row],[id]], Table_miniLM_document_topics[[Column1.id]:[Column3.topic]], 3, FALSE)</f>
        <v>-1</v>
      </c>
      <c r="J350" s="1">
        <f>VLOOKUP(Table_Data[[#This Row],[id]], Table_mpnet_document_topics[[Column1.id]:[Column3.topic]], 3, FALSE)</f>
        <v>0</v>
      </c>
      <c r="K350" s="1">
        <f>VLOOKUP(Table_Data[[#This Row],[id]], Table_scibert_document_topics[[Column1.id]:[Column3.topic]], 3, FALSE)</f>
        <v>-1</v>
      </c>
      <c r="L350" s="1">
        <f>VLOOKUP(Table_Data[[#This Row],[id]], Table_miniLM_titles_topics[[Column1.id]:[Column3.topic]], 3, FALSE)</f>
        <v>5</v>
      </c>
      <c r="M350" s="1">
        <f>VLOOKUP(Table_Data[[#This Row],[id]], Table_mpnet_titles_topics[[Column1.id]:[Column3.topic]], 3, FALSE)</f>
        <v>0</v>
      </c>
      <c r="N350" s="1">
        <f>VLOOKUP(Table_Data[[#This Row],[id]], Table_scibert_titles_topics[[Column1.id]:[Column3.topic]], 3, FALSE)</f>
        <v>0</v>
      </c>
      <c r="O350" s="1">
        <f>VLOOKUP(Table_Data[[#This Row],[id]], Table_miniLM_keywords_topics[[Column1.id]:[Column3.topic]], 3, FALSE)</f>
        <v>-1</v>
      </c>
      <c r="P350" s="1">
        <f>VLOOKUP(Table_Data[[#This Row],[id]], Table_mpnet_keywords_topics[[Column1.id]:[Column3.topic]], 3, FALSE)</f>
        <v>-1</v>
      </c>
      <c r="Q350" s="1" t="s">
        <v>6208</v>
      </c>
    </row>
    <row r="351" spans="1:17" x14ac:dyDescent="0.25">
      <c r="A351" s="1" t="s">
        <v>3080</v>
      </c>
      <c r="B351" s="1" t="s">
        <v>3081</v>
      </c>
      <c r="C351" s="1" t="s">
        <v>3082</v>
      </c>
      <c r="D351" s="1" t="s">
        <v>3083</v>
      </c>
      <c r="E351" s="1" t="s">
        <v>3084</v>
      </c>
      <c r="F351" s="1" t="s">
        <v>13</v>
      </c>
      <c r="G351" s="1">
        <v>2020</v>
      </c>
      <c r="I351" s="1">
        <f>VLOOKUP(Table_Data[[#This Row],[id]], Table_miniLM_document_topics[[Column1.id]:[Column3.topic]], 3, FALSE)</f>
        <v>9</v>
      </c>
      <c r="J351" s="1">
        <f>VLOOKUP(Table_Data[[#This Row],[id]], Table_mpnet_document_topics[[Column1.id]:[Column3.topic]], 3, FALSE)</f>
        <v>12</v>
      </c>
      <c r="K351" s="1">
        <f>VLOOKUP(Table_Data[[#This Row],[id]], Table_scibert_document_topics[[Column1.id]:[Column3.topic]], 3, FALSE)</f>
        <v>16</v>
      </c>
      <c r="L351" s="1">
        <f>VLOOKUP(Table_Data[[#This Row],[id]], Table_miniLM_titles_topics[[Column1.id]:[Column3.topic]], 3, FALSE)</f>
        <v>12</v>
      </c>
      <c r="M351" s="1">
        <f>VLOOKUP(Table_Data[[#This Row],[id]], Table_mpnet_titles_topics[[Column1.id]:[Column3.topic]], 3, FALSE)</f>
        <v>12</v>
      </c>
      <c r="N351" s="1">
        <f>VLOOKUP(Table_Data[[#This Row],[id]], Table_scibert_titles_topics[[Column1.id]:[Column3.topic]], 3, FALSE)</f>
        <v>10</v>
      </c>
      <c r="O351" s="1">
        <f>VLOOKUP(Table_Data[[#This Row],[id]], Table_miniLM_keywords_topics[[Column1.id]:[Column3.topic]], 3, FALSE)</f>
        <v>9</v>
      </c>
      <c r="P351" s="1">
        <f>VLOOKUP(Table_Data[[#This Row],[id]], Table_mpnet_keywords_topics[[Column1.id]:[Column3.topic]], 3, FALSE)</f>
        <v>5</v>
      </c>
      <c r="Q351" s="1" t="s">
        <v>6208</v>
      </c>
    </row>
    <row r="352" spans="1:17" x14ac:dyDescent="0.25">
      <c r="A352" s="1" t="s">
        <v>3085</v>
      </c>
      <c r="B352" s="1" t="s">
        <v>5986</v>
      </c>
      <c r="C352" s="1" t="s">
        <v>3086</v>
      </c>
      <c r="D352" s="1" t="s">
        <v>3087</v>
      </c>
      <c r="E352" s="1" t="s">
        <v>3088</v>
      </c>
      <c r="F352" s="1" t="s">
        <v>13</v>
      </c>
      <c r="G352" s="1">
        <v>2020</v>
      </c>
      <c r="H352" s="1" t="s">
        <v>389</v>
      </c>
      <c r="I352" s="1">
        <f>VLOOKUP(Table_Data[[#This Row],[id]], Table_miniLM_document_topics[[Column1.id]:[Column3.topic]], 3, FALSE)</f>
        <v>21</v>
      </c>
      <c r="J352" s="1">
        <f>VLOOKUP(Table_Data[[#This Row],[id]], Table_mpnet_document_topics[[Column1.id]:[Column3.topic]], 3, FALSE)</f>
        <v>-1</v>
      </c>
      <c r="K352" s="1">
        <f>VLOOKUP(Table_Data[[#This Row],[id]], Table_scibert_document_topics[[Column1.id]:[Column3.topic]], 3, FALSE)</f>
        <v>-1</v>
      </c>
      <c r="L352" s="1">
        <f>VLOOKUP(Table_Data[[#This Row],[id]], Table_miniLM_titles_topics[[Column1.id]:[Column3.topic]], 3, FALSE)</f>
        <v>18</v>
      </c>
      <c r="M352" s="1">
        <f>VLOOKUP(Table_Data[[#This Row],[id]], Table_mpnet_titles_topics[[Column1.id]:[Column3.topic]], 3, FALSE)</f>
        <v>-1</v>
      </c>
      <c r="N352" s="1">
        <f>VLOOKUP(Table_Data[[#This Row],[id]], Table_scibert_titles_topics[[Column1.id]:[Column3.topic]], 3, FALSE)</f>
        <v>24</v>
      </c>
      <c r="O352" s="1">
        <f>VLOOKUP(Table_Data[[#This Row],[id]], Table_miniLM_keywords_topics[[Column1.id]:[Column3.topic]], 3, FALSE)</f>
        <v>1</v>
      </c>
      <c r="P352" s="1">
        <f>VLOOKUP(Table_Data[[#This Row],[id]], Table_mpnet_keywords_topics[[Column1.id]:[Column3.topic]], 3, FALSE)</f>
        <v>0</v>
      </c>
      <c r="Q352" s="1" t="s">
        <v>6208</v>
      </c>
    </row>
    <row r="353" spans="1:17" x14ac:dyDescent="0.25">
      <c r="A353" s="1" t="s">
        <v>3089</v>
      </c>
      <c r="B353" s="1" t="s">
        <v>3090</v>
      </c>
      <c r="C353" s="1" t="s">
        <v>3091</v>
      </c>
      <c r="D353" s="1" t="s">
        <v>3092</v>
      </c>
      <c r="E353" s="1" t="s">
        <v>3093</v>
      </c>
      <c r="F353" s="1" t="s">
        <v>13</v>
      </c>
      <c r="G353" s="1">
        <v>2020</v>
      </c>
      <c r="I353" s="1">
        <f>VLOOKUP(Table_Data[[#This Row],[id]], Table_miniLM_document_topics[[Column1.id]:[Column3.topic]], 3, FALSE)</f>
        <v>16</v>
      </c>
      <c r="J353" s="1">
        <f>VLOOKUP(Table_Data[[#This Row],[id]], Table_mpnet_document_topics[[Column1.id]:[Column3.topic]], 3, FALSE)</f>
        <v>13</v>
      </c>
      <c r="K353" s="1">
        <f>VLOOKUP(Table_Data[[#This Row],[id]], Table_scibert_document_topics[[Column1.id]:[Column3.topic]], 3, FALSE)</f>
        <v>18</v>
      </c>
      <c r="L353" s="1">
        <f>VLOOKUP(Table_Data[[#This Row],[id]], Table_miniLM_titles_topics[[Column1.id]:[Column3.topic]], 3, FALSE)</f>
        <v>14</v>
      </c>
      <c r="M353" s="1">
        <f>VLOOKUP(Table_Data[[#This Row],[id]], Table_mpnet_titles_topics[[Column1.id]:[Column3.topic]], 3, FALSE)</f>
        <v>13</v>
      </c>
      <c r="N353" s="1">
        <f>VLOOKUP(Table_Data[[#This Row],[id]], Table_scibert_titles_topics[[Column1.id]:[Column3.topic]], 3, FALSE)</f>
        <v>13</v>
      </c>
      <c r="O353" s="1">
        <f>VLOOKUP(Table_Data[[#This Row],[id]], Table_miniLM_keywords_topics[[Column1.id]:[Column3.topic]], 3, FALSE)</f>
        <v>13</v>
      </c>
      <c r="P353" s="1">
        <f>VLOOKUP(Table_Data[[#This Row],[id]], Table_mpnet_keywords_topics[[Column1.id]:[Column3.topic]], 3, FALSE)</f>
        <v>11</v>
      </c>
      <c r="Q353" s="1" t="s">
        <v>6208</v>
      </c>
    </row>
    <row r="354" spans="1:17" x14ac:dyDescent="0.25">
      <c r="A354" s="1" t="s">
        <v>3094</v>
      </c>
      <c r="B354" s="1" t="s">
        <v>3095</v>
      </c>
      <c r="C354" s="1" t="s">
        <v>3096</v>
      </c>
      <c r="D354" s="1" t="s">
        <v>3097</v>
      </c>
      <c r="E354" s="1" t="s">
        <v>3098</v>
      </c>
      <c r="F354" s="1" t="s">
        <v>13</v>
      </c>
      <c r="G354" s="1">
        <v>2020</v>
      </c>
      <c r="H354" s="1" t="s">
        <v>254</v>
      </c>
      <c r="I354" s="1">
        <f>VLOOKUP(Table_Data[[#This Row],[id]], Table_miniLM_document_topics[[Column1.id]:[Column3.topic]], 3, FALSE)</f>
        <v>0</v>
      </c>
      <c r="J354" s="1">
        <f>VLOOKUP(Table_Data[[#This Row],[id]], Table_mpnet_document_topics[[Column1.id]:[Column3.topic]], 3, FALSE)</f>
        <v>2</v>
      </c>
      <c r="K354" s="1">
        <f>VLOOKUP(Table_Data[[#This Row],[id]], Table_scibert_document_topics[[Column1.id]:[Column3.topic]], 3, FALSE)</f>
        <v>0</v>
      </c>
      <c r="L354" s="1">
        <f>VLOOKUP(Table_Data[[#This Row],[id]], Table_miniLM_titles_topics[[Column1.id]:[Column3.topic]], 3, FALSE)</f>
        <v>0</v>
      </c>
      <c r="M354" s="1">
        <f>VLOOKUP(Table_Data[[#This Row],[id]], Table_mpnet_titles_topics[[Column1.id]:[Column3.topic]], 3, FALSE)</f>
        <v>-1</v>
      </c>
      <c r="N354" s="1">
        <f>VLOOKUP(Table_Data[[#This Row],[id]], Table_scibert_titles_topics[[Column1.id]:[Column3.topic]], 3, FALSE)</f>
        <v>3</v>
      </c>
      <c r="O354" s="1">
        <f>VLOOKUP(Table_Data[[#This Row],[id]], Table_miniLM_keywords_topics[[Column1.id]:[Column3.topic]], 3, FALSE)</f>
        <v>-1</v>
      </c>
      <c r="P354" s="1">
        <f>VLOOKUP(Table_Data[[#This Row],[id]], Table_mpnet_keywords_topics[[Column1.id]:[Column3.topic]], 3, FALSE)</f>
        <v>-1</v>
      </c>
      <c r="Q354" s="1" t="s">
        <v>6208</v>
      </c>
    </row>
    <row r="355" spans="1:17" x14ac:dyDescent="0.25">
      <c r="A355" s="1" t="s">
        <v>3099</v>
      </c>
      <c r="B355" s="1" t="s">
        <v>3100</v>
      </c>
      <c r="C355" s="1" t="s">
        <v>3101</v>
      </c>
      <c r="D355" s="1" t="s">
        <v>3102</v>
      </c>
      <c r="E355" s="1" t="s">
        <v>3103</v>
      </c>
      <c r="F355" s="1" t="s">
        <v>13</v>
      </c>
      <c r="G355" s="1">
        <v>2020</v>
      </c>
      <c r="I355" s="1">
        <f>VLOOKUP(Table_Data[[#This Row],[id]], Table_miniLM_document_topics[[Column1.id]:[Column3.topic]], 3, FALSE)</f>
        <v>-1</v>
      </c>
      <c r="J355" s="1">
        <f>VLOOKUP(Table_Data[[#This Row],[id]], Table_mpnet_document_topics[[Column1.id]:[Column3.topic]], 3, FALSE)</f>
        <v>23</v>
      </c>
      <c r="K355" s="1">
        <f>VLOOKUP(Table_Data[[#This Row],[id]], Table_scibert_document_topics[[Column1.id]:[Column3.topic]], 3, FALSE)</f>
        <v>12</v>
      </c>
      <c r="L355" s="1">
        <f>VLOOKUP(Table_Data[[#This Row],[id]], Table_miniLM_titles_topics[[Column1.id]:[Column3.topic]], 3, FALSE)</f>
        <v>-1</v>
      </c>
      <c r="M355" s="1">
        <f>VLOOKUP(Table_Data[[#This Row],[id]], Table_mpnet_titles_topics[[Column1.id]:[Column3.topic]], 3, FALSE)</f>
        <v>-1</v>
      </c>
      <c r="N355" s="1">
        <f>VLOOKUP(Table_Data[[#This Row],[id]], Table_scibert_titles_topics[[Column1.id]:[Column3.topic]], 3, FALSE)</f>
        <v>-1</v>
      </c>
      <c r="O355" s="1">
        <f>VLOOKUP(Table_Data[[#This Row],[id]], Table_miniLM_keywords_topics[[Column1.id]:[Column3.topic]], 3, FALSE)</f>
        <v>-1</v>
      </c>
      <c r="P355" s="1">
        <f>VLOOKUP(Table_Data[[#This Row],[id]], Table_mpnet_keywords_topics[[Column1.id]:[Column3.topic]], 3, FALSE)</f>
        <v>-1</v>
      </c>
      <c r="Q355" s="1" t="s">
        <v>6208</v>
      </c>
    </row>
    <row r="356" spans="1:17" x14ac:dyDescent="0.25">
      <c r="A356" s="1" t="s">
        <v>3104</v>
      </c>
      <c r="B356" s="1" t="s">
        <v>3105</v>
      </c>
      <c r="C356" s="1" t="s">
        <v>3106</v>
      </c>
      <c r="D356" s="1" t="s">
        <v>3107</v>
      </c>
      <c r="E356" s="1" t="s">
        <v>3108</v>
      </c>
      <c r="F356" s="1" t="s">
        <v>13</v>
      </c>
      <c r="G356" s="1">
        <v>2020</v>
      </c>
      <c r="H356" s="1" t="s">
        <v>3109</v>
      </c>
      <c r="I356" s="1">
        <f>VLOOKUP(Table_Data[[#This Row],[id]], Table_miniLM_document_topics[[Column1.id]:[Column3.topic]], 3, FALSE)</f>
        <v>0</v>
      </c>
      <c r="J356" s="1">
        <f>VLOOKUP(Table_Data[[#This Row],[id]], Table_mpnet_document_topics[[Column1.id]:[Column3.topic]], 3, FALSE)</f>
        <v>2</v>
      </c>
      <c r="K356" s="1">
        <f>VLOOKUP(Table_Data[[#This Row],[id]], Table_scibert_document_topics[[Column1.id]:[Column3.topic]], 3, FALSE)</f>
        <v>0</v>
      </c>
      <c r="L356" s="1">
        <f>VLOOKUP(Table_Data[[#This Row],[id]], Table_miniLM_titles_topics[[Column1.id]:[Column3.topic]], 3, FALSE)</f>
        <v>0</v>
      </c>
      <c r="M356" s="1">
        <f>VLOOKUP(Table_Data[[#This Row],[id]], Table_mpnet_titles_topics[[Column1.id]:[Column3.topic]], 3, FALSE)</f>
        <v>3</v>
      </c>
      <c r="N356" s="1">
        <f>VLOOKUP(Table_Data[[#This Row],[id]], Table_scibert_titles_topics[[Column1.id]:[Column3.topic]], 3, FALSE)</f>
        <v>8</v>
      </c>
      <c r="O356" s="1">
        <f>VLOOKUP(Table_Data[[#This Row],[id]], Table_miniLM_keywords_topics[[Column1.id]:[Column3.topic]], 3, FALSE)</f>
        <v>0</v>
      </c>
      <c r="P356" s="1">
        <f>VLOOKUP(Table_Data[[#This Row],[id]], Table_mpnet_keywords_topics[[Column1.id]:[Column3.topic]], 3, FALSE)</f>
        <v>4</v>
      </c>
      <c r="Q356" s="1" t="s">
        <v>6208</v>
      </c>
    </row>
    <row r="357" spans="1:17" x14ac:dyDescent="0.25">
      <c r="A357" s="1" t="s">
        <v>3110</v>
      </c>
      <c r="B357" s="1" t="s">
        <v>5987</v>
      </c>
      <c r="C357" s="1" t="s">
        <v>3111</v>
      </c>
      <c r="D357" s="1" t="s">
        <v>3112</v>
      </c>
      <c r="E357" s="1" t="s">
        <v>3113</v>
      </c>
      <c r="F357" s="1" t="s">
        <v>13</v>
      </c>
      <c r="G357" s="1">
        <v>2020</v>
      </c>
      <c r="H357" s="1" t="s">
        <v>20</v>
      </c>
      <c r="I357" s="1">
        <f>VLOOKUP(Table_Data[[#This Row],[id]], Table_miniLM_document_topics[[Column1.id]:[Column3.topic]], 3, FALSE)</f>
        <v>-1</v>
      </c>
      <c r="J357" s="1">
        <f>VLOOKUP(Table_Data[[#This Row],[id]], Table_mpnet_document_topics[[Column1.id]:[Column3.topic]], 3, FALSE)</f>
        <v>-1</v>
      </c>
      <c r="K357" s="1">
        <f>VLOOKUP(Table_Data[[#This Row],[id]], Table_scibert_document_topics[[Column1.id]:[Column3.topic]], 3, FALSE)</f>
        <v>-1</v>
      </c>
      <c r="L357" s="1">
        <f>VLOOKUP(Table_Data[[#This Row],[id]], Table_miniLM_titles_topics[[Column1.id]:[Column3.topic]], 3, FALSE)</f>
        <v>-1</v>
      </c>
      <c r="M357" s="1">
        <f>VLOOKUP(Table_Data[[#This Row],[id]], Table_mpnet_titles_topics[[Column1.id]:[Column3.topic]], 3, FALSE)</f>
        <v>-1</v>
      </c>
      <c r="N357" s="1">
        <f>VLOOKUP(Table_Data[[#This Row],[id]], Table_scibert_titles_topics[[Column1.id]:[Column3.topic]], 3, FALSE)</f>
        <v>-1</v>
      </c>
      <c r="O357" s="1">
        <f>VLOOKUP(Table_Data[[#This Row],[id]], Table_miniLM_keywords_topics[[Column1.id]:[Column3.topic]], 3, FALSE)</f>
        <v>1</v>
      </c>
      <c r="P357" s="1">
        <f>VLOOKUP(Table_Data[[#This Row],[id]], Table_mpnet_keywords_topics[[Column1.id]:[Column3.topic]], 3, FALSE)</f>
        <v>0</v>
      </c>
      <c r="Q357" s="1" t="s">
        <v>6208</v>
      </c>
    </row>
    <row r="358" spans="1:17" x14ac:dyDescent="0.25">
      <c r="A358" s="1" t="s">
        <v>3114</v>
      </c>
      <c r="B358" s="1" t="s">
        <v>5988</v>
      </c>
      <c r="C358" s="1" t="s">
        <v>3115</v>
      </c>
      <c r="D358" s="1" t="s">
        <v>3116</v>
      </c>
      <c r="E358" s="1" t="s">
        <v>3117</v>
      </c>
      <c r="F358" s="1" t="s">
        <v>13</v>
      </c>
      <c r="G358" s="1">
        <v>2020</v>
      </c>
      <c r="H358" s="1" t="s">
        <v>14</v>
      </c>
      <c r="I358" s="1">
        <f>VLOOKUP(Table_Data[[#This Row],[id]], Table_miniLM_document_topics[[Column1.id]:[Column3.topic]], 3, FALSE)</f>
        <v>16</v>
      </c>
      <c r="J358" s="1">
        <f>VLOOKUP(Table_Data[[#This Row],[id]], Table_mpnet_document_topics[[Column1.id]:[Column3.topic]], 3, FALSE)</f>
        <v>13</v>
      </c>
      <c r="K358" s="1">
        <f>VLOOKUP(Table_Data[[#This Row],[id]], Table_scibert_document_topics[[Column1.id]:[Column3.topic]], 3, FALSE)</f>
        <v>18</v>
      </c>
      <c r="L358" s="1">
        <f>VLOOKUP(Table_Data[[#This Row],[id]], Table_miniLM_titles_topics[[Column1.id]:[Column3.topic]], 3, FALSE)</f>
        <v>14</v>
      </c>
      <c r="M358" s="1">
        <f>VLOOKUP(Table_Data[[#This Row],[id]], Table_mpnet_titles_topics[[Column1.id]:[Column3.topic]], 3, FALSE)</f>
        <v>13</v>
      </c>
      <c r="N358" s="1">
        <f>VLOOKUP(Table_Data[[#This Row],[id]], Table_scibert_titles_topics[[Column1.id]:[Column3.topic]], 3, FALSE)</f>
        <v>13</v>
      </c>
      <c r="O358" s="1">
        <f>VLOOKUP(Table_Data[[#This Row],[id]], Table_miniLM_keywords_topics[[Column1.id]:[Column3.topic]], 3, FALSE)</f>
        <v>-1</v>
      </c>
      <c r="P358" s="1">
        <f>VLOOKUP(Table_Data[[#This Row],[id]], Table_mpnet_keywords_topics[[Column1.id]:[Column3.topic]], 3, FALSE)</f>
        <v>-1</v>
      </c>
      <c r="Q358" s="1" t="s">
        <v>6208</v>
      </c>
    </row>
    <row r="359" spans="1:17" x14ac:dyDescent="0.25">
      <c r="A359" s="1" t="s">
        <v>3118</v>
      </c>
      <c r="B359" s="1" t="s">
        <v>3119</v>
      </c>
      <c r="C359" s="1" t="s">
        <v>3120</v>
      </c>
      <c r="D359" s="1" t="s">
        <v>3121</v>
      </c>
      <c r="E359" s="1" t="s">
        <v>3122</v>
      </c>
      <c r="F359" s="1" t="s">
        <v>13</v>
      </c>
      <c r="G359" s="1">
        <v>2020</v>
      </c>
      <c r="H359" s="1" t="s">
        <v>2724</v>
      </c>
      <c r="I359" s="1">
        <f>VLOOKUP(Table_Data[[#This Row],[id]], Table_miniLM_document_topics[[Column1.id]:[Column3.topic]], 3, FALSE)</f>
        <v>7</v>
      </c>
      <c r="J359" s="1">
        <f>VLOOKUP(Table_Data[[#This Row],[id]], Table_mpnet_document_topics[[Column1.id]:[Column3.topic]], 3, FALSE)</f>
        <v>8</v>
      </c>
      <c r="K359" s="1">
        <f>VLOOKUP(Table_Data[[#This Row],[id]], Table_scibert_document_topics[[Column1.id]:[Column3.topic]], 3, FALSE)</f>
        <v>7</v>
      </c>
      <c r="L359" s="1">
        <f>VLOOKUP(Table_Data[[#This Row],[id]], Table_miniLM_titles_topics[[Column1.id]:[Column3.topic]], 3, FALSE)</f>
        <v>8</v>
      </c>
      <c r="M359" s="1">
        <f>VLOOKUP(Table_Data[[#This Row],[id]], Table_mpnet_titles_topics[[Column1.id]:[Column3.topic]], 3, FALSE)</f>
        <v>11</v>
      </c>
      <c r="N359" s="1">
        <f>VLOOKUP(Table_Data[[#This Row],[id]], Table_scibert_titles_topics[[Column1.id]:[Column3.topic]], 3, FALSE)</f>
        <v>6</v>
      </c>
      <c r="O359" s="1">
        <f>VLOOKUP(Table_Data[[#This Row],[id]], Table_miniLM_keywords_topics[[Column1.id]:[Column3.topic]], 3, FALSE)</f>
        <v>17</v>
      </c>
      <c r="P359" s="1">
        <f>VLOOKUP(Table_Data[[#This Row],[id]], Table_mpnet_keywords_topics[[Column1.id]:[Column3.topic]], 3, FALSE)</f>
        <v>9</v>
      </c>
      <c r="Q359" s="1" t="s">
        <v>6208</v>
      </c>
    </row>
    <row r="360" spans="1:17" x14ac:dyDescent="0.25">
      <c r="A360" s="1" t="s">
        <v>3123</v>
      </c>
      <c r="B360" s="1" t="s">
        <v>3124</v>
      </c>
      <c r="C360" s="1" t="s">
        <v>3125</v>
      </c>
      <c r="D360" s="1" t="s">
        <v>3126</v>
      </c>
      <c r="E360" s="1" t="s">
        <v>3127</v>
      </c>
      <c r="F360" s="1" t="s">
        <v>13</v>
      </c>
      <c r="G360" s="1">
        <v>2020</v>
      </c>
      <c r="H360" s="1" t="s">
        <v>3128</v>
      </c>
      <c r="I360" s="1">
        <f>VLOOKUP(Table_Data[[#This Row],[id]], Table_miniLM_document_topics[[Column1.id]:[Column3.topic]], 3, FALSE)</f>
        <v>1</v>
      </c>
      <c r="J360" s="1">
        <f>VLOOKUP(Table_Data[[#This Row],[id]], Table_mpnet_document_topics[[Column1.id]:[Column3.topic]], 3, FALSE)</f>
        <v>3</v>
      </c>
      <c r="K360" s="1">
        <f>VLOOKUP(Table_Data[[#This Row],[id]], Table_scibert_document_topics[[Column1.id]:[Column3.topic]], 3, FALSE)</f>
        <v>4</v>
      </c>
      <c r="L360" s="1">
        <f>VLOOKUP(Table_Data[[#This Row],[id]], Table_miniLM_titles_topics[[Column1.id]:[Column3.topic]], 3, FALSE)</f>
        <v>10</v>
      </c>
      <c r="M360" s="1">
        <f>VLOOKUP(Table_Data[[#This Row],[id]], Table_mpnet_titles_topics[[Column1.id]:[Column3.topic]], 3, FALSE)</f>
        <v>5</v>
      </c>
      <c r="N360" s="1">
        <f>VLOOKUP(Table_Data[[#This Row],[id]], Table_scibert_titles_topics[[Column1.id]:[Column3.topic]], 3, FALSE)</f>
        <v>2</v>
      </c>
      <c r="O360" s="1">
        <f>VLOOKUP(Table_Data[[#This Row],[id]], Table_miniLM_keywords_topics[[Column1.id]:[Column3.topic]], 3, FALSE)</f>
        <v>0</v>
      </c>
      <c r="P360" s="1">
        <f>VLOOKUP(Table_Data[[#This Row],[id]], Table_mpnet_keywords_topics[[Column1.id]:[Column3.topic]], 3, FALSE)</f>
        <v>2</v>
      </c>
      <c r="Q360" s="1" t="s">
        <v>6208</v>
      </c>
    </row>
    <row r="361" spans="1:17" x14ac:dyDescent="0.25">
      <c r="A361" s="1" t="s">
        <v>3129</v>
      </c>
      <c r="B361" s="1" t="s">
        <v>3130</v>
      </c>
      <c r="C361" s="1" t="s">
        <v>3131</v>
      </c>
      <c r="D361" s="1" t="s">
        <v>3132</v>
      </c>
      <c r="E361" s="1" t="s">
        <v>3133</v>
      </c>
      <c r="F361" s="1" t="s">
        <v>13</v>
      </c>
      <c r="G361" s="1">
        <v>2020</v>
      </c>
      <c r="H361" s="1" t="s">
        <v>3134</v>
      </c>
      <c r="I361" s="1">
        <f>VLOOKUP(Table_Data[[#This Row],[id]], Table_miniLM_document_topics[[Column1.id]:[Column3.topic]], 3, FALSE)</f>
        <v>0</v>
      </c>
      <c r="J361" s="1">
        <f>VLOOKUP(Table_Data[[#This Row],[id]], Table_mpnet_document_topics[[Column1.id]:[Column3.topic]], 3, FALSE)</f>
        <v>22</v>
      </c>
      <c r="K361" s="1">
        <f>VLOOKUP(Table_Data[[#This Row],[id]], Table_scibert_document_topics[[Column1.id]:[Column3.topic]], 3, FALSE)</f>
        <v>0</v>
      </c>
      <c r="L361" s="1">
        <f>VLOOKUP(Table_Data[[#This Row],[id]], Table_miniLM_titles_topics[[Column1.id]:[Column3.topic]], 3, FALSE)</f>
        <v>-1</v>
      </c>
      <c r="M361" s="1">
        <f>VLOOKUP(Table_Data[[#This Row],[id]], Table_mpnet_titles_topics[[Column1.id]:[Column3.topic]], 3, FALSE)</f>
        <v>-1</v>
      </c>
      <c r="N361" s="1">
        <f>VLOOKUP(Table_Data[[#This Row],[id]], Table_scibert_titles_topics[[Column1.id]:[Column3.topic]], 3, FALSE)</f>
        <v>-1</v>
      </c>
      <c r="O361" s="1">
        <f>VLOOKUP(Table_Data[[#This Row],[id]], Table_miniLM_keywords_topics[[Column1.id]:[Column3.topic]], 3, FALSE)</f>
        <v>5</v>
      </c>
      <c r="P361" s="1">
        <f>VLOOKUP(Table_Data[[#This Row],[id]], Table_mpnet_keywords_topics[[Column1.id]:[Column3.topic]], 3, FALSE)</f>
        <v>0</v>
      </c>
      <c r="Q361" s="1" t="s">
        <v>6208</v>
      </c>
    </row>
    <row r="362" spans="1:17" x14ac:dyDescent="0.25">
      <c r="A362" s="1" t="s">
        <v>3135</v>
      </c>
      <c r="B362" s="1" t="s">
        <v>5985</v>
      </c>
      <c r="C362" s="1" t="s">
        <v>3136</v>
      </c>
      <c r="D362" s="1" t="s">
        <v>3137</v>
      </c>
      <c r="E362" s="1" t="s">
        <v>3138</v>
      </c>
      <c r="F362" s="1" t="s">
        <v>13</v>
      </c>
      <c r="G362" s="1">
        <v>2020</v>
      </c>
      <c r="H362" s="1" t="s">
        <v>296</v>
      </c>
      <c r="I362" s="1">
        <f>VLOOKUP(Table_Data[[#This Row],[id]], Table_miniLM_document_topics[[Column1.id]:[Column3.topic]], 3, FALSE)</f>
        <v>-1</v>
      </c>
      <c r="J362" s="1">
        <f>VLOOKUP(Table_Data[[#This Row],[id]], Table_mpnet_document_topics[[Column1.id]:[Column3.topic]], 3, FALSE)</f>
        <v>17</v>
      </c>
      <c r="K362" s="1">
        <f>VLOOKUP(Table_Data[[#This Row],[id]], Table_scibert_document_topics[[Column1.id]:[Column3.topic]], 3, FALSE)</f>
        <v>-1</v>
      </c>
      <c r="L362" s="1">
        <f>VLOOKUP(Table_Data[[#This Row],[id]], Table_miniLM_titles_topics[[Column1.id]:[Column3.topic]], 3, FALSE)</f>
        <v>-1</v>
      </c>
      <c r="M362" s="1">
        <f>VLOOKUP(Table_Data[[#This Row],[id]], Table_mpnet_titles_topics[[Column1.id]:[Column3.topic]], 3, FALSE)</f>
        <v>10</v>
      </c>
      <c r="N362" s="1">
        <f>VLOOKUP(Table_Data[[#This Row],[id]], Table_scibert_titles_topics[[Column1.id]:[Column3.topic]], 3, FALSE)</f>
        <v>-1</v>
      </c>
      <c r="O362" s="1">
        <f>VLOOKUP(Table_Data[[#This Row],[id]], Table_miniLM_keywords_topics[[Column1.id]:[Column3.topic]], 3, FALSE)</f>
        <v>0</v>
      </c>
      <c r="P362" s="1">
        <f>VLOOKUP(Table_Data[[#This Row],[id]], Table_mpnet_keywords_topics[[Column1.id]:[Column3.topic]], 3, FALSE)</f>
        <v>4</v>
      </c>
      <c r="Q362" s="1" t="s">
        <v>6208</v>
      </c>
    </row>
    <row r="363" spans="1:17" x14ac:dyDescent="0.25">
      <c r="A363" s="1" t="s">
        <v>3139</v>
      </c>
      <c r="B363" s="1" t="s">
        <v>3140</v>
      </c>
      <c r="C363" s="1" t="s">
        <v>2909</v>
      </c>
      <c r="D363" s="1" t="s">
        <v>3141</v>
      </c>
      <c r="E363" s="1" t="s">
        <v>3142</v>
      </c>
      <c r="F363" s="1" t="s">
        <v>13</v>
      </c>
      <c r="G363" s="1">
        <v>2020</v>
      </c>
      <c r="H363" s="1" t="s">
        <v>31</v>
      </c>
      <c r="I363" s="1">
        <f>VLOOKUP(Table_Data[[#This Row],[id]], Table_miniLM_document_topics[[Column1.id]:[Column3.topic]], 3, FALSE)</f>
        <v>19</v>
      </c>
      <c r="J363" s="1">
        <f>VLOOKUP(Table_Data[[#This Row],[id]], Table_mpnet_document_topics[[Column1.id]:[Column3.topic]], 3, FALSE)</f>
        <v>24</v>
      </c>
      <c r="K363" s="1">
        <f>VLOOKUP(Table_Data[[#This Row],[id]], Table_scibert_document_topics[[Column1.id]:[Column3.topic]], 3, FALSE)</f>
        <v>22</v>
      </c>
      <c r="L363" s="1">
        <f>VLOOKUP(Table_Data[[#This Row],[id]], Table_miniLM_titles_topics[[Column1.id]:[Column3.topic]], 3, FALSE)</f>
        <v>22</v>
      </c>
      <c r="M363" s="1">
        <f>VLOOKUP(Table_Data[[#This Row],[id]], Table_mpnet_titles_topics[[Column1.id]:[Column3.topic]], 3, FALSE)</f>
        <v>0</v>
      </c>
      <c r="N363" s="1">
        <f>VLOOKUP(Table_Data[[#This Row],[id]], Table_scibert_titles_topics[[Column1.id]:[Column3.topic]], 3, FALSE)</f>
        <v>0</v>
      </c>
      <c r="O363" s="1">
        <f>VLOOKUP(Table_Data[[#This Row],[id]], Table_miniLM_keywords_topics[[Column1.id]:[Column3.topic]], 3, FALSE)</f>
        <v>4</v>
      </c>
      <c r="P363" s="1">
        <f>VLOOKUP(Table_Data[[#This Row],[id]], Table_mpnet_keywords_topics[[Column1.id]:[Column3.topic]], 3, FALSE)</f>
        <v>-1</v>
      </c>
      <c r="Q363" s="1" t="s">
        <v>6208</v>
      </c>
    </row>
    <row r="364" spans="1:17" x14ac:dyDescent="0.25">
      <c r="A364" s="1" t="s">
        <v>3143</v>
      </c>
      <c r="B364" s="1" t="s">
        <v>3144</v>
      </c>
      <c r="C364" s="1" t="s">
        <v>3145</v>
      </c>
      <c r="D364" s="1" t="s">
        <v>3146</v>
      </c>
      <c r="E364" s="1" t="s">
        <v>3147</v>
      </c>
      <c r="F364" s="1" t="s">
        <v>13</v>
      </c>
      <c r="G364" s="1">
        <v>2020</v>
      </c>
      <c r="H364" s="1" t="s">
        <v>3148</v>
      </c>
      <c r="I364" s="1">
        <f>VLOOKUP(Table_Data[[#This Row],[id]], Table_miniLM_document_topics[[Column1.id]:[Column3.topic]], 3, FALSE)</f>
        <v>16</v>
      </c>
      <c r="J364" s="1">
        <f>VLOOKUP(Table_Data[[#This Row],[id]], Table_mpnet_document_topics[[Column1.id]:[Column3.topic]], 3, FALSE)</f>
        <v>13</v>
      </c>
      <c r="K364" s="1">
        <f>VLOOKUP(Table_Data[[#This Row],[id]], Table_scibert_document_topics[[Column1.id]:[Column3.topic]], 3, FALSE)</f>
        <v>18</v>
      </c>
      <c r="L364" s="1">
        <f>VLOOKUP(Table_Data[[#This Row],[id]], Table_miniLM_titles_topics[[Column1.id]:[Column3.topic]], 3, FALSE)</f>
        <v>14</v>
      </c>
      <c r="M364" s="1">
        <f>VLOOKUP(Table_Data[[#This Row],[id]], Table_mpnet_titles_topics[[Column1.id]:[Column3.topic]], 3, FALSE)</f>
        <v>13</v>
      </c>
      <c r="N364" s="1">
        <f>VLOOKUP(Table_Data[[#This Row],[id]], Table_scibert_titles_topics[[Column1.id]:[Column3.topic]], 3, FALSE)</f>
        <v>13</v>
      </c>
      <c r="O364" s="1">
        <f>VLOOKUP(Table_Data[[#This Row],[id]], Table_miniLM_keywords_topics[[Column1.id]:[Column3.topic]], 3, FALSE)</f>
        <v>13</v>
      </c>
      <c r="P364" s="1">
        <f>VLOOKUP(Table_Data[[#This Row],[id]], Table_mpnet_keywords_topics[[Column1.id]:[Column3.topic]], 3, FALSE)</f>
        <v>11</v>
      </c>
      <c r="Q364" s="1" t="s">
        <v>6208</v>
      </c>
    </row>
    <row r="365" spans="1:17" x14ac:dyDescent="0.25">
      <c r="A365" s="1" t="s">
        <v>3149</v>
      </c>
      <c r="B365" s="1" t="s">
        <v>3150</v>
      </c>
      <c r="C365" s="1" t="s">
        <v>3151</v>
      </c>
      <c r="D365" s="1" t="s">
        <v>3152</v>
      </c>
      <c r="E365" s="1" t="s">
        <v>3153</v>
      </c>
      <c r="F365" s="1" t="s">
        <v>13</v>
      </c>
      <c r="G365" s="1">
        <v>2020</v>
      </c>
      <c r="I365" s="1">
        <f>VLOOKUP(Table_Data[[#This Row],[id]], Table_miniLM_document_topics[[Column1.id]:[Column3.topic]], 3, FALSE)</f>
        <v>-1</v>
      </c>
      <c r="J365" s="1">
        <f>VLOOKUP(Table_Data[[#This Row],[id]], Table_mpnet_document_topics[[Column1.id]:[Column3.topic]], 3, FALSE)</f>
        <v>0</v>
      </c>
      <c r="K365" s="1">
        <f>VLOOKUP(Table_Data[[#This Row],[id]], Table_scibert_document_topics[[Column1.id]:[Column3.topic]], 3, FALSE)</f>
        <v>1</v>
      </c>
      <c r="L365" s="1">
        <f>VLOOKUP(Table_Data[[#This Row],[id]], Table_miniLM_titles_topics[[Column1.id]:[Column3.topic]], 3, FALSE)</f>
        <v>3</v>
      </c>
      <c r="M365" s="1">
        <f>VLOOKUP(Table_Data[[#This Row],[id]], Table_mpnet_titles_topics[[Column1.id]:[Column3.topic]], 3, FALSE)</f>
        <v>0</v>
      </c>
      <c r="N365" s="1">
        <f>VLOOKUP(Table_Data[[#This Row],[id]], Table_scibert_titles_topics[[Column1.id]:[Column3.topic]], 3, FALSE)</f>
        <v>0</v>
      </c>
      <c r="O365" s="1">
        <f>VLOOKUP(Table_Data[[#This Row],[id]], Table_miniLM_keywords_topics[[Column1.id]:[Column3.topic]], 3, FALSE)</f>
        <v>-1</v>
      </c>
      <c r="P365" s="1">
        <f>VLOOKUP(Table_Data[[#This Row],[id]], Table_mpnet_keywords_topics[[Column1.id]:[Column3.topic]], 3, FALSE)</f>
        <v>0</v>
      </c>
      <c r="Q365" s="1" t="s">
        <v>6208</v>
      </c>
    </row>
    <row r="366" spans="1:17" x14ac:dyDescent="0.25">
      <c r="A366" s="1" t="s">
        <v>3154</v>
      </c>
      <c r="B366" s="1" t="s">
        <v>3155</v>
      </c>
      <c r="C366" s="1" t="s">
        <v>1768</v>
      </c>
      <c r="D366" s="1" t="s">
        <v>3156</v>
      </c>
      <c r="E366" s="1" t="s">
        <v>3157</v>
      </c>
      <c r="F366" s="1" t="s">
        <v>13</v>
      </c>
      <c r="G366" s="1">
        <v>2020</v>
      </c>
      <c r="H366" s="1" t="s">
        <v>275</v>
      </c>
      <c r="I366" s="1">
        <f>VLOOKUP(Table_Data[[#This Row],[id]], Table_miniLM_document_topics[[Column1.id]:[Column3.topic]], 3, FALSE)</f>
        <v>5</v>
      </c>
      <c r="J366" s="1">
        <f>VLOOKUP(Table_Data[[#This Row],[id]], Table_mpnet_document_topics[[Column1.id]:[Column3.topic]], 3, FALSE)</f>
        <v>0</v>
      </c>
      <c r="K366" s="1">
        <f>VLOOKUP(Table_Data[[#This Row],[id]], Table_scibert_document_topics[[Column1.id]:[Column3.topic]], 3, FALSE)</f>
        <v>-1</v>
      </c>
      <c r="L366" s="1">
        <f>VLOOKUP(Table_Data[[#This Row],[id]], Table_miniLM_titles_topics[[Column1.id]:[Column3.topic]], 3, FALSE)</f>
        <v>5</v>
      </c>
      <c r="M366" s="1">
        <f>VLOOKUP(Table_Data[[#This Row],[id]], Table_mpnet_titles_topics[[Column1.id]:[Column3.topic]], 3, FALSE)</f>
        <v>0</v>
      </c>
      <c r="N366" s="1">
        <f>VLOOKUP(Table_Data[[#This Row],[id]], Table_scibert_titles_topics[[Column1.id]:[Column3.topic]], 3, FALSE)</f>
        <v>0</v>
      </c>
      <c r="O366" s="1">
        <f>VLOOKUP(Table_Data[[#This Row],[id]], Table_miniLM_keywords_topics[[Column1.id]:[Column3.topic]], 3, FALSE)</f>
        <v>11</v>
      </c>
      <c r="P366" s="1">
        <f>VLOOKUP(Table_Data[[#This Row],[id]], Table_mpnet_keywords_topics[[Column1.id]:[Column3.topic]], 3, FALSE)</f>
        <v>1</v>
      </c>
      <c r="Q366" s="1" t="s">
        <v>6208</v>
      </c>
    </row>
    <row r="367" spans="1:17" x14ac:dyDescent="0.25">
      <c r="A367" s="1" t="s">
        <v>3158</v>
      </c>
      <c r="B367" s="1" t="s">
        <v>3159</v>
      </c>
      <c r="C367" s="1" t="s">
        <v>3160</v>
      </c>
      <c r="D367" s="1" t="s">
        <v>3161</v>
      </c>
      <c r="E367" s="1" t="s">
        <v>3162</v>
      </c>
      <c r="F367" s="1" t="s">
        <v>13</v>
      </c>
      <c r="G367" s="1">
        <v>2020</v>
      </c>
      <c r="I367" s="1">
        <f>VLOOKUP(Table_Data[[#This Row],[id]], Table_miniLM_document_topics[[Column1.id]:[Column3.topic]], 3, FALSE)</f>
        <v>3</v>
      </c>
      <c r="J367" s="1">
        <f>VLOOKUP(Table_Data[[#This Row],[id]], Table_mpnet_document_topics[[Column1.id]:[Column3.topic]], 3, FALSE)</f>
        <v>-1</v>
      </c>
      <c r="K367" s="1">
        <f>VLOOKUP(Table_Data[[#This Row],[id]], Table_scibert_document_topics[[Column1.id]:[Column3.topic]], 3, FALSE)</f>
        <v>2</v>
      </c>
      <c r="L367" s="1">
        <f>VLOOKUP(Table_Data[[#This Row],[id]], Table_miniLM_titles_topics[[Column1.id]:[Column3.topic]], 3, FALSE)</f>
        <v>-1</v>
      </c>
      <c r="M367" s="1">
        <f>VLOOKUP(Table_Data[[#This Row],[id]], Table_mpnet_titles_topics[[Column1.id]:[Column3.topic]], 3, FALSE)</f>
        <v>1</v>
      </c>
      <c r="N367" s="1">
        <f>VLOOKUP(Table_Data[[#This Row],[id]], Table_scibert_titles_topics[[Column1.id]:[Column3.topic]], 3, FALSE)</f>
        <v>-1</v>
      </c>
      <c r="O367" s="1">
        <f>VLOOKUP(Table_Data[[#This Row],[id]], Table_miniLM_keywords_topics[[Column1.id]:[Column3.topic]], 3, FALSE)</f>
        <v>-1</v>
      </c>
      <c r="P367" s="1">
        <f>VLOOKUP(Table_Data[[#This Row],[id]], Table_mpnet_keywords_topics[[Column1.id]:[Column3.topic]], 3, FALSE)</f>
        <v>-1</v>
      </c>
      <c r="Q367" s="1" t="s">
        <v>6208</v>
      </c>
    </row>
    <row r="368" spans="1:17" x14ac:dyDescent="0.25">
      <c r="A368" s="1" t="s">
        <v>3163</v>
      </c>
      <c r="B368" s="1" t="s">
        <v>3164</v>
      </c>
      <c r="C368" s="1" t="s">
        <v>3165</v>
      </c>
      <c r="D368" s="1" t="s">
        <v>3166</v>
      </c>
      <c r="E368" s="1" t="s">
        <v>3167</v>
      </c>
      <c r="F368" s="1" t="s">
        <v>13</v>
      </c>
      <c r="G368" s="1">
        <v>2020</v>
      </c>
      <c r="H368" s="1" t="s">
        <v>2111</v>
      </c>
      <c r="I368" s="1">
        <f>VLOOKUP(Table_Data[[#This Row],[id]], Table_miniLM_document_topics[[Column1.id]:[Column3.topic]], 3, FALSE)</f>
        <v>8</v>
      </c>
      <c r="J368" s="1">
        <f>VLOOKUP(Table_Data[[#This Row],[id]], Table_mpnet_document_topics[[Column1.id]:[Column3.topic]], 3, FALSE)</f>
        <v>9</v>
      </c>
      <c r="K368" s="1">
        <f>VLOOKUP(Table_Data[[#This Row],[id]], Table_scibert_document_topics[[Column1.id]:[Column3.topic]], 3, FALSE)</f>
        <v>8</v>
      </c>
      <c r="L368" s="1">
        <f>VLOOKUP(Table_Data[[#This Row],[id]], Table_miniLM_titles_topics[[Column1.id]:[Column3.topic]], 3, FALSE)</f>
        <v>20</v>
      </c>
      <c r="M368" s="1">
        <f>VLOOKUP(Table_Data[[#This Row],[id]], Table_mpnet_titles_topics[[Column1.id]:[Column3.topic]], 3, FALSE)</f>
        <v>15</v>
      </c>
      <c r="N368" s="1">
        <f>VLOOKUP(Table_Data[[#This Row],[id]], Table_scibert_titles_topics[[Column1.id]:[Column3.topic]], 3, FALSE)</f>
        <v>16</v>
      </c>
      <c r="O368" s="1">
        <f>VLOOKUP(Table_Data[[#This Row],[id]], Table_miniLM_keywords_topics[[Column1.id]:[Column3.topic]], 3, FALSE)</f>
        <v>0</v>
      </c>
      <c r="P368" s="1">
        <f>VLOOKUP(Table_Data[[#This Row],[id]], Table_mpnet_keywords_topics[[Column1.id]:[Column3.topic]], 3, FALSE)</f>
        <v>-1</v>
      </c>
      <c r="Q368" s="1" t="s">
        <v>6208</v>
      </c>
    </row>
    <row r="369" spans="1:17" x14ac:dyDescent="0.25">
      <c r="A369" s="1" t="s">
        <v>3168</v>
      </c>
      <c r="B369" s="1" t="s">
        <v>3169</v>
      </c>
      <c r="C369" s="1" t="s">
        <v>3170</v>
      </c>
      <c r="D369" s="1" t="s">
        <v>3171</v>
      </c>
      <c r="E369" s="1" t="s">
        <v>3172</v>
      </c>
      <c r="F369" s="1" t="s">
        <v>13</v>
      </c>
      <c r="G369" s="1">
        <v>2020</v>
      </c>
      <c r="H369" s="1" t="s">
        <v>3173</v>
      </c>
      <c r="I369" s="1">
        <f>VLOOKUP(Table_Data[[#This Row],[id]], Table_miniLM_document_topics[[Column1.id]:[Column3.topic]], 3, FALSE)</f>
        <v>0</v>
      </c>
      <c r="J369" s="1">
        <f>VLOOKUP(Table_Data[[#This Row],[id]], Table_mpnet_document_topics[[Column1.id]:[Column3.topic]], 3, FALSE)</f>
        <v>2</v>
      </c>
      <c r="K369" s="1">
        <f>VLOOKUP(Table_Data[[#This Row],[id]], Table_scibert_document_topics[[Column1.id]:[Column3.topic]], 3, FALSE)</f>
        <v>0</v>
      </c>
      <c r="L369" s="1">
        <f>VLOOKUP(Table_Data[[#This Row],[id]], Table_miniLM_titles_topics[[Column1.id]:[Column3.topic]], 3, FALSE)</f>
        <v>-1</v>
      </c>
      <c r="M369" s="1">
        <f>VLOOKUP(Table_Data[[#This Row],[id]], Table_mpnet_titles_topics[[Column1.id]:[Column3.topic]], 3, FALSE)</f>
        <v>-1</v>
      </c>
      <c r="N369" s="1">
        <f>VLOOKUP(Table_Data[[#This Row],[id]], Table_scibert_titles_topics[[Column1.id]:[Column3.topic]], 3, FALSE)</f>
        <v>-1</v>
      </c>
      <c r="O369" s="1">
        <f>VLOOKUP(Table_Data[[#This Row],[id]], Table_miniLM_keywords_topics[[Column1.id]:[Column3.topic]], 3, FALSE)</f>
        <v>0</v>
      </c>
      <c r="P369" s="1">
        <f>VLOOKUP(Table_Data[[#This Row],[id]], Table_mpnet_keywords_topics[[Column1.id]:[Column3.topic]], 3, FALSE)</f>
        <v>4</v>
      </c>
      <c r="Q369" s="1" t="s">
        <v>6208</v>
      </c>
    </row>
    <row r="370" spans="1:17" x14ac:dyDescent="0.25">
      <c r="A370" s="1" t="s">
        <v>3174</v>
      </c>
      <c r="B370" s="1" t="s">
        <v>3175</v>
      </c>
      <c r="C370" s="1" t="s">
        <v>3176</v>
      </c>
      <c r="D370" s="1" t="s">
        <v>3177</v>
      </c>
      <c r="E370" s="1" t="s">
        <v>3178</v>
      </c>
      <c r="F370" s="1" t="s">
        <v>13</v>
      </c>
      <c r="G370" s="1">
        <v>2020</v>
      </c>
      <c r="H370" s="1" t="s">
        <v>14</v>
      </c>
      <c r="I370" s="1">
        <f>VLOOKUP(Table_Data[[#This Row],[id]], Table_miniLM_document_topics[[Column1.id]:[Column3.topic]], 3, FALSE)</f>
        <v>16</v>
      </c>
      <c r="J370" s="1">
        <f>VLOOKUP(Table_Data[[#This Row],[id]], Table_mpnet_document_topics[[Column1.id]:[Column3.topic]], 3, FALSE)</f>
        <v>13</v>
      </c>
      <c r="K370" s="1">
        <f>VLOOKUP(Table_Data[[#This Row],[id]], Table_scibert_document_topics[[Column1.id]:[Column3.topic]], 3, FALSE)</f>
        <v>18</v>
      </c>
      <c r="L370" s="1">
        <f>VLOOKUP(Table_Data[[#This Row],[id]], Table_miniLM_titles_topics[[Column1.id]:[Column3.topic]], 3, FALSE)</f>
        <v>14</v>
      </c>
      <c r="M370" s="1">
        <f>VLOOKUP(Table_Data[[#This Row],[id]], Table_mpnet_titles_topics[[Column1.id]:[Column3.topic]], 3, FALSE)</f>
        <v>-1</v>
      </c>
      <c r="N370" s="1">
        <f>VLOOKUP(Table_Data[[#This Row],[id]], Table_scibert_titles_topics[[Column1.id]:[Column3.topic]], 3, FALSE)</f>
        <v>13</v>
      </c>
      <c r="O370" s="1">
        <f>VLOOKUP(Table_Data[[#This Row],[id]], Table_miniLM_keywords_topics[[Column1.id]:[Column3.topic]], 3, FALSE)</f>
        <v>4</v>
      </c>
      <c r="P370" s="1">
        <f>VLOOKUP(Table_Data[[#This Row],[id]], Table_mpnet_keywords_topics[[Column1.id]:[Column3.topic]], 3, FALSE)</f>
        <v>1</v>
      </c>
      <c r="Q370" s="1" t="s">
        <v>6208</v>
      </c>
    </row>
    <row r="371" spans="1:17" x14ac:dyDescent="0.25">
      <c r="A371" s="1" t="s">
        <v>3179</v>
      </c>
      <c r="B371" s="1" t="s">
        <v>3180</v>
      </c>
      <c r="C371" s="1" t="s">
        <v>3181</v>
      </c>
      <c r="D371" s="1" t="s">
        <v>3182</v>
      </c>
      <c r="E371" s="1" t="s">
        <v>3183</v>
      </c>
      <c r="F371" s="1" t="s">
        <v>13</v>
      </c>
      <c r="G371" s="1">
        <v>2020</v>
      </c>
      <c r="H371" s="1" t="s">
        <v>31</v>
      </c>
      <c r="I371" s="1">
        <f>VLOOKUP(Table_Data[[#This Row],[id]], Table_miniLM_document_topics[[Column1.id]:[Column3.topic]], 3, FALSE)</f>
        <v>-1</v>
      </c>
      <c r="J371" s="1">
        <f>VLOOKUP(Table_Data[[#This Row],[id]], Table_mpnet_document_topics[[Column1.id]:[Column3.topic]], 3, FALSE)</f>
        <v>-1</v>
      </c>
      <c r="K371" s="1">
        <f>VLOOKUP(Table_Data[[#This Row],[id]], Table_scibert_document_topics[[Column1.id]:[Column3.topic]], 3, FALSE)</f>
        <v>-1</v>
      </c>
      <c r="L371" s="1">
        <f>VLOOKUP(Table_Data[[#This Row],[id]], Table_miniLM_titles_topics[[Column1.id]:[Column3.topic]], 3, FALSE)</f>
        <v>-1</v>
      </c>
      <c r="M371" s="1">
        <f>VLOOKUP(Table_Data[[#This Row],[id]], Table_mpnet_titles_topics[[Column1.id]:[Column3.topic]], 3, FALSE)</f>
        <v>2</v>
      </c>
      <c r="N371" s="1">
        <f>VLOOKUP(Table_Data[[#This Row],[id]], Table_scibert_titles_topics[[Column1.id]:[Column3.topic]], 3, FALSE)</f>
        <v>1</v>
      </c>
      <c r="O371" s="1">
        <f>VLOOKUP(Table_Data[[#This Row],[id]], Table_miniLM_keywords_topics[[Column1.id]:[Column3.topic]], 3, FALSE)</f>
        <v>-1</v>
      </c>
      <c r="P371" s="1">
        <f>VLOOKUP(Table_Data[[#This Row],[id]], Table_mpnet_keywords_topics[[Column1.id]:[Column3.topic]], 3, FALSE)</f>
        <v>6</v>
      </c>
      <c r="Q371" s="1" t="s">
        <v>6208</v>
      </c>
    </row>
    <row r="372" spans="1:17" x14ac:dyDescent="0.25">
      <c r="A372" s="1" t="s">
        <v>3184</v>
      </c>
      <c r="B372" s="1" t="s">
        <v>3185</v>
      </c>
      <c r="C372" s="1" t="s">
        <v>1260</v>
      </c>
      <c r="D372" s="1" t="s">
        <v>3186</v>
      </c>
      <c r="E372" s="1" t="s">
        <v>3187</v>
      </c>
      <c r="F372" s="1" t="s">
        <v>13</v>
      </c>
      <c r="G372" s="1">
        <v>2020</v>
      </c>
      <c r="H372" s="1" t="s">
        <v>14</v>
      </c>
      <c r="I372" s="1">
        <f>VLOOKUP(Table_Data[[#This Row],[id]], Table_miniLM_document_topics[[Column1.id]:[Column3.topic]], 3, FALSE)</f>
        <v>8</v>
      </c>
      <c r="J372" s="1">
        <f>VLOOKUP(Table_Data[[#This Row],[id]], Table_mpnet_document_topics[[Column1.id]:[Column3.topic]], 3, FALSE)</f>
        <v>9</v>
      </c>
      <c r="K372" s="1">
        <f>VLOOKUP(Table_Data[[#This Row],[id]], Table_scibert_document_topics[[Column1.id]:[Column3.topic]], 3, FALSE)</f>
        <v>8</v>
      </c>
      <c r="L372" s="1">
        <f>VLOOKUP(Table_Data[[#This Row],[id]], Table_miniLM_titles_topics[[Column1.id]:[Column3.topic]], 3, FALSE)</f>
        <v>-1</v>
      </c>
      <c r="M372" s="1">
        <f>VLOOKUP(Table_Data[[#This Row],[id]], Table_mpnet_titles_topics[[Column1.id]:[Column3.topic]], 3, FALSE)</f>
        <v>8</v>
      </c>
      <c r="N372" s="1">
        <f>VLOOKUP(Table_Data[[#This Row],[id]], Table_scibert_titles_topics[[Column1.id]:[Column3.topic]], 3, FALSE)</f>
        <v>1</v>
      </c>
      <c r="O372" s="1">
        <f>VLOOKUP(Table_Data[[#This Row],[id]], Table_miniLM_keywords_topics[[Column1.id]:[Column3.topic]], 3, FALSE)</f>
        <v>-1</v>
      </c>
      <c r="P372" s="1">
        <f>VLOOKUP(Table_Data[[#This Row],[id]], Table_mpnet_keywords_topics[[Column1.id]:[Column3.topic]], 3, FALSE)</f>
        <v>10</v>
      </c>
      <c r="Q372" s="1" t="s">
        <v>6208</v>
      </c>
    </row>
    <row r="373" spans="1:17" x14ac:dyDescent="0.25">
      <c r="A373" s="1" t="s">
        <v>3188</v>
      </c>
      <c r="B373" s="1" t="s">
        <v>3189</v>
      </c>
      <c r="C373" s="1" t="s">
        <v>3190</v>
      </c>
      <c r="D373" s="1" t="s">
        <v>3191</v>
      </c>
      <c r="E373" s="1" t="s">
        <v>3192</v>
      </c>
      <c r="F373" s="1" t="s">
        <v>13</v>
      </c>
      <c r="G373" s="1">
        <v>2020</v>
      </c>
      <c r="H373" s="1" t="s">
        <v>14</v>
      </c>
      <c r="I373" s="1">
        <f>VLOOKUP(Table_Data[[#This Row],[id]], Table_miniLM_document_topics[[Column1.id]:[Column3.topic]], 3, FALSE)</f>
        <v>10</v>
      </c>
      <c r="J373" s="1">
        <f>VLOOKUP(Table_Data[[#This Row],[id]], Table_mpnet_document_topics[[Column1.id]:[Column3.topic]], 3, FALSE)</f>
        <v>17</v>
      </c>
      <c r="K373" s="1">
        <f>VLOOKUP(Table_Data[[#This Row],[id]], Table_scibert_document_topics[[Column1.id]:[Column3.topic]], 3, FALSE)</f>
        <v>14</v>
      </c>
      <c r="L373" s="1">
        <f>VLOOKUP(Table_Data[[#This Row],[id]], Table_miniLM_titles_topics[[Column1.id]:[Column3.topic]], 3, FALSE)</f>
        <v>-1</v>
      </c>
      <c r="M373" s="1">
        <f>VLOOKUP(Table_Data[[#This Row],[id]], Table_mpnet_titles_topics[[Column1.id]:[Column3.topic]], 3, FALSE)</f>
        <v>10</v>
      </c>
      <c r="N373" s="1">
        <f>VLOOKUP(Table_Data[[#This Row],[id]], Table_scibert_titles_topics[[Column1.id]:[Column3.topic]], 3, FALSE)</f>
        <v>-1</v>
      </c>
      <c r="O373" s="1">
        <f>VLOOKUP(Table_Data[[#This Row],[id]], Table_miniLM_keywords_topics[[Column1.id]:[Column3.topic]], 3, FALSE)</f>
        <v>-1</v>
      </c>
      <c r="P373" s="1">
        <f>VLOOKUP(Table_Data[[#This Row],[id]], Table_mpnet_keywords_topics[[Column1.id]:[Column3.topic]], 3, FALSE)</f>
        <v>2</v>
      </c>
      <c r="Q373" s="1" t="s">
        <v>6208</v>
      </c>
    </row>
    <row r="374" spans="1:17" x14ac:dyDescent="0.25">
      <c r="A374" s="1" t="s">
        <v>3193</v>
      </c>
      <c r="B374" s="1" t="s">
        <v>3194</v>
      </c>
      <c r="C374" s="1" t="s">
        <v>3195</v>
      </c>
      <c r="D374" s="1" t="s">
        <v>3196</v>
      </c>
      <c r="E374" s="1" t="s">
        <v>3197</v>
      </c>
      <c r="F374" s="1" t="s">
        <v>13</v>
      </c>
      <c r="G374" s="1">
        <v>2020</v>
      </c>
      <c r="H374" s="1" t="s">
        <v>389</v>
      </c>
      <c r="I374" s="1">
        <f>VLOOKUP(Table_Data[[#This Row],[id]], Table_miniLM_document_topics[[Column1.id]:[Column3.topic]], 3, FALSE)</f>
        <v>19</v>
      </c>
      <c r="J374" s="1">
        <f>VLOOKUP(Table_Data[[#This Row],[id]], Table_mpnet_document_topics[[Column1.id]:[Column3.topic]], 3, FALSE)</f>
        <v>0</v>
      </c>
      <c r="K374" s="1">
        <f>VLOOKUP(Table_Data[[#This Row],[id]], Table_scibert_document_topics[[Column1.id]:[Column3.topic]], 3, FALSE)</f>
        <v>-1</v>
      </c>
      <c r="L374" s="1">
        <f>VLOOKUP(Table_Data[[#This Row],[id]], Table_miniLM_titles_topics[[Column1.id]:[Column3.topic]], 3, FALSE)</f>
        <v>3</v>
      </c>
      <c r="M374" s="1">
        <f>VLOOKUP(Table_Data[[#This Row],[id]], Table_mpnet_titles_topics[[Column1.id]:[Column3.topic]], 3, FALSE)</f>
        <v>0</v>
      </c>
      <c r="N374" s="1">
        <f>VLOOKUP(Table_Data[[#This Row],[id]], Table_scibert_titles_topics[[Column1.id]:[Column3.topic]], 3, FALSE)</f>
        <v>0</v>
      </c>
      <c r="O374" s="1">
        <f>VLOOKUP(Table_Data[[#This Row],[id]], Table_miniLM_keywords_topics[[Column1.id]:[Column3.topic]], 3, FALSE)</f>
        <v>4</v>
      </c>
      <c r="P374" s="1">
        <f>VLOOKUP(Table_Data[[#This Row],[id]], Table_mpnet_keywords_topics[[Column1.id]:[Column3.topic]], 3, FALSE)</f>
        <v>1</v>
      </c>
      <c r="Q374" s="1" t="s">
        <v>6208</v>
      </c>
    </row>
    <row r="375" spans="1:17" x14ac:dyDescent="0.25">
      <c r="A375" s="1" t="s">
        <v>3198</v>
      </c>
      <c r="B375" s="1" t="s">
        <v>3199</v>
      </c>
      <c r="C375" s="1" t="s">
        <v>3200</v>
      </c>
      <c r="D375" s="1" t="s">
        <v>3201</v>
      </c>
      <c r="E375" s="1" t="s">
        <v>3202</v>
      </c>
      <c r="F375" s="1" t="s">
        <v>13</v>
      </c>
      <c r="G375" s="1">
        <v>2020</v>
      </c>
      <c r="I375" s="1">
        <f>VLOOKUP(Table_Data[[#This Row],[id]], Table_miniLM_document_topics[[Column1.id]:[Column3.topic]], 3, FALSE)</f>
        <v>-1</v>
      </c>
      <c r="J375" s="1">
        <f>VLOOKUP(Table_Data[[#This Row],[id]], Table_mpnet_document_topics[[Column1.id]:[Column3.topic]], 3, FALSE)</f>
        <v>6</v>
      </c>
      <c r="K375" s="1">
        <f>VLOOKUP(Table_Data[[#This Row],[id]], Table_scibert_document_topics[[Column1.id]:[Column3.topic]], 3, FALSE)</f>
        <v>-1</v>
      </c>
      <c r="L375" s="1">
        <f>VLOOKUP(Table_Data[[#This Row],[id]], Table_miniLM_titles_topics[[Column1.id]:[Column3.topic]], 3, FALSE)</f>
        <v>13</v>
      </c>
      <c r="M375" s="1">
        <f>VLOOKUP(Table_Data[[#This Row],[id]], Table_mpnet_titles_topics[[Column1.id]:[Column3.topic]], 3, FALSE)</f>
        <v>9</v>
      </c>
      <c r="N375" s="1">
        <f>VLOOKUP(Table_Data[[#This Row],[id]], Table_scibert_titles_topics[[Column1.id]:[Column3.topic]], 3, FALSE)</f>
        <v>18</v>
      </c>
      <c r="O375" s="1">
        <f>VLOOKUP(Table_Data[[#This Row],[id]], Table_miniLM_keywords_topics[[Column1.id]:[Column3.topic]], 3, FALSE)</f>
        <v>-1</v>
      </c>
      <c r="P375" s="1">
        <f>VLOOKUP(Table_Data[[#This Row],[id]], Table_mpnet_keywords_topics[[Column1.id]:[Column3.topic]], 3, FALSE)</f>
        <v>1</v>
      </c>
      <c r="Q375" s="1" t="s">
        <v>6208</v>
      </c>
    </row>
    <row r="376" spans="1:17" x14ac:dyDescent="0.25">
      <c r="A376" s="1" t="s">
        <v>3203</v>
      </c>
      <c r="B376" s="1" t="s">
        <v>5983</v>
      </c>
      <c r="C376" s="1" t="s">
        <v>3204</v>
      </c>
      <c r="D376" s="1" t="s">
        <v>3205</v>
      </c>
      <c r="E376" s="1" t="s">
        <v>3206</v>
      </c>
      <c r="F376" s="1" t="s">
        <v>13</v>
      </c>
      <c r="G376" s="1">
        <v>2020</v>
      </c>
      <c r="H376" s="1" t="s">
        <v>275</v>
      </c>
      <c r="I376" s="1">
        <f>VLOOKUP(Table_Data[[#This Row],[id]], Table_miniLM_document_topics[[Column1.id]:[Column3.topic]], 3, FALSE)</f>
        <v>5</v>
      </c>
      <c r="J376" s="1">
        <f>VLOOKUP(Table_Data[[#This Row],[id]], Table_mpnet_document_topics[[Column1.id]:[Column3.topic]], 3, FALSE)</f>
        <v>0</v>
      </c>
      <c r="K376" s="1">
        <f>VLOOKUP(Table_Data[[#This Row],[id]], Table_scibert_document_topics[[Column1.id]:[Column3.topic]], 3, FALSE)</f>
        <v>1</v>
      </c>
      <c r="L376" s="1">
        <f>VLOOKUP(Table_Data[[#This Row],[id]], Table_miniLM_titles_topics[[Column1.id]:[Column3.topic]], 3, FALSE)</f>
        <v>3</v>
      </c>
      <c r="M376" s="1">
        <f>VLOOKUP(Table_Data[[#This Row],[id]], Table_mpnet_titles_topics[[Column1.id]:[Column3.topic]], 3, FALSE)</f>
        <v>0</v>
      </c>
      <c r="N376" s="1">
        <f>VLOOKUP(Table_Data[[#This Row],[id]], Table_scibert_titles_topics[[Column1.id]:[Column3.topic]], 3, FALSE)</f>
        <v>0</v>
      </c>
      <c r="O376" s="1">
        <f>VLOOKUP(Table_Data[[#This Row],[id]], Table_miniLM_keywords_topics[[Column1.id]:[Column3.topic]], 3, FALSE)</f>
        <v>4</v>
      </c>
      <c r="P376" s="1">
        <f>VLOOKUP(Table_Data[[#This Row],[id]], Table_mpnet_keywords_topics[[Column1.id]:[Column3.topic]], 3, FALSE)</f>
        <v>1</v>
      </c>
      <c r="Q376" s="1" t="s">
        <v>6208</v>
      </c>
    </row>
    <row r="377" spans="1:17" x14ac:dyDescent="0.25">
      <c r="A377" s="1" t="s">
        <v>3207</v>
      </c>
      <c r="B377" s="1" t="s">
        <v>5982</v>
      </c>
      <c r="C377" s="1" t="s">
        <v>821</v>
      </c>
      <c r="D377" s="1" t="s">
        <v>3208</v>
      </c>
      <c r="E377" s="1" t="s">
        <v>3209</v>
      </c>
      <c r="F377" s="1" t="s">
        <v>13</v>
      </c>
      <c r="G377" s="1">
        <v>2020</v>
      </c>
      <c r="H377" s="1" t="s">
        <v>296</v>
      </c>
      <c r="I377" s="1">
        <f>VLOOKUP(Table_Data[[#This Row],[id]], Table_miniLM_document_topics[[Column1.id]:[Column3.topic]], 3, FALSE)</f>
        <v>15</v>
      </c>
      <c r="J377" s="1">
        <f>VLOOKUP(Table_Data[[#This Row],[id]], Table_mpnet_document_topics[[Column1.id]:[Column3.topic]], 3, FALSE)</f>
        <v>0</v>
      </c>
      <c r="K377" s="1">
        <f>VLOOKUP(Table_Data[[#This Row],[id]], Table_scibert_document_topics[[Column1.id]:[Column3.topic]], 3, FALSE)</f>
        <v>13</v>
      </c>
      <c r="L377" s="1">
        <f>VLOOKUP(Table_Data[[#This Row],[id]], Table_miniLM_titles_topics[[Column1.id]:[Column3.topic]], 3, FALSE)</f>
        <v>-1</v>
      </c>
      <c r="M377" s="1">
        <f>VLOOKUP(Table_Data[[#This Row],[id]], Table_mpnet_titles_topics[[Column1.id]:[Column3.topic]], 3, FALSE)</f>
        <v>0</v>
      </c>
      <c r="N377" s="1">
        <f>VLOOKUP(Table_Data[[#This Row],[id]], Table_scibert_titles_topics[[Column1.id]:[Column3.topic]], 3, FALSE)</f>
        <v>0</v>
      </c>
      <c r="O377" s="1">
        <f>VLOOKUP(Table_Data[[#This Row],[id]], Table_miniLM_keywords_topics[[Column1.id]:[Column3.topic]], 3, FALSE)</f>
        <v>-1</v>
      </c>
      <c r="P377" s="1">
        <f>VLOOKUP(Table_Data[[#This Row],[id]], Table_mpnet_keywords_topics[[Column1.id]:[Column3.topic]], 3, FALSE)</f>
        <v>1</v>
      </c>
      <c r="Q377" s="1" t="s">
        <v>6208</v>
      </c>
    </row>
    <row r="378" spans="1:17" x14ac:dyDescent="0.25">
      <c r="A378" s="1" t="s">
        <v>3210</v>
      </c>
      <c r="B378" s="1" t="s">
        <v>3211</v>
      </c>
      <c r="C378" s="1" t="s">
        <v>3212</v>
      </c>
      <c r="D378" s="1" t="s">
        <v>3213</v>
      </c>
      <c r="E378" s="1" t="s">
        <v>3214</v>
      </c>
      <c r="F378" s="1" t="s">
        <v>13</v>
      </c>
      <c r="G378" s="1">
        <v>2020</v>
      </c>
      <c r="H378" s="1" t="s">
        <v>3215</v>
      </c>
      <c r="I378" s="1">
        <f>VLOOKUP(Table_Data[[#This Row],[id]], Table_miniLM_document_topics[[Column1.id]:[Column3.topic]], 3, FALSE)</f>
        <v>-1</v>
      </c>
      <c r="J378" s="1">
        <f>VLOOKUP(Table_Data[[#This Row],[id]], Table_mpnet_document_topics[[Column1.id]:[Column3.topic]], 3, FALSE)</f>
        <v>22</v>
      </c>
      <c r="K378" s="1">
        <f>VLOOKUP(Table_Data[[#This Row],[id]], Table_scibert_document_topics[[Column1.id]:[Column3.topic]], 3, FALSE)</f>
        <v>-1</v>
      </c>
      <c r="L378" s="1">
        <f>VLOOKUP(Table_Data[[#This Row],[id]], Table_miniLM_titles_topics[[Column1.id]:[Column3.topic]], 3, FALSE)</f>
        <v>-1</v>
      </c>
      <c r="M378" s="1">
        <f>VLOOKUP(Table_Data[[#This Row],[id]], Table_mpnet_titles_topics[[Column1.id]:[Column3.topic]], 3, FALSE)</f>
        <v>8</v>
      </c>
      <c r="N378" s="1">
        <f>VLOOKUP(Table_Data[[#This Row],[id]], Table_scibert_titles_topics[[Column1.id]:[Column3.topic]], 3, FALSE)</f>
        <v>-1</v>
      </c>
      <c r="O378" s="1">
        <f>VLOOKUP(Table_Data[[#This Row],[id]], Table_miniLM_keywords_topics[[Column1.id]:[Column3.topic]], 3, FALSE)</f>
        <v>5</v>
      </c>
      <c r="P378" s="1">
        <f>VLOOKUP(Table_Data[[#This Row],[id]], Table_mpnet_keywords_topics[[Column1.id]:[Column3.topic]], 3, FALSE)</f>
        <v>-1</v>
      </c>
      <c r="Q378" s="1" t="s">
        <v>6208</v>
      </c>
    </row>
    <row r="379" spans="1:17" x14ac:dyDescent="0.25">
      <c r="A379" s="1" t="s">
        <v>3216</v>
      </c>
      <c r="B379" s="1" t="s">
        <v>5984</v>
      </c>
      <c r="C379" s="1" t="s">
        <v>3217</v>
      </c>
      <c r="D379" s="1" t="s">
        <v>3218</v>
      </c>
      <c r="E379" s="1" t="s">
        <v>3219</v>
      </c>
      <c r="F379" s="1" t="s">
        <v>13</v>
      </c>
      <c r="G379" s="1">
        <v>2020</v>
      </c>
      <c r="H379" s="1" t="s">
        <v>839</v>
      </c>
      <c r="I379" s="1">
        <f>VLOOKUP(Table_Data[[#This Row],[id]], Table_miniLM_document_topics[[Column1.id]:[Column3.topic]], 3, FALSE)</f>
        <v>7</v>
      </c>
      <c r="J379" s="1">
        <f>VLOOKUP(Table_Data[[#This Row],[id]], Table_mpnet_document_topics[[Column1.id]:[Column3.topic]], 3, FALSE)</f>
        <v>8</v>
      </c>
      <c r="K379" s="1">
        <f>VLOOKUP(Table_Data[[#This Row],[id]], Table_scibert_document_topics[[Column1.id]:[Column3.topic]], 3, FALSE)</f>
        <v>7</v>
      </c>
      <c r="L379" s="1">
        <f>VLOOKUP(Table_Data[[#This Row],[id]], Table_miniLM_titles_topics[[Column1.id]:[Column3.topic]], 3, FALSE)</f>
        <v>8</v>
      </c>
      <c r="M379" s="1">
        <f>VLOOKUP(Table_Data[[#This Row],[id]], Table_mpnet_titles_topics[[Column1.id]:[Column3.topic]], 3, FALSE)</f>
        <v>11</v>
      </c>
      <c r="N379" s="1">
        <f>VLOOKUP(Table_Data[[#This Row],[id]], Table_scibert_titles_topics[[Column1.id]:[Column3.topic]], 3, FALSE)</f>
        <v>6</v>
      </c>
      <c r="O379" s="1">
        <f>VLOOKUP(Table_Data[[#This Row],[id]], Table_miniLM_keywords_topics[[Column1.id]:[Column3.topic]], 3, FALSE)</f>
        <v>0</v>
      </c>
      <c r="P379" s="1">
        <f>VLOOKUP(Table_Data[[#This Row],[id]], Table_mpnet_keywords_topics[[Column1.id]:[Column3.topic]], 3, FALSE)</f>
        <v>9</v>
      </c>
      <c r="Q379" s="1" t="s">
        <v>6208</v>
      </c>
    </row>
    <row r="380" spans="1:17" x14ac:dyDescent="0.25">
      <c r="A380" s="1" t="s">
        <v>3220</v>
      </c>
      <c r="B380" s="1" t="s">
        <v>3221</v>
      </c>
      <c r="C380" s="1" t="s">
        <v>3222</v>
      </c>
      <c r="D380" s="1" t="s">
        <v>3223</v>
      </c>
      <c r="E380" s="1" t="s">
        <v>3224</v>
      </c>
      <c r="F380" s="1" t="s">
        <v>13</v>
      </c>
      <c r="G380" s="1">
        <v>2020</v>
      </c>
      <c r="I380" s="1">
        <f>VLOOKUP(Table_Data[[#This Row],[id]], Table_miniLM_document_topics[[Column1.id]:[Column3.topic]], 3, FALSE)</f>
        <v>-1</v>
      </c>
      <c r="J380" s="1">
        <f>VLOOKUP(Table_Data[[#This Row],[id]], Table_mpnet_document_topics[[Column1.id]:[Column3.topic]], 3, FALSE)</f>
        <v>-1</v>
      </c>
      <c r="K380" s="1">
        <f>VLOOKUP(Table_Data[[#This Row],[id]], Table_scibert_document_topics[[Column1.id]:[Column3.topic]], 3, FALSE)</f>
        <v>3</v>
      </c>
      <c r="L380" s="1">
        <f>VLOOKUP(Table_Data[[#This Row],[id]], Table_miniLM_titles_topics[[Column1.id]:[Column3.topic]], 3, FALSE)</f>
        <v>-1</v>
      </c>
      <c r="M380" s="1">
        <f>VLOOKUP(Table_Data[[#This Row],[id]], Table_mpnet_titles_topics[[Column1.id]:[Column3.topic]], 3, FALSE)</f>
        <v>-1</v>
      </c>
      <c r="N380" s="1">
        <f>VLOOKUP(Table_Data[[#This Row],[id]], Table_scibert_titles_topics[[Column1.id]:[Column3.topic]], 3, FALSE)</f>
        <v>-1</v>
      </c>
      <c r="O380" s="1">
        <f>VLOOKUP(Table_Data[[#This Row],[id]], Table_miniLM_keywords_topics[[Column1.id]:[Column3.topic]], 3, FALSE)</f>
        <v>-1</v>
      </c>
      <c r="P380" s="1">
        <f>VLOOKUP(Table_Data[[#This Row],[id]], Table_mpnet_keywords_topics[[Column1.id]:[Column3.topic]], 3, FALSE)</f>
        <v>10</v>
      </c>
      <c r="Q380" s="1" t="s">
        <v>6208</v>
      </c>
    </row>
    <row r="381" spans="1:17" x14ac:dyDescent="0.25">
      <c r="A381" s="1" t="s">
        <v>3437</v>
      </c>
      <c r="B381" s="1" t="s">
        <v>3438</v>
      </c>
      <c r="C381" s="1" t="s">
        <v>2150</v>
      </c>
      <c r="D381" s="1" t="s">
        <v>3439</v>
      </c>
      <c r="E381" s="1" t="s">
        <v>3440</v>
      </c>
      <c r="F381" s="1" t="s">
        <v>13</v>
      </c>
      <c r="G381" s="1">
        <v>2021</v>
      </c>
      <c r="H381" s="1" t="s">
        <v>3441</v>
      </c>
      <c r="I381" s="1">
        <f>VLOOKUP(Table_Data[[#This Row],[id]], Table_miniLM_document_topics[[Column1.id]:[Column3.topic]], 3, FALSE)</f>
        <v>8</v>
      </c>
      <c r="J381" s="1">
        <f>VLOOKUP(Table_Data[[#This Row],[id]], Table_mpnet_document_topics[[Column1.id]:[Column3.topic]], 3, FALSE)</f>
        <v>9</v>
      </c>
      <c r="K381" s="1">
        <f>VLOOKUP(Table_Data[[#This Row],[id]], Table_scibert_document_topics[[Column1.id]:[Column3.topic]], 3, FALSE)</f>
        <v>8</v>
      </c>
      <c r="L381" s="1">
        <f>VLOOKUP(Table_Data[[#This Row],[id]], Table_miniLM_titles_topics[[Column1.id]:[Column3.topic]], 3, FALSE)</f>
        <v>9</v>
      </c>
      <c r="M381" s="1">
        <f>VLOOKUP(Table_Data[[#This Row],[id]], Table_mpnet_titles_topics[[Column1.id]:[Column3.topic]], 3, FALSE)</f>
        <v>8</v>
      </c>
      <c r="N381" s="1">
        <f>VLOOKUP(Table_Data[[#This Row],[id]], Table_scibert_titles_topics[[Column1.id]:[Column3.topic]], 3, FALSE)</f>
        <v>12</v>
      </c>
      <c r="O381" s="1">
        <f>VLOOKUP(Table_Data[[#This Row],[id]], Table_miniLM_keywords_topics[[Column1.id]:[Column3.topic]], 3, FALSE)</f>
        <v>13</v>
      </c>
      <c r="P381" s="1">
        <f>VLOOKUP(Table_Data[[#This Row],[id]], Table_mpnet_keywords_topics[[Column1.id]:[Column3.topic]], 3, FALSE)</f>
        <v>-1</v>
      </c>
      <c r="Q381" s="1" t="s">
        <v>6208</v>
      </c>
    </row>
    <row r="382" spans="1:17" x14ac:dyDescent="0.25">
      <c r="A382" s="1" t="s">
        <v>3442</v>
      </c>
      <c r="B382" s="1" t="s">
        <v>3443</v>
      </c>
      <c r="C382" s="1" t="s">
        <v>3444</v>
      </c>
      <c r="D382" s="1" t="s">
        <v>3445</v>
      </c>
      <c r="E382" s="1" t="s">
        <v>3446</v>
      </c>
      <c r="F382" s="1" t="s">
        <v>13</v>
      </c>
      <c r="G382" s="1">
        <v>2021</v>
      </c>
      <c r="H382" s="1" t="s">
        <v>3447</v>
      </c>
      <c r="I382" s="1">
        <f>VLOOKUP(Table_Data[[#This Row],[id]], Table_miniLM_document_topics[[Column1.id]:[Column3.topic]], 3, FALSE)</f>
        <v>-1</v>
      </c>
      <c r="J382" s="1">
        <f>VLOOKUP(Table_Data[[#This Row],[id]], Table_mpnet_document_topics[[Column1.id]:[Column3.topic]], 3, FALSE)</f>
        <v>-1</v>
      </c>
      <c r="K382" s="1">
        <f>VLOOKUP(Table_Data[[#This Row],[id]], Table_scibert_document_topics[[Column1.id]:[Column3.topic]], 3, FALSE)</f>
        <v>-1</v>
      </c>
      <c r="L382" s="1">
        <f>VLOOKUP(Table_Data[[#This Row],[id]], Table_miniLM_titles_topics[[Column1.id]:[Column3.topic]], 3, FALSE)</f>
        <v>-1</v>
      </c>
      <c r="M382" s="1">
        <f>VLOOKUP(Table_Data[[#This Row],[id]], Table_mpnet_titles_topics[[Column1.id]:[Column3.topic]], 3, FALSE)</f>
        <v>1</v>
      </c>
      <c r="N382" s="1">
        <f>VLOOKUP(Table_Data[[#This Row],[id]], Table_scibert_titles_topics[[Column1.id]:[Column3.topic]], 3, FALSE)</f>
        <v>-1</v>
      </c>
      <c r="O382" s="1">
        <f>VLOOKUP(Table_Data[[#This Row],[id]], Table_miniLM_keywords_topics[[Column1.id]:[Column3.topic]], 3, FALSE)</f>
        <v>7</v>
      </c>
      <c r="P382" s="1">
        <f>VLOOKUP(Table_Data[[#This Row],[id]], Table_mpnet_keywords_topics[[Column1.id]:[Column3.topic]], 3, FALSE)</f>
        <v>-1</v>
      </c>
      <c r="Q382" s="1" t="s">
        <v>6208</v>
      </c>
    </row>
    <row r="383" spans="1:17" x14ac:dyDescent="0.25">
      <c r="A383" s="1" t="s">
        <v>3448</v>
      </c>
      <c r="B383" s="1" t="s">
        <v>3449</v>
      </c>
      <c r="C383" s="1" t="s">
        <v>3450</v>
      </c>
      <c r="D383" s="1" t="s">
        <v>3451</v>
      </c>
      <c r="E383" s="1" t="s">
        <v>3452</v>
      </c>
      <c r="F383" s="1" t="s">
        <v>13</v>
      </c>
      <c r="G383" s="1">
        <v>2021</v>
      </c>
      <c r="H383" s="1" t="s">
        <v>2065</v>
      </c>
      <c r="I383" s="1">
        <f>VLOOKUP(Table_Data[[#This Row],[id]], Table_miniLM_document_topics[[Column1.id]:[Column3.topic]], 3, FALSE)</f>
        <v>1</v>
      </c>
      <c r="J383" s="1">
        <f>VLOOKUP(Table_Data[[#This Row],[id]], Table_mpnet_document_topics[[Column1.id]:[Column3.topic]], 3, FALSE)</f>
        <v>3</v>
      </c>
      <c r="K383" s="1">
        <f>VLOOKUP(Table_Data[[#This Row],[id]], Table_scibert_document_topics[[Column1.id]:[Column3.topic]], 3, FALSE)</f>
        <v>4</v>
      </c>
      <c r="L383" s="1">
        <f>VLOOKUP(Table_Data[[#This Row],[id]], Table_miniLM_titles_topics[[Column1.id]:[Column3.topic]], 3, FALSE)</f>
        <v>10</v>
      </c>
      <c r="M383" s="1">
        <f>VLOOKUP(Table_Data[[#This Row],[id]], Table_mpnet_titles_topics[[Column1.id]:[Column3.topic]], 3, FALSE)</f>
        <v>5</v>
      </c>
      <c r="N383" s="1">
        <f>VLOOKUP(Table_Data[[#This Row],[id]], Table_scibert_titles_topics[[Column1.id]:[Column3.topic]], 3, FALSE)</f>
        <v>2</v>
      </c>
      <c r="O383" s="1">
        <f>VLOOKUP(Table_Data[[#This Row],[id]], Table_miniLM_keywords_topics[[Column1.id]:[Column3.topic]], 3, FALSE)</f>
        <v>7</v>
      </c>
      <c r="P383" s="1">
        <f>VLOOKUP(Table_Data[[#This Row],[id]], Table_mpnet_keywords_topics[[Column1.id]:[Column3.topic]], 3, FALSE)</f>
        <v>2</v>
      </c>
      <c r="Q383" s="1" t="s">
        <v>6208</v>
      </c>
    </row>
    <row r="384" spans="1:17" x14ac:dyDescent="0.25">
      <c r="A384" s="1" t="s">
        <v>3453</v>
      </c>
      <c r="B384" s="1" t="s">
        <v>3454</v>
      </c>
      <c r="C384" s="1" t="s">
        <v>3455</v>
      </c>
      <c r="D384" s="1" t="s">
        <v>3456</v>
      </c>
      <c r="E384" s="1" t="s">
        <v>3457</v>
      </c>
      <c r="F384" s="1" t="s">
        <v>13</v>
      </c>
      <c r="G384" s="1">
        <v>2021</v>
      </c>
      <c r="H384" s="1" t="s">
        <v>389</v>
      </c>
      <c r="I384" s="1">
        <f>VLOOKUP(Table_Data[[#This Row],[id]], Table_miniLM_document_topics[[Column1.id]:[Column3.topic]], 3, FALSE)</f>
        <v>-1</v>
      </c>
      <c r="J384" s="1">
        <f>VLOOKUP(Table_Data[[#This Row],[id]], Table_mpnet_document_topics[[Column1.id]:[Column3.topic]], 3, FALSE)</f>
        <v>22</v>
      </c>
      <c r="K384" s="1">
        <f>VLOOKUP(Table_Data[[#This Row],[id]], Table_scibert_document_topics[[Column1.id]:[Column3.topic]], 3, FALSE)</f>
        <v>-1</v>
      </c>
      <c r="L384" s="1">
        <f>VLOOKUP(Table_Data[[#This Row],[id]], Table_miniLM_titles_topics[[Column1.id]:[Column3.topic]], 3, FALSE)</f>
        <v>-1</v>
      </c>
      <c r="M384" s="1">
        <f>VLOOKUP(Table_Data[[#This Row],[id]], Table_mpnet_titles_topics[[Column1.id]:[Column3.topic]], 3, FALSE)</f>
        <v>-1</v>
      </c>
      <c r="N384" s="1">
        <f>VLOOKUP(Table_Data[[#This Row],[id]], Table_scibert_titles_topics[[Column1.id]:[Column3.topic]], 3, FALSE)</f>
        <v>24</v>
      </c>
      <c r="O384" s="1">
        <f>VLOOKUP(Table_Data[[#This Row],[id]], Table_miniLM_keywords_topics[[Column1.id]:[Column3.topic]], 3, FALSE)</f>
        <v>-1</v>
      </c>
      <c r="P384" s="1">
        <f>VLOOKUP(Table_Data[[#This Row],[id]], Table_mpnet_keywords_topics[[Column1.id]:[Column3.topic]], 3, FALSE)</f>
        <v>0</v>
      </c>
      <c r="Q384" s="1" t="s">
        <v>6208</v>
      </c>
    </row>
    <row r="385" spans="1:17" x14ac:dyDescent="0.25">
      <c r="A385" s="1" t="s">
        <v>3458</v>
      </c>
      <c r="B385" s="1" t="s">
        <v>3459</v>
      </c>
      <c r="C385" s="1" t="s">
        <v>3460</v>
      </c>
      <c r="D385" s="1" t="s">
        <v>3461</v>
      </c>
      <c r="E385" s="1" t="s">
        <v>3462</v>
      </c>
      <c r="F385" s="1" t="s">
        <v>13</v>
      </c>
      <c r="G385" s="1">
        <v>2021</v>
      </c>
      <c r="H385" s="1" t="s">
        <v>3463</v>
      </c>
      <c r="I385" s="1">
        <f>VLOOKUP(Table_Data[[#This Row],[id]], Table_miniLM_document_topics[[Column1.id]:[Column3.topic]], 3, FALSE)</f>
        <v>11</v>
      </c>
      <c r="J385" s="1">
        <f>VLOOKUP(Table_Data[[#This Row],[id]], Table_mpnet_document_topics[[Column1.id]:[Column3.topic]], 3, FALSE)</f>
        <v>0</v>
      </c>
      <c r="K385" s="1">
        <f>VLOOKUP(Table_Data[[#This Row],[id]], Table_scibert_document_topics[[Column1.id]:[Column3.topic]], 3, FALSE)</f>
        <v>1</v>
      </c>
      <c r="L385" s="1">
        <f>VLOOKUP(Table_Data[[#This Row],[id]], Table_miniLM_titles_topics[[Column1.id]:[Column3.topic]], 3, FALSE)</f>
        <v>3</v>
      </c>
      <c r="M385" s="1">
        <f>VLOOKUP(Table_Data[[#This Row],[id]], Table_mpnet_titles_topics[[Column1.id]:[Column3.topic]], 3, FALSE)</f>
        <v>0</v>
      </c>
      <c r="N385" s="1">
        <f>VLOOKUP(Table_Data[[#This Row],[id]], Table_scibert_titles_topics[[Column1.id]:[Column3.topic]], 3, FALSE)</f>
        <v>0</v>
      </c>
      <c r="O385" s="1">
        <f>VLOOKUP(Table_Data[[#This Row],[id]], Table_miniLM_keywords_topics[[Column1.id]:[Column3.topic]], 3, FALSE)</f>
        <v>13</v>
      </c>
      <c r="P385" s="1">
        <f>VLOOKUP(Table_Data[[#This Row],[id]], Table_mpnet_keywords_topics[[Column1.id]:[Column3.topic]], 3, FALSE)</f>
        <v>11</v>
      </c>
      <c r="Q385" s="1" t="s">
        <v>6208</v>
      </c>
    </row>
    <row r="386" spans="1:17" x14ac:dyDescent="0.25">
      <c r="A386" s="1" t="s">
        <v>3464</v>
      </c>
      <c r="B386" s="1" t="s">
        <v>3465</v>
      </c>
      <c r="C386" s="1" t="s">
        <v>3466</v>
      </c>
      <c r="D386" s="1" t="s">
        <v>3467</v>
      </c>
      <c r="E386" s="1" t="s">
        <v>3468</v>
      </c>
      <c r="F386" s="1" t="s">
        <v>13</v>
      </c>
      <c r="G386" s="1">
        <v>2021</v>
      </c>
      <c r="H386" s="1" t="s">
        <v>254</v>
      </c>
      <c r="I386" s="1">
        <f>VLOOKUP(Table_Data[[#This Row],[id]], Table_miniLM_document_topics[[Column1.id]:[Column3.topic]], 3, FALSE)</f>
        <v>0</v>
      </c>
      <c r="J386" s="1">
        <f>VLOOKUP(Table_Data[[#This Row],[id]], Table_mpnet_document_topics[[Column1.id]:[Column3.topic]], 3, FALSE)</f>
        <v>2</v>
      </c>
      <c r="K386" s="1">
        <f>VLOOKUP(Table_Data[[#This Row],[id]], Table_scibert_document_topics[[Column1.id]:[Column3.topic]], 3, FALSE)</f>
        <v>0</v>
      </c>
      <c r="L386" s="1">
        <f>VLOOKUP(Table_Data[[#This Row],[id]], Table_miniLM_titles_topics[[Column1.id]:[Column3.topic]], 3, FALSE)</f>
        <v>0</v>
      </c>
      <c r="M386" s="1">
        <f>VLOOKUP(Table_Data[[#This Row],[id]], Table_mpnet_titles_topics[[Column1.id]:[Column3.topic]], 3, FALSE)</f>
        <v>3</v>
      </c>
      <c r="N386" s="1">
        <f>VLOOKUP(Table_Data[[#This Row],[id]], Table_scibert_titles_topics[[Column1.id]:[Column3.topic]], 3, FALSE)</f>
        <v>-1</v>
      </c>
      <c r="O386" s="1">
        <f>VLOOKUP(Table_Data[[#This Row],[id]], Table_miniLM_keywords_topics[[Column1.id]:[Column3.topic]], 3, FALSE)</f>
        <v>-1</v>
      </c>
      <c r="P386" s="1">
        <f>VLOOKUP(Table_Data[[#This Row],[id]], Table_mpnet_keywords_topics[[Column1.id]:[Column3.topic]], 3, FALSE)</f>
        <v>6</v>
      </c>
      <c r="Q386" s="1" t="s">
        <v>6208</v>
      </c>
    </row>
    <row r="387" spans="1:17" x14ac:dyDescent="0.25">
      <c r="A387" s="1" t="s">
        <v>3469</v>
      </c>
      <c r="B387" s="1" t="s">
        <v>3470</v>
      </c>
      <c r="C387" s="1" t="s">
        <v>3471</v>
      </c>
      <c r="D387" s="1" t="s">
        <v>3472</v>
      </c>
      <c r="E387" s="1" t="s">
        <v>3473</v>
      </c>
      <c r="F387" s="1" t="s">
        <v>13</v>
      </c>
      <c r="G387" s="1">
        <v>2021</v>
      </c>
      <c r="I387" s="1">
        <f>VLOOKUP(Table_Data[[#This Row],[id]], Table_miniLM_document_topics[[Column1.id]:[Column3.topic]], 3, FALSE)</f>
        <v>7</v>
      </c>
      <c r="J387" s="1">
        <f>VLOOKUP(Table_Data[[#This Row],[id]], Table_mpnet_document_topics[[Column1.id]:[Column3.topic]], 3, FALSE)</f>
        <v>8</v>
      </c>
      <c r="K387" s="1">
        <f>VLOOKUP(Table_Data[[#This Row],[id]], Table_scibert_document_topics[[Column1.id]:[Column3.topic]], 3, FALSE)</f>
        <v>7</v>
      </c>
      <c r="L387" s="1">
        <f>VLOOKUP(Table_Data[[#This Row],[id]], Table_miniLM_titles_topics[[Column1.id]:[Column3.topic]], 3, FALSE)</f>
        <v>8</v>
      </c>
      <c r="M387" s="1">
        <f>VLOOKUP(Table_Data[[#This Row],[id]], Table_mpnet_titles_topics[[Column1.id]:[Column3.topic]], 3, FALSE)</f>
        <v>11</v>
      </c>
      <c r="N387" s="1">
        <f>VLOOKUP(Table_Data[[#This Row],[id]], Table_scibert_titles_topics[[Column1.id]:[Column3.topic]], 3, FALSE)</f>
        <v>6</v>
      </c>
      <c r="O387" s="1">
        <f>VLOOKUP(Table_Data[[#This Row],[id]], Table_miniLM_keywords_topics[[Column1.id]:[Column3.topic]], 3, FALSE)</f>
        <v>-1</v>
      </c>
      <c r="P387" s="1">
        <f>VLOOKUP(Table_Data[[#This Row],[id]], Table_mpnet_keywords_topics[[Column1.id]:[Column3.topic]], 3, FALSE)</f>
        <v>9</v>
      </c>
      <c r="Q387" s="1" t="s">
        <v>6208</v>
      </c>
    </row>
    <row r="388" spans="1:17" x14ac:dyDescent="0.25">
      <c r="A388" s="1" t="s">
        <v>3474</v>
      </c>
      <c r="B388" s="1" t="s">
        <v>3475</v>
      </c>
      <c r="C388" s="1" t="s">
        <v>3476</v>
      </c>
      <c r="D388" s="1" t="s">
        <v>3477</v>
      </c>
      <c r="E388" s="1" t="s">
        <v>3478</v>
      </c>
      <c r="F388" s="1" t="s">
        <v>13</v>
      </c>
      <c r="G388" s="1">
        <v>2021</v>
      </c>
      <c r="H388" s="1" t="s">
        <v>133</v>
      </c>
      <c r="I388" s="1">
        <f>VLOOKUP(Table_Data[[#This Row],[id]], Table_miniLM_document_topics[[Column1.id]:[Column3.topic]], 3, FALSE)</f>
        <v>12</v>
      </c>
      <c r="J388" s="1">
        <f>VLOOKUP(Table_Data[[#This Row],[id]], Table_mpnet_document_topics[[Column1.id]:[Column3.topic]], 3, FALSE)</f>
        <v>-1</v>
      </c>
      <c r="K388" s="1">
        <f>VLOOKUP(Table_Data[[#This Row],[id]], Table_scibert_document_topics[[Column1.id]:[Column3.topic]], 3, FALSE)</f>
        <v>10</v>
      </c>
      <c r="L388" s="1">
        <f>VLOOKUP(Table_Data[[#This Row],[id]], Table_miniLM_titles_topics[[Column1.id]:[Column3.topic]], 3, FALSE)</f>
        <v>13</v>
      </c>
      <c r="M388" s="1">
        <f>VLOOKUP(Table_Data[[#This Row],[id]], Table_mpnet_titles_topics[[Column1.id]:[Column3.topic]], 3, FALSE)</f>
        <v>9</v>
      </c>
      <c r="N388" s="1">
        <f>VLOOKUP(Table_Data[[#This Row],[id]], Table_scibert_titles_topics[[Column1.id]:[Column3.topic]], 3, FALSE)</f>
        <v>-1</v>
      </c>
      <c r="O388" s="1">
        <f>VLOOKUP(Table_Data[[#This Row],[id]], Table_miniLM_keywords_topics[[Column1.id]:[Column3.topic]], 3, FALSE)</f>
        <v>-1</v>
      </c>
      <c r="P388" s="1">
        <f>VLOOKUP(Table_Data[[#This Row],[id]], Table_mpnet_keywords_topics[[Column1.id]:[Column3.topic]], 3, FALSE)</f>
        <v>9</v>
      </c>
      <c r="Q388" s="1" t="s">
        <v>6208</v>
      </c>
    </row>
    <row r="389" spans="1:17" x14ac:dyDescent="0.25">
      <c r="A389" s="1" t="s">
        <v>3479</v>
      </c>
      <c r="B389" s="1" t="s">
        <v>3480</v>
      </c>
      <c r="C389" s="1" t="s">
        <v>3481</v>
      </c>
      <c r="D389" s="1" t="s">
        <v>3482</v>
      </c>
      <c r="E389" s="1" t="s">
        <v>3483</v>
      </c>
      <c r="F389" s="1" t="s">
        <v>13</v>
      </c>
      <c r="G389" s="1">
        <v>2021</v>
      </c>
      <c r="H389" s="1" t="s">
        <v>2724</v>
      </c>
      <c r="I389" s="1">
        <f>VLOOKUP(Table_Data[[#This Row],[id]], Table_miniLM_document_topics[[Column1.id]:[Column3.topic]], 3, FALSE)</f>
        <v>15</v>
      </c>
      <c r="J389" s="1">
        <f>VLOOKUP(Table_Data[[#This Row],[id]], Table_mpnet_document_topics[[Column1.id]:[Column3.topic]], 3, FALSE)</f>
        <v>-1</v>
      </c>
      <c r="K389" s="1">
        <f>VLOOKUP(Table_Data[[#This Row],[id]], Table_scibert_document_topics[[Column1.id]:[Column3.topic]], 3, FALSE)</f>
        <v>13</v>
      </c>
      <c r="L389" s="1">
        <f>VLOOKUP(Table_Data[[#This Row],[id]], Table_miniLM_titles_topics[[Column1.id]:[Column3.topic]], 3, FALSE)</f>
        <v>7</v>
      </c>
      <c r="M389" s="1">
        <f>VLOOKUP(Table_Data[[#This Row],[id]], Table_mpnet_titles_topics[[Column1.id]:[Column3.topic]], 3, FALSE)</f>
        <v>-1</v>
      </c>
      <c r="N389" s="1">
        <f>VLOOKUP(Table_Data[[#This Row],[id]], Table_scibert_titles_topics[[Column1.id]:[Column3.topic]], 3, FALSE)</f>
        <v>-1</v>
      </c>
      <c r="O389" s="1">
        <f>VLOOKUP(Table_Data[[#This Row],[id]], Table_miniLM_keywords_topics[[Column1.id]:[Column3.topic]], 3, FALSE)</f>
        <v>4</v>
      </c>
      <c r="P389" s="1">
        <f>VLOOKUP(Table_Data[[#This Row],[id]], Table_mpnet_keywords_topics[[Column1.id]:[Column3.topic]], 3, FALSE)</f>
        <v>1</v>
      </c>
      <c r="Q389" s="1" t="s">
        <v>6208</v>
      </c>
    </row>
    <row r="390" spans="1:17" x14ac:dyDescent="0.25">
      <c r="A390" s="1" t="s">
        <v>3484</v>
      </c>
      <c r="B390" s="1" t="s">
        <v>3485</v>
      </c>
      <c r="C390" s="1" t="s">
        <v>3486</v>
      </c>
      <c r="D390" s="1" t="s">
        <v>3487</v>
      </c>
      <c r="E390" s="1" t="s">
        <v>3488</v>
      </c>
      <c r="F390" s="1" t="s">
        <v>13</v>
      </c>
      <c r="G390" s="1">
        <v>2021</v>
      </c>
      <c r="H390" s="1" t="s">
        <v>3489</v>
      </c>
      <c r="I390" s="1">
        <f>VLOOKUP(Table_Data[[#This Row],[id]], Table_miniLM_document_topics[[Column1.id]:[Column3.topic]], 3, FALSE)</f>
        <v>-1</v>
      </c>
      <c r="J390" s="1">
        <f>VLOOKUP(Table_Data[[#This Row],[id]], Table_mpnet_document_topics[[Column1.id]:[Column3.topic]], 3, FALSE)</f>
        <v>-1</v>
      </c>
      <c r="K390" s="1">
        <f>VLOOKUP(Table_Data[[#This Row],[id]], Table_scibert_document_topics[[Column1.id]:[Column3.topic]], 3, FALSE)</f>
        <v>4</v>
      </c>
      <c r="L390" s="1">
        <f>VLOOKUP(Table_Data[[#This Row],[id]], Table_miniLM_titles_topics[[Column1.id]:[Column3.topic]], 3, FALSE)</f>
        <v>-1</v>
      </c>
      <c r="M390" s="1">
        <f>VLOOKUP(Table_Data[[#This Row],[id]], Table_mpnet_titles_topics[[Column1.id]:[Column3.topic]], 3, FALSE)</f>
        <v>5</v>
      </c>
      <c r="N390" s="1">
        <f>VLOOKUP(Table_Data[[#This Row],[id]], Table_scibert_titles_topics[[Column1.id]:[Column3.topic]], 3, FALSE)</f>
        <v>2</v>
      </c>
      <c r="O390" s="1">
        <f>VLOOKUP(Table_Data[[#This Row],[id]], Table_miniLM_keywords_topics[[Column1.id]:[Column3.topic]], 3, FALSE)</f>
        <v>7</v>
      </c>
      <c r="P390" s="1">
        <f>VLOOKUP(Table_Data[[#This Row],[id]], Table_mpnet_keywords_topics[[Column1.id]:[Column3.topic]], 3, FALSE)</f>
        <v>2</v>
      </c>
      <c r="Q390" s="1" t="s">
        <v>6208</v>
      </c>
    </row>
    <row r="391" spans="1:17" x14ac:dyDescent="0.25">
      <c r="A391" s="1" t="s">
        <v>3490</v>
      </c>
      <c r="B391" s="1" t="s">
        <v>3491</v>
      </c>
      <c r="C391" s="1" t="s">
        <v>3492</v>
      </c>
      <c r="D391" s="1" t="s">
        <v>3493</v>
      </c>
      <c r="E391" s="1" t="s">
        <v>3494</v>
      </c>
      <c r="F391" s="1" t="s">
        <v>13</v>
      </c>
      <c r="G391" s="1">
        <v>2021</v>
      </c>
      <c r="H391" s="1" t="s">
        <v>2724</v>
      </c>
      <c r="I391" s="1">
        <f>VLOOKUP(Table_Data[[#This Row],[id]], Table_miniLM_document_topics[[Column1.id]:[Column3.topic]], 3, FALSE)</f>
        <v>-1</v>
      </c>
      <c r="J391" s="1">
        <f>VLOOKUP(Table_Data[[#This Row],[id]], Table_mpnet_document_topics[[Column1.id]:[Column3.topic]], 3, FALSE)</f>
        <v>0</v>
      </c>
      <c r="K391" s="1">
        <f>VLOOKUP(Table_Data[[#This Row],[id]], Table_scibert_document_topics[[Column1.id]:[Column3.topic]], 3, FALSE)</f>
        <v>1</v>
      </c>
      <c r="L391" s="1">
        <f>VLOOKUP(Table_Data[[#This Row],[id]], Table_miniLM_titles_topics[[Column1.id]:[Column3.topic]], 3, FALSE)</f>
        <v>-1</v>
      </c>
      <c r="M391" s="1">
        <f>VLOOKUP(Table_Data[[#This Row],[id]], Table_mpnet_titles_topics[[Column1.id]:[Column3.topic]], 3, FALSE)</f>
        <v>0</v>
      </c>
      <c r="N391" s="1">
        <f>VLOOKUP(Table_Data[[#This Row],[id]], Table_scibert_titles_topics[[Column1.id]:[Column3.topic]], 3, FALSE)</f>
        <v>0</v>
      </c>
      <c r="O391" s="1">
        <f>VLOOKUP(Table_Data[[#This Row],[id]], Table_miniLM_keywords_topics[[Column1.id]:[Column3.topic]], 3, FALSE)</f>
        <v>-1</v>
      </c>
      <c r="P391" s="1">
        <f>VLOOKUP(Table_Data[[#This Row],[id]], Table_mpnet_keywords_topics[[Column1.id]:[Column3.topic]], 3, FALSE)</f>
        <v>1</v>
      </c>
      <c r="Q391" s="1" t="s">
        <v>6208</v>
      </c>
    </row>
    <row r="392" spans="1:17" x14ac:dyDescent="0.25">
      <c r="A392" s="1" t="s">
        <v>3495</v>
      </c>
      <c r="B392" s="1" t="s">
        <v>3496</v>
      </c>
      <c r="C392" s="1" t="s">
        <v>3497</v>
      </c>
      <c r="D392" s="1" t="s">
        <v>3498</v>
      </c>
      <c r="E392" s="1" t="s">
        <v>3499</v>
      </c>
      <c r="F392" s="1" t="s">
        <v>13</v>
      </c>
      <c r="G392" s="1">
        <v>2021</v>
      </c>
      <c r="H392" s="1" t="s">
        <v>14</v>
      </c>
      <c r="I392" s="1">
        <f>VLOOKUP(Table_Data[[#This Row],[id]], Table_miniLM_document_topics[[Column1.id]:[Column3.topic]], 3, FALSE)</f>
        <v>5</v>
      </c>
      <c r="J392" s="1">
        <f>VLOOKUP(Table_Data[[#This Row],[id]], Table_mpnet_document_topics[[Column1.id]:[Column3.topic]], 3, FALSE)</f>
        <v>0</v>
      </c>
      <c r="K392" s="1">
        <f>VLOOKUP(Table_Data[[#This Row],[id]], Table_scibert_document_topics[[Column1.id]:[Column3.topic]], 3, FALSE)</f>
        <v>-1</v>
      </c>
      <c r="L392" s="1">
        <f>VLOOKUP(Table_Data[[#This Row],[id]], Table_miniLM_titles_topics[[Column1.id]:[Column3.topic]], 3, FALSE)</f>
        <v>3</v>
      </c>
      <c r="M392" s="1">
        <f>VLOOKUP(Table_Data[[#This Row],[id]], Table_mpnet_titles_topics[[Column1.id]:[Column3.topic]], 3, FALSE)</f>
        <v>14</v>
      </c>
      <c r="N392" s="1">
        <f>VLOOKUP(Table_Data[[#This Row],[id]], Table_scibert_titles_topics[[Column1.id]:[Column3.topic]], 3, FALSE)</f>
        <v>0</v>
      </c>
      <c r="O392" s="1">
        <f>VLOOKUP(Table_Data[[#This Row],[id]], Table_miniLM_keywords_topics[[Column1.id]:[Column3.topic]], 3, FALSE)</f>
        <v>4</v>
      </c>
      <c r="P392" s="1">
        <f>VLOOKUP(Table_Data[[#This Row],[id]], Table_mpnet_keywords_topics[[Column1.id]:[Column3.topic]], 3, FALSE)</f>
        <v>1</v>
      </c>
      <c r="Q392" s="1" t="s">
        <v>6208</v>
      </c>
    </row>
    <row r="393" spans="1:17" x14ac:dyDescent="0.25">
      <c r="A393" s="1" t="s">
        <v>3500</v>
      </c>
      <c r="B393" s="1" t="s">
        <v>3501</v>
      </c>
      <c r="C393" s="1" t="s">
        <v>3502</v>
      </c>
      <c r="D393" s="1" t="s">
        <v>3503</v>
      </c>
      <c r="E393" s="1" t="s">
        <v>3504</v>
      </c>
      <c r="F393" s="1" t="s">
        <v>13</v>
      </c>
      <c r="G393" s="1">
        <v>2021</v>
      </c>
      <c r="H393" s="1" t="s">
        <v>14</v>
      </c>
      <c r="I393" s="1">
        <f>VLOOKUP(Table_Data[[#This Row],[id]], Table_miniLM_document_topics[[Column1.id]:[Column3.topic]], 3, FALSE)</f>
        <v>15</v>
      </c>
      <c r="J393" s="1">
        <f>VLOOKUP(Table_Data[[#This Row],[id]], Table_mpnet_document_topics[[Column1.id]:[Column3.topic]], 3, FALSE)</f>
        <v>18</v>
      </c>
      <c r="K393" s="1">
        <f>VLOOKUP(Table_Data[[#This Row],[id]], Table_scibert_document_topics[[Column1.id]:[Column3.topic]], 3, FALSE)</f>
        <v>13</v>
      </c>
      <c r="L393" s="1">
        <f>VLOOKUP(Table_Data[[#This Row],[id]], Table_miniLM_titles_topics[[Column1.id]:[Column3.topic]], 3, FALSE)</f>
        <v>21</v>
      </c>
      <c r="M393" s="1">
        <f>VLOOKUP(Table_Data[[#This Row],[id]], Table_mpnet_titles_topics[[Column1.id]:[Column3.topic]], 3, FALSE)</f>
        <v>14</v>
      </c>
      <c r="N393" s="1">
        <f>VLOOKUP(Table_Data[[#This Row],[id]], Table_scibert_titles_topics[[Column1.id]:[Column3.topic]], 3, FALSE)</f>
        <v>15</v>
      </c>
      <c r="O393" s="1">
        <f>VLOOKUP(Table_Data[[#This Row],[id]], Table_miniLM_keywords_topics[[Column1.id]:[Column3.topic]], 3, FALSE)</f>
        <v>4</v>
      </c>
      <c r="P393" s="1">
        <f>VLOOKUP(Table_Data[[#This Row],[id]], Table_mpnet_keywords_topics[[Column1.id]:[Column3.topic]], 3, FALSE)</f>
        <v>1</v>
      </c>
      <c r="Q393" s="1" t="s">
        <v>6208</v>
      </c>
    </row>
    <row r="394" spans="1:17" x14ac:dyDescent="0.25">
      <c r="A394" s="1" t="s">
        <v>3505</v>
      </c>
      <c r="B394" s="1" t="s">
        <v>3506</v>
      </c>
      <c r="C394" s="1" t="s">
        <v>3507</v>
      </c>
      <c r="D394" s="1" t="s">
        <v>3508</v>
      </c>
      <c r="E394" s="1" t="s">
        <v>3509</v>
      </c>
      <c r="F394" s="1" t="s">
        <v>13</v>
      </c>
      <c r="G394" s="1">
        <v>2021</v>
      </c>
      <c r="H394" s="1" t="s">
        <v>3510</v>
      </c>
      <c r="I394" s="1">
        <f>VLOOKUP(Table_Data[[#This Row],[id]], Table_miniLM_document_topics[[Column1.id]:[Column3.topic]], 3, FALSE)</f>
        <v>-1</v>
      </c>
      <c r="J394" s="1">
        <f>VLOOKUP(Table_Data[[#This Row],[id]], Table_mpnet_document_topics[[Column1.id]:[Column3.topic]], 3, FALSE)</f>
        <v>-1</v>
      </c>
      <c r="K394" s="1">
        <f>VLOOKUP(Table_Data[[#This Row],[id]], Table_scibert_document_topics[[Column1.id]:[Column3.topic]], 3, FALSE)</f>
        <v>-1</v>
      </c>
      <c r="L394" s="1">
        <f>VLOOKUP(Table_Data[[#This Row],[id]], Table_miniLM_titles_topics[[Column1.id]:[Column3.topic]], 3, FALSE)</f>
        <v>7</v>
      </c>
      <c r="M394" s="1">
        <f>VLOOKUP(Table_Data[[#This Row],[id]], Table_mpnet_titles_topics[[Column1.id]:[Column3.topic]], 3, FALSE)</f>
        <v>1</v>
      </c>
      <c r="N394" s="1">
        <f>VLOOKUP(Table_Data[[#This Row],[id]], Table_scibert_titles_topics[[Column1.id]:[Column3.topic]], 3, FALSE)</f>
        <v>9</v>
      </c>
      <c r="O394" s="1">
        <f>VLOOKUP(Table_Data[[#This Row],[id]], Table_miniLM_keywords_topics[[Column1.id]:[Column3.topic]], 3, FALSE)</f>
        <v>9</v>
      </c>
      <c r="P394" s="1">
        <f>VLOOKUP(Table_Data[[#This Row],[id]], Table_mpnet_keywords_topics[[Column1.id]:[Column3.topic]], 3, FALSE)</f>
        <v>5</v>
      </c>
      <c r="Q394" s="1" t="s">
        <v>6208</v>
      </c>
    </row>
    <row r="395" spans="1:17" x14ac:dyDescent="0.25">
      <c r="A395" s="1" t="s">
        <v>3511</v>
      </c>
      <c r="B395" s="1" t="s">
        <v>3512</v>
      </c>
      <c r="C395" s="1" t="s">
        <v>3513</v>
      </c>
      <c r="D395" s="1" t="s">
        <v>3514</v>
      </c>
      <c r="E395" s="1" t="s">
        <v>3515</v>
      </c>
      <c r="F395" s="1" t="s">
        <v>13</v>
      </c>
      <c r="G395" s="1">
        <v>2021</v>
      </c>
      <c r="H395" s="1" t="s">
        <v>739</v>
      </c>
      <c r="I395" s="1">
        <f>VLOOKUP(Table_Data[[#This Row],[id]], Table_miniLM_document_topics[[Column1.id]:[Column3.topic]], 3, FALSE)</f>
        <v>12</v>
      </c>
      <c r="J395" s="1">
        <f>VLOOKUP(Table_Data[[#This Row],[id]], Table_mpnet_document_topics[[Column1.id]:[Column3.topic]], 3, FALSE)</f>
        <v>6</v>
      </c>
      <c r="K395" s="1">
        <f>VLOOKUP(Table_Data[[#This Row],[id]], Table_scibert_document_topics[[Column1.id]:[Column3.topic]], 3, FALSE)</f>
        <v>-1</v>
      </c>
      <c r="L395" s="1">
        <f>VLOOKUP(Table_Data[[#This Row],[id]], Table_miniLM_titles_topics[[Column1.id]:[Column3.topic]], 3, FALSE)</f>
        <v>13</v>
      </c>
      <c r="M395" s="1">
        <f>VLOOKUP(Table_Data[[#This Row],[id]], Table_mpnet_titles_topics[[Column1.id]:[Column3.topic]], 3, FALSE)</f>
        <v>9</v>
      </c>
      <c r="N395" s="1">
        <f>VLOOKUP(Table_Data[[#This Row],[id]], Table_scibert_titles_topics[[Column1.id]:[Column3.topic]], 3, FALSE)</f>
        <v>18</v>
      </c>
      <c r="O395" s="1">
        <f>VLOOKUP(Table_Data[[#This Row],[id]], Table_miniLM_keywords_topics[[Column1.id]:[Column3.topic]], 3, FALSE)</f>
        <v>9</v>
      </c>
      <c r="P395" s="1">
        <f>VLOOKUP(Table_Data[[#This Row],[id]], Table_mpnet_keywords_topics[[Column1.id]:[Column3.topic]], 3, FALSE)</f>
        <v>5</v>
      </c>
      <c r="Q395" s="1" t="s">
        <v>6208</v>
      </c>
    </row>
    <row r="396" spans="1:17" x14ac:dyDescent="0.25">
      <c r="A396" s="1" t="s">
        <v>3516</v>
      </c>
      <c r="B396" s="1" t="s">
        <v>3517</v>
      </c>
      <c r="C396" s="1" t="s">
        <v>3518</v>
      </c>
      <c r="D396" s="1" t="s">
        <v>3519</v>
      </c>
      <c r="E396" s="1" t="s">
        <v>3520</v>
      </c>
      <c r="F396" s="1" t="s">
        <v>13</v>
      </c>
      <c r="G396" s="1">
        <v>2021</v>
      </c>
      <c r="I396" s="1">
        <f>VLOOKUP(Table_Data[[#This Row],[id]], Table_miniLM_document_topics[[Column1.id]:[Column3.topic]], 3, FALSE)</f>
        <v>22</v>
      </c>
      <c r="J396" s="1">
        <f>VLOOKUP(Table_Data[[#This Row],[id]], Table_mpnet_document_topics[[Column1.id]:[Column3.topic]], 3, FALSE)</f>
        <v>19</v>
      </c>
      <c r="K396" s="1">
        <f>VLOOKUP(Table_Data[[#This Row],[id]], Table_scibert_document_topics[[Column1.id]:[Column3.topic]], 3, FALSE)</f>
        <v>23</v>
      </c>
      <c r="L396" s="1">
        <f>VLOOKUP(Table_Data[[#This Row],[id]], Table_miniLM_titles_topics[[Column1.id]:[Column3.topic]], 3, FALSE)</f>
        <v>0</v>
      </c>
      <c r="M396" s="1">
        <f>VLOOKUP(Table_Data[[#This Row],[id]], Table_mpnet_titles_topics[[Column1.id]:[Column3.topic]], 3, FALSE)</f>
        <v>-1</v>
      </c>
      <c r="N396" s="1">
        <f>VLOOKUP(Table_Data[[#This Row],[id]], Table_scibert_titles_topics[[Column1.id]:[Column3.topic]], 3, FALSE)</f>
        <v>8</v>
      </c>
      <c r="O396" s="1">
        <f>VLOOKUP(Table_Data[[#This Row],[id]], Table_miniLM_keywords_topics[[Column1.id]:[Column3.topic]], 3, FALSE)</f>
        <v>15</v>
      </c>
      <c r="P396" s="1">
        <f>VLOOKUP(Table_Data[[#This Row],[id]], Table_mpnet_keywords_topics[[Column1.id]:[Column3.topic]], 3, FALSE)</f>
        <v>-1</v>
      </c>
      <c r="Q396" s="1" t="s">
        <v>6208</v>
      </c>
    </row>
    <row r="397" spans="1:17" x14ac:dyDescent="0.25">
      <c r="A397" s="1" t="s">
        <v>3521</v>
      </c>
      <c r="B397" s="1" t="s">
        <v>3522</v>
      </c>
      <c r="C397" s="1" t="s">
        <v>3523</v>
      </c>
      <c r="D397" s="1" t="s">
        <v>3524</v>
      </c>
      <c r="E397" s="1" t="s">
        <v>3525</v>
      </c>
      <c r="F397" s="1" t="s">
        <v>13</v>
      </c>
      <c r="G397" s="1">
        <v>2021</v>
      </c>
      <c r="H397" s="1" t="s">
        <v>2111</v>
      </c>
      <c r="I397" s="1">
        <f>VLOOKUP(Table_Data[[#This Row],[id]], Table_miniLM_document_topics[[Column1.id]:[Column3.topic]], 3, FALSE)</f>
        <v>2</v>
      </c>
      <c r="J397" s="1">
        <f>VLOOKUP(Table_Data[[#This Row],[id]], Table_mpnet_document_topics[[Column1.id]:[Column3.topic]], 3, FALSE)</f>
        <v>1</v>
      </c>
      <c r="K397" s="1">
        <f>VLOOKUP(Table_Data[[#This Row],[id]], Table_scibert_document_topics[[Column1.id]:[Column3.topic]], 3, FALSE)</f>
        <v>3</v>
      </c>
      <c r="L397" s="1">
        <f>VLOOKUP(Table_Data[[#This Row],[id]], Table_miniLM_titles_topics[[Column1.id]:[Column3.topic]], 3, FALSE)</f>
        <v>4</v>
      </c>
      <c r="M397" s="1">
        <f>VLOOKUP(Table_Data[[#This Row],[id]], Table_mpnet_titles_topics[[Column1.id]:[Column3.topic]], 3, FALSE)</f>
        <v>-1</v>
      </c>
      <c r="N397" s="1">
        <f>VLOOKUP(Table_Data[[#This Row],[id]], Table_scibert_titles_topics[[Column1.id]:[Column3.topic]], 3, FALSE)</f>
        <v>1</v>
      </c>
      <c r="O397" s="1">
        <f>VLOOKUP(Table_Data[[#This Row],[id]], Table_miniLM_keywords_topics[[Column1.id]:[Column3.topic]], 3, FALSE)</f>
        <v>3</v>
      </c>
      <c r="P397" s="1">
        <f>VLOOKUP(Table_Data[[#This Row],[id]], Table_mpnet_keywords_topics[[Column1.id]:[Column3.topic]], 3, FALSE)</f>
        <v>14</v>
      </c>
      <c r="Q397" s="1" t="s">
        <v>6208</v>
      </c>
    </row>
    <row r="398" spans="1:17" x14ac:dyDescent="0.25">
      <c r="A398" s="1" t="s">
        <v>3526</v>
      </c>
      <c r="B398" s="1" t="s">
        <v>3527</v>
      </c>
      <c r="C398" s="1" t="s">
        <v>1826</v>
      </c>
      <c r="D398" s="1" t="s">
        <v>3528</v>
      </c>
      <c r="E398" s="1" t="s">
        <v>3529</v>
      </c>
      <c r="F398" s="1" t="s">
        <v>13</v>
      </c>
      <c r="G398" s="1">
        <v>2021</v>
      </c>
      <c r="H398" s="1" t="s">
        <v>1692</v>
      </c>
      <c r="I398" s="1">
        <f>VLOOKUP(Table_Data[[#This Row],[id]], Table_miniLM_document_topics[[Column1.id]:[Column3.topic]], 3, FALSE)</f>
        <v>-1</v>
      </c>
      <c r="J398" s="1">
        <f>VLOOKUP(Table_Data[[#This Row],[id]], Table_mpnet_document_topics[[Column1.id]:[Column3.topic]], 3, FALSE)</f>
        <v>-1</v>
      </c>
      <c r="K398" s="1">
        <f>VLOOKUP(Table_Data[[#This Row],[id]], Table_scibert_document_topics[[Column1.id]:[Column3.topic]], 3, FALSE)</f>
        <v>-1</v>
      </c>
      <c r="L398" s="1">
        <f>VLOOKUP(Table_Data[[#This Row],[id]], Table_miniLM_titles_topics[[Column1.id]:[Column3.topic]], 3, FALSE)</f>
        <v>1</v>
      </c>
      <c r="M398" s="1">
        <f>VLOOKUP(Table_Data[[#This Row],[id]], Table_mpnet_titles_topics[[Column1.id]:[Column3.topic]], 3, FALSE)</f>
        <v>4</v>
      </c>
      <c r="N398" s="1">
        <f>VLOOKUP(Table_Data[[#This Row],[id]], Table_scibert_titles_topics[[Column1.id]:[Column3.topic]], 3, FALSE)</f>
        <v>11</v>
      </c>
      <c r="O398" s="1">
        <f>VLOOKUP(Table_Data[[#This Row],[id]], Table_miniLM_keywords_topics[[Column1.id]:[Column3.topic]], 3, FALSE)</f>
        <v>-1</v>
      </c>
      <c r="P398" s="1">
        <f>VLOOKUP(Table_Data[[#This Row],[id]], Table_mpnet_keywords_topics[[Column1.id]:[Column3.topic]], 3, FALSE)</f>
        <v>-1</v>
      </c>
      <c r="Q398" s="1" t="s">
        <v>6208</v>
      </c>
    </row>
    <row r="399" spans="1:17" x14ac:dyDescent="0.25">
      <c r="A399" s="1" t="s">
        <v>3530</v>
      </c>
      <c r="B399" s="1" t="s">
        <v>3531</v>
      </c>
      <c r="C399" s="1" t="s">
        <v>3532</v>
      </c>
      <c r="D399" s="1" t="s">
        <v>3533</v>
      </c>
      <c r="E399" s="1" t="s">
        <v>3534</v>
      </c>
      <c r="F399" s="1" t="s">
        <v>13</v>
      </c>
      <c r="G399" s="1">
        <v>2021</v>
      </c>
      <c r="H399" s="1" t="s">
        <v>296</v>
      </c>
      <c r="I399" s="1">
        <f>VLOOKUP(Table_Data[[#This Row],[id]], Table_miniLM_document_topics[[Column1.id]:[Column3.topic]], 3, FALSE)</f>
        <v>5</v>
      </c>
      <c r="J399" s="1">
        <f>VLOOKUP(Table_Data[[#This Row],[id]], Table_mpnet_document_topics[[Column1.id]:[Column3.topic]], 3, FALSE)</f>
        <v>0</v>
      </c>
      <c r="K399" s="1">
        <f>VLOOKUP(Table_Data[[#This Row],[id]], Table_scibert_document_topics[[Column1.id]:[Column3.topic]], 3, FALSE)</f>
        <v>9</v>
      </c>
      <c r="L399" s="1">
        <f>VLOOKUP(Table_Data[[#This Row],[id]], Table_miniLM_titles_topics[[Column1.id]:[Column3.topic]], 3, FALSE)</f>
        <v>5</v>
      </c>
      <c r="M399" s="1">
        <f>VLOOKUP(Table_Data[[#This Row],[id]], Table_mpnet_titles_topics[[Column1.id]:[Column3.topic]], 3, FALSE)</f>
        <v>0</v>
      </c>
      <c r="N399" s="1">
        <f>VLOOKUP(Table_Data[[#This Row],[id]], Table_scibert_titles_topics[[Column1.id]:[Column3.topic]], 3, FALSE)</f>
        <v>0</v>
      </c>
      <c r="O399" s="1">
        <f>VLOOKUP(Table_Data[[#This Row],[id]], Table_miniLM_keywords_topics[[Column1.id]:[Column3.topic]], 3, FALSE)</f>
        <v>-1</v>
      </c>
      <c r="P399" s="1">
        <f>VLOOKUP(Table_Data[[#This Row],[id]], Table_mpnet_keywords_topics[[Column1.id]:[Column3.topic]], 3, FALSE)</f>
        <v>1</v>
      </c>
      <c r="Q399" s="1" t="s">
        <v>6208</v>
      </c>
    </row>
    <row r="400" spans="1:17" x14ac:dyDescent="0.25">
      <c r="A400" s="1" t="s">
        <v>3535</v>
      </c>
      <c r="B400" s="1" t="s">
        <v>3536</v>
      </c>
      <c r="C400" s="1" t="s">
        <v>3537</v>
      </c>
      <c r="D400" s="1" t="s">
        <v>3538</v>
      </c>
      <c r="E400" s="1" t="s">
        <v>3539</v>
      </c>
      <c r="F400" s="1" t="s">
        <v>13</v>
      </c>
      <c r="G400" s="1">
        <v>2021</v>
      </c>
      <c r="H400" s="1" t="s">
        <v>1242</v>
      </c>
      <c r="I400" s="1">
        <f>VLOOKUP(Table_Data[[#This Row],[id]], Table_miniLM_document_topics[[Column1.id]:[Column3.topic]], 3, FALSE)</f>
        <v>-1</v>
      </c>
      <c r="J400" s="1">
        <f>VLOOKUP(Table_Data[[#This Row],[id]], Table_mpnet_document_topics[[Column1.id]:[Column3.topic]], 3, FALSE)</f>
        <v>23</v>
      </c>
      <c r="K400" s="1">
        <f>VLOOKUP(Table_Data[[#This Row],[id]], Table_scibert_document_topics[[Column1.id]:[Column3.topic]], 3, FALSE)</f>
        <v>-1</v>
      </c>
      <c r="L400" s="1">
        <f>VLOOKUP(Table_Data[[#This Row],[id]], Table_miniLM_titles_topics[[Column1.id]:[Column3.topic]], 3, FALSE)</f>
        <v>-1</v>
      </c>
      <c r="M400" s="1">
        <f>VLOOKUP(Table_Data[[#This Row],[id]], Table_mpnet_titles_topics[[Column1.id]:[Column3.topic]], 3, FALSE)</f>
        <v>-1</v>
      </c>
      <c r="N400" s="1">
        <f>VLOOKUP(Table_Data[[#This Row],[id]], Table_scibert_titles_topics[[Column1.id]:[Column3.topic]], 3, FALSE)</f>
        <v>-1</v>
      </c>
      <c r="O400" s="1">
        <f>VLOOKUP(Table_Data[[#This Row],[id]], Table_miniLM_keywords_topics[[Column1.id]:[Column3.topic]], 3, FALSE)</f>
        <v>0</v>
      </c>
      <c r="P400" s="1">
        <f>VLOOKUP(Table_Data[[#This Row],[id]], Table_mpnet_keywords_topics[[Column1.id]:[Column3.topic]], 3, FALSE)</f>
        <v>-1</v>
      </c>
      <c r="Q400" s="1" t="s">
        <v>6208</v>
      </c>
    </row>
    <row r="401" spans="1:17" x14ac:dyDescent="0.25">
      <c r="A401" s="1" t="s">
        <v>3540</v>
      </c>
      <c r="B401" s="1" t="s">
        <v>3541</v>
      </c>
      <c r="C401" s="1" t="s">
        <v>3542</v>
      </c>
      <c r="D401" s="1" t="s">
        <v>3543</v>
      </c>
      <c r="E401" s="1" t="s">
        <v>3544</v>
      </c>
      <c r="F401" s="1" t="s">
        <v>13</v>
      </c>
      <c r="G401" s="1">
        <v>2021</v>
      </c>
      <c r="I401" s="1">
        <f>VLOOKUP(Table_Data[[#This Row],[id]], Table_miniLM_document_topics[[Column1.id]:[Column3.topic]], 3, FALSE)</f>
        <v>11</v>
      </c>
      <c r="J401" s="1">
        <f>VLOOKUP(Table_Data[[#This Row],[id]], Table_mpnet_document_topics[[Column1.id]:[Column3.topic]], 3, FALSE)</f>
        <v>0</v>
      </c>
      <c r="K401" s="1">
        <f>VLOOKUP(Table_Data[[#This Row],[id]], Table_scibert_document_topics[[Column1.id]:[Column3.topic]], 3, FALSE)</f>
        <v>-1</v>
      </c>
      <c r="L401" s="1">
        <f>VLOOKUP(Table_Data[[#This Row],[id]], Table_miniLM_titles_topics[[Column1.id]:[Column3.topic]], 3, FALSE)</f>
        <v>-1</v>
      </c>
      <c r="M401" s="1">
        <f>VLOOKUP(Table_Data[[#This Row],[id]], Table_mpnet_titles_topics[[Column1.id]:[Column3.topic]], 3, FALSE)</f>
        <v>-1</v>
      </c>
      <c r="N401" s="1">
        <f>VLOOKUP(Table_Data[[#This Row],[id]], Table_scibert_titles_topics[[Column1.id]:[Column3.topic]], 3, FALSE)</f>
        <v>-1</v>
      </c>
      <c r="O401" s="1">
        <f>VLOOKUP(Table_Data[[#This Row],[id]], Table_miniLM_keywords_topics[[Column1.id]:[Column3.topic]], 3, FALSE)</f>
        <v>1</v>
      </c>
      <c r="P401" s="1">
        <f>VLOOKUP(Table_Data[[#This Row],[id]], Table_mpnet_keywords_topics[[Column1.id]:[Column3.topic]], 3, FALSE)</f>
        <v>0</v>
      </c>
      <c r="Q401" s="1" t="s">
        <v>6208</v>
      </c>
    </row>
    <row r="402" spans="1:17" x14ac:dyDescent="0.25">
      <c r="A402" s="1" t="s">
        <v>3545</v>
      </c>
      <c r="B402" s="1" t="s">
        <v>3546</v>
      </c>
      <c r="C402" s="1" t="s">
        <v>3547</v>
      </c>
      <c r="D402" s="1" t="s">
        <v>3548</v>
      </c>
      <c r="E402" s="1" t="s">
        <v>3549</v>
      </c>
      <c r="F402" s="1" t="s">
        <v>13</v>
      </c>
      <c r="G402" s="1">
        <v>2021</v>
      </c>
      <c r="H402" s="1" t="s">
        <v>389</v>
      </c>
      <c r="I402" s="1">
        <f>VLOOKUP(Table_Data[[#This Row],[id]], Table_miniLM_document_topics[[Column1.id]:[Column3.topic]], 3, FALSE)</f>
        <v>2</v>
      </c>
      <c r="J402" s="1">
        <f>VLOOKUP(Table_Data[[#This Row],[id]], Table_mpnet_document_topics[[Column1.id]:[Column3.topic]], 3, FALSE)</f>
        <v>1</v>
      </c>
      <c r="K402" s="1">
        <f>VLOOKUP(Table_Data[[#This Row],[id]], Table_scibert_document_topics[[Column1.id]:[Column3.topic]], 3, FALSE)</f>
        <v>3</v>
      </c>
      <c r="L402" s="1">
        <f>VLOOKUP(Table_Data[[#This Row],[id]], Table_miniLM_titles_topics[[Column1.id]:[Column3.topic]], 3, FALSE)</f>
        <v>-1</v>
      </c>
      <c r="M402" s="1">
        <f>VLOOKUP(Table_Data[[#This Row],[id]], Table_mpnet_titles_topics[[Column1.id]:[Column3.topic]], 3, FALSE)</f>
        <v>2</v>
      </c>
      <c r="N402" s="1">
        <f>VLOOKUP(Table_Data[[#This Row],[id]], Table_scibert_titles_topics[[Column1.id]:[Column3.topic]], 3, FALSE)</f>
        <v>1</v>
      </c>
      <c r="O402" s="1">
        <f>VLOOKUP(Table_Data[[#This Row],[id]], Table_miniLM_keywords_topics[[Column1.id]:[Column3.topic]], 3, FALSE)</f>
        <v>-1</v>
      </c>
      <c r="P402" s="1">
        <f>VLOOKUP(Table_Data[[#This Row],[id]], Table_mpnet_keywords_topics[[Column1.id]:[Column3.topic]], 3, FALSE)</f>
        <v>0</v>
      </c>
      <c r="Q402" s="1" t="s">
        <v>6208</v>
      </c>
    </row>
    <row r="403" spans="1:17" x14ac:dyDescent="0.25">
      <c r="A403" s="1" t="s">
        <v>3550</v>
      </c>
      <c r="B403" s="1" t="s">
        <v>3551</v>
      </c>
      <c r="C403" s="1" t="s">
        <v>3552</v>
      </c>
      <c r="D403" s="1" t="s">
        <v>3553</v>
      </c>
      <c r="E403" s="1" t="s">
        <v>3554</v>
      </c>
      <c r="F403" s="1" t="s">
        <v>13</v>
      </c>
      <c r="G403" s="1">
        <v>2021</v>
      </c>
      <c r="I403" s="1">
        <f>VLOOKUP(Table_Data[[#This Row],[id]], Table_miniLM_document_topics[[Column1.id]:[Column3.topic]], 3, FALSE)</f>
        <v>3</v>
      </c>
      <c r="J403" s="1">
        <f>VLOOKUP(Table_Data[[#This Row],[id]], Table_mpnet_document_topics[[Column1.id]:[Column3.topic]], 3, FALSE)</f>
        <v>4</v>
      </c>
      <c r="K403" s="1">
        <f>VLOOKUP(Table_Data[[#This Row],[id]], Table_scibert_document_topics[[Column1.id]:[Column3.topic]], 3, FALSE)</f>
        <v>2</v>
      </c>
      <c r="L403" s="1">
        <f>VLOOKUP(Table_Data[[#This Row],[id]], Table_miniLM_titles_topics[[Column1.id]:[Column3.topic]], 3, FALSE)</f>
        <v>-1</v>
      </c>
      <c r="M403" s="1">
        <f>VLOOKUP(Table_Data[[#This Row],[id]], Table_mpnet_titles_topics[[Column1.id]:[Column3.topic]], 3, FALSE)</f>
        <v>-1</v>
      </c>
      <c r="N403" s="1">
        <f>VLOOKUP(Table_Data[[#This Row],[id]], Table_scibert_titles_topics[[Column1.id]:[Column3.topic]], 3, FALSE)</f>
        <v>-1</v>
      </c>
      <c r="O403" s="1">
        <f>VLOOKUP(Table_Data[[#This Row],[id]], Table_miniLM_keywords_topics[[Column1.id]:[Column3.topic]], 3, FALSE)</f>
        <v>-1</v>
      </c>
      <c r="P403" s="1">
        <f>VLOOKUP(Table_Data[[#This Row],[id]], Table_mpnet_keywords_topics[[Column1.id]:[Column3.topic]], 3, FALSE)</f>
        <v>10</v>
      </c>
      <c r="Q403" s="1" t="s">
        <v>6208</v>
      </c>
    </row>
    <row r="404" spans="1:17" x14ac:dyDescent="0.25">
      <c r="A404" s="1" t="s">
        <v>3555</v>
      </c>
      <c r="B404" s="1" t="s">
        <v>3556</v>
      </c>
      <c r="C404" s="1" t="s">
        <v>3557</v>
      </c>
      <c r="D404" s="1" t="s">
        <v>3558</v>
      </c>
      <c r="E404" s="1" t="s">
        <v>3559</v>
      </c>
      <c r="F404" s="1" t="s">
        <v>13</v>
      </c>
      <c r="G404" s="1">
        <v>2021</v>
      </c>
      <c r="I404" s="1">
        <f>VLOOKUP(Table_Data[[#This Row],[id]], Table_miniLM_document_topics[[Column1.id]:[Column3.topic]], 3, FALSE)</f>
        <v>-1</v>
      </c>
      <c r="J404" s="1">
        <f>VLOOKUP(Table_Data[[#This Row],[id]], Table_mpnet_document_topics[[Column1.id]:[Column3.topic]], 3, FALSE)</f>
        <v>15</v>
      </c>
      <c r="K404" s="1">
        <f>VLOOKUP(Table_Data[[#This Row],[id]], Table_scibert_document_topics[[Column1.id]:[Column3.topic]], 3, FALSE)</f>
        <v>-1</v>
      </c>
      <c r="L404" s="1">
        <f>VLOOKUP(Table_Data[[#This Row],[id]], Table_miniLM_titles_topics[[Column1.id]:[Column3.topic]], 3, FALSE)</f>
        <v>11</v>
      </c>
      <c r="M404" s="1">
        <f>VLOOKUP(Table_Data[[#This Row],[id]], Table_mpnet_titles_topics[[Column1.id]:[Column3.topic]], 3, FALSE)</f>
        <v>7</v>
      </c>
      <c r="N404" s="1">
        <f>VLOOKUP(Table_Data[[#This Row],[id]], Table_scibert_titles_topics[[Column1.id]:[Column3.topic]], 3, FALSE)</f>
        <v>4</v>
      </c>
      <c r="O404" s="1">
        <f>VLOOKUP(Table_Data[[#This Row],[id]], Table_miniLM_keywords_topics[[Column1.id]:[Column3.topic]], 3, FALSE)</f>
        <v>1</v>
      </c>
      <c r="P404" s="1">
        <f>VLOOKUP(Table_Data[[#This Row],[id]], Table_mpnet_keywords_topics[[Column1.id]:[Column3.topic]], 3, FALSE)</f>
        <v>0</v>
      </c>
      <c r="Q404" s="1" t="s">
        <v>6208</v>
      </c>
    </row>
    <row r="405" spans="1:17" x14ac:dyDescent="0.25">
      <c r="A405" s="1" t="s">
        <v>3560</v>
      </c>
      <c r="B405" s="1" t="s">
        <v>3561</v>
      </c>
      <c r="C405" s="1" t="s">
        <v>3562</v>
      </c>
      <c r="D405" s="1" t="s">
        <v>3563</v>
      </c>
      <c r="E405" s="1" t="s">
        <v>3564</v>
      </c>
      <c r="F405" s="1" t="s">
        <v>13</v>
      </c>
      <c r="G405" s="1">
        <v>2021</v>
      </c>
      <c r="H405" s="1" t="s">
        <v>296</v>
      </c>
      <c r="I405" s="1">
        <f>VLOOKUP(Table_Data[[#This Row],[id]], Table_miniLM_document_topics[[Column1.id]:[Column3.topic]], 3, FALSE)</f>
        <v>-1</v>
      </c>
      <c r="J405" s="1">
        <f>VLOOKUP(Table_Data[[#This Row],[id]], Table_mpnet_document_topics[[Column1.id]:[Column3.topic]], 3, FALSE)</f>
        <v>11</v>
      </c>
      <c r="K405" s="1">
        <f>VLOOKUP(Table_Data[[#This Row],[id]], Table_scibert_document_topics[[Column1.id]:[Column3.topic]], 3, FALSE)</f>
        <v>-1</v>
      </c>
      <c r="L405" s="1">
        <f>VLOOKUP(Table_Data[[#This Row],[id]], Table_miniLM_titles_topics[[Column1.id]:[Column3.topic]], 3, FALSE)</f>
        <v>11</v>
      </c>
      <c r="M405" s="1">
        <f>VLOOKUP(Table_Data[[#This Row],[id]], Table_mpnet_titles_topics[[Column1.id]:[Column3.topic]], 3, FALSE)</f>
        <v>7</v>
      </c>
      <c r="N405" s="1">
        <f>VLOOKUP(Table_Data[[#This Row],[id]], Table_scibert_titles_topics[[Column1.id]:[Column3.topic]], 3, FALSE)</f>
        <v>-1</v>
      </c>
      <c r="O405" s="1">
        <f>VLOOKUP(Table_Data[[#This Row],[id]], Table_miniLM_keywords_topics[[Column1.id]:[Column3.topic]], 3, FALSE)</f>
        <v>1</v>
      </c>
      <c r="P405" s="1">
        <f>VLOOKUP(Table_Data[[#This Row],[id]], Table_mpnet_keywords_topics[[Column1.id]:[Column3.topic]], 3, FALSE)</f>
        <v>0</v>
      </c>
      <c r="Q405" s="1" t="s">
        <v>6208</v>
      </c>
    </row>
    <row r="406" spans="1:17" x14ac:dyDescent="0.25">
      <c r="A406" s="1" t="s">
        <v>3565</v>
      </c>
      <c r="B406" s="1" t="s">
        <v>3566</v>
      </c>
      <c r="C406" s="1" t="s">
        <v>3567</v>
      </c>
      <c r="D406" s="1" t="s">
        <v>3568</v>
      </c>
      <c r="E406" s="1" t="s">
        <v>3569</v>
      </c>
      <c r="F406" s="1" t="s">
        <v>13</v>
      </c>
      <c r="G406" s="1">
        <v>2021</v>
      </c>
      <c r="H406" s="1" t="s">
        <v>3570</v>
      </c>
      <c r="I406" s="1">
        <f>VLOOKUP(Table_Data[[#This Row],[id]], Table_miniLM_document_topics[[Column1.id]:[Column3.topic]], 3, FALSE)</f>
        <v>0</v>
      </c>
      <c r="J406" s="1">
        <f>VLOOKUP(Table_Data[[#This Row],[id]], Table_mpnet_document_topics[[Column1.id]:[Column3.topic]], 3, FALSE)</f>
        <v>10</v>
      </c>
      <c r="K406" s="1">
        <f>VLOOKUP(Table_Data[[#This Row],[id]], Table_scibert_document_topics[[Column1.id]:[Column3.topic]], 3, FALSE)</f>
        <v>-1</v>
      </c>
      <c r="L406" s="1">
        <f>VLOOKUP(Table_Data[[#This Row],[id]], Table_miniLM_titles_topics[[Column1.id]:[Column3.topic]], 3, FALSE)</f>
        <v>1</v>
      </c>
      <c r="M406" s="1">
        <f>VLOOKUP(Table_Data[[#This Row],[id]], Table_mpnet_titles_topics[[Column1.id]:[Column3.topic]], 3, FALSE)</f>
        <v>4</v>
      </c>
      <c r="N406" s="1">
        <f>VLOOKUP(Table_Data[[#This Row],[id]], Table_scibert_titles_topics[[Column1.id]:[Column3.topic]], 3, FALSE)</f>
        <v>-1</v>
      </c>
      <c r="O406" s="1">
        <f>VLOOKUP(Table_Data[[#This Row],[id]], Table_miniLM_keywords_topics[[Column1.id]:[Column3.topic]], 3, FALSE)</f>
        <v>-1</v>
      </c>
      <c r="P406" s="1">
        <f>VLOOKUP(Table_Data[[#This Row],[id]], Table_mpnet_keywords_topics[[Column1.id]:[Column3.topic]], 3, FALSE)</f>
        <v>3</v>
      </c>
      <c r="Q406" s="1" t="s">
        <v>6208</v>
      </c>
    </row>
    <row r="407" spans="1:17" x14ac:dyDescent="0.25">
      <c r="A407" s="1" t="s">
        <v>3571</v>
      </c>
      <c r="B407" s="1" t="s">
        <v>5992</v>
      </c>
      <c r="C407" s="1" t="s">
        <v>3572</v>
      </c>
      <c r="D407" s="1" t="s">
        <v>3573</v>
      </c>
      <c r="E407" s="1" t="s">
        <v>3574</v>
      </c>
      <c r="F407" s="1" t="s">
        <v>13</v>
      </c>
      <c r="G407" s="1">
        <v>2021</v>
      </c>
      <c r="H407" s="1" t="s">
        <v>254</v>
      </c>
      <c r="I407" s="1">
        <f>VLOOKUP(Table_Data[[#This Row],[id]], Table_miniLM_document_topics[[Column1.id]:[Column3.topic]], 3, FALSE)</f>
        <v>21</v>
      </c>
      <c r="J407" s="1">
        <f>VLOOKUP(Table_Data[[#This Row],[id]], Table_mpnet_document_topics[[Column1.id]:[Column3.topic]], 3, FALSE)</f>
        <v>16</v>
      </c>
      <c r="K407" s="1">
        <f>VLOOKUP(Table_Data[[#This Row],[id]], Table_scibert_document_topics[[Column1.id]:[Column3.topic]], 3, FALSE)</f>
        <v>12</v>
      </c>
      <c r="L407" s="1">
        <f>VLOOKUP(Table_Data[[#This Row],[id]], Table_miniLM_titles_topics[[Column1.id]:[Column3.topic]], 3, FALSE)</f>
        <v>-1</v>
      </c>
      <c r="M407" s="1">
        <f>VLOOKUP(Table_Data[[#This Row],[id]], Table_mpnet_titles_topics[[Column1.id]:[Column3.topic]], 3, FALSE)</f>
        <v>-1</v>
      </c>
      <c r="N407" s="1">
        <f>VLOOKUP(Table_Data[[#This Row],[id]], Table_scibert_titles_topics[[Column1.id]:[Column3.topic]], 3, FALSE)</f>
        <v>24</v>
      </c>
      <c r="O407" s="1">
        <f>VLOOKUP(Table_Data[[#This Row],[id]], Table_miniLM_keywords_topics[[Column1.id]:[Column3.topic]], 3, FALSE)</f>
        <v>1</v>
      </c>
      <c r="P407" s="1">
        <f>VLOOKUP(Table_Data[[#This Row],[id]], Table_mpnet_keywords_topics[[Column1.id]:[Column3.topic]], 3, FALSE)</f>
        <v>0</v>
      </c>
      <c r="Q407" s="1" t="s">
        <v>6208</v>
      </c>
    </row>
    <row r="408" spans="1:17" x14ac:dyDescent="0.25">
      <c r="A408" s="1" t="s">
        <v>3575</v>
      </c>
      <c r="B408" s="1" t="s">
        <v>3576</v>
      </c>
      <c r="C408" s="1" t="s">
        <v>3577</v>
      </c>
      <c r="D408" s="1" t="s">
        <v>3578</v>
      </c>
      <c r="E408" s="1" t="s">
        <v>3579</v>
      </c>
      <c r="F408" s="1" t="s">
        <v>13</v>
      </c>
      <c r="G408" s="1">
        <v>2021</v>
      </c>
      <c r="I408" s="1">
        <f>VLOOKUP(Table_Data[[#This Row],[id]], Table_miniLM_document_topics[[Column1.id]:[Column3.topic]], 3, FALSE)</f>
        <v>-1</v>
      </c>
      <c r="J408" s="1">
        <f>VLOOKUP(Table_Data[[#This Row],[id]], Table_mpnet_document_topics[[Column1.id]:[Column3.topic]], 3, FALSE)</f>
        <v>-1</v>
      </c>
      <c r="K408" s="1">
        <f>VLOOKUP(Table_Data[[#This Row],[id]], Table_scibert_document_topics[[Column1.id]:[Column3.topic]], 3, FALSE)</f>
        <v>-1</v>
      </c>
      <c r="L408" s="1">
        <f>VLOOKUP(Table_Data[[#This Row],[id]], Table_miniLM_titles_topics[[Column1.id]:[Column3.topic]], 3, FALSE)</f>
        <v>-1</v>
      </c>
      <c r="M408" s="1">
        <f>VLOOKUP(Table_Data[[#This Row],[id]], Table_mpnet_titles_topics[[Column1.id]:[Column3.topic]], 3, FALSE)</f>
        <v>-1</v>
      </c>
      <c r="N408" s="1">
        <f>VLOOKUP(Table_Data[[#This Row],[id]], Table_scibert_titles_topics[[Column1.id]:[Column3.topic]], 3, FALSE)</f>
        <v>-1</v>
      </c>
      <c r="O408" s="1">
        <f>VLOOKUP(Table_Data[[#This Row],[id]], Table_miniLM_keywords_topics[[Column1.id]:[Column3.topic]], 3, FALSE)</f>
        <v>1</v>
      </c>
      <c r="P408" s="1">
        <f>VLOOKUP(Table_Data[[#This Row],[id]], Table_mpnet_keywords_topics[[Column1.id]:[Column3.topic]], 3, FALSE)</f>
        <v>0</v>
      </c>
      <c r="Q408" s="1" t="s">
        <v>6208</v>
      </c>
    </row>
    <row r="409" spans="1:17" x14ac:dyDescent="0.25">
      <c r="A409" s="1" t="s">
        <v>3580</v>
      </c>
      <c r="B409" s="1" t="s">
        <v>3581</v>
      </c>
      <c r="C409" s="1" t="s">
        <v>3582</v>
      </c>
      <c r="D409" s="1" t="s">
        <v>3583</v>
      </c>
      <c r="E409" s="1" t="s">
        <v>3584</v>
      </c>
      <c r="F409" s="1" t="s">
        <v>13</v>
      </c>
      <c r="G409" s="1">
        <v>2021</v>
      </c>
      <c r="I409" s="1">
        <f>VLOOKUP(Table_Data[[#This Row],[id]], Table_miniLM_document_topics[[Column1.id]:[Column3.topic]], 3, FALSE)</f>
        <v>7</v>
      </c>
      <c r="J409" s="1">
        <f>VLOOKUP(Table_Data[[#This Row],[id]], Table_mpnet_document_topics[[Column1.id]:[Column3.topic]], 3, FALSE)</f>
        <v>-1</v>
      </c>
      <c r="K409" s="1">
        <f>VLOOKUP(Table_Data[[#This Row],[id]], Table_scibert_document_topics[[Column1.id]:[Column3.topic]], 3, FALSE)</f>
        <v>7</v>
      </c>
      <c r="L409" s="1">
        <f>VLOOKUP(Table_Data[[#This Row],[id]], Table_miniLM_titles_topics[[Column1.id]:[Column3.topic]], 3, FALSE)</f>
        <v>-1</v>
      </c>
      <c r="M409" s="1">
        <f>VLOOKUP(Table_Data[[#This Row],[id]], Table_mpnet_titles_topics[[Column1.id]:[Column3.topic]], 3, FALSE)</f>
        <v>-1</v>
      </c>
      <c r="N409" s="1">
        <f>VLOOKUP(Table_Data[[#This Row],[id]], Table_scibert_titles_topics[[Column1.id]:[Column3.topic]], 3, FALSE)</f>
        <v>-1</v>
      </c>
      <c r="O409" s="1">
        <f>VLOOKUP(Table_Data[[#This Row],[id]], Table_miniLM_keywords_topics[[Column1.id]:[Column3.topic]], 3, FALSE)</f>
        <v>-1</v>
      </c>
      <c r="P409" s="1">
        <f>VLOOKUP(Table_Data[[#This Row],[id]], Table_mpnet_keywords_topics[[Column1.id]:[Column3.topic]], 3, FALSE)</f>
        <v>9</v>
      </c>
      <c r="Q409" s="1" t="s">
        <v>6208</v>
      </c>
    </row>
    <row r="410" spans="1:17" x14ac:dyDescent="0.25">
      <c r="A410" s="1" t="s">
        <v>3585</v>
      </c>
      <c r="B410" s="1" t="s">
        <v>3586</v>
      </c>
      <c r="C410" s="1" t="s">
        <v>3587</v>
      </c>
      <c r="D410" s="1" t="s">
        <v>3588</v>
      </c>
      <c r="E410" s="1" t="s">
        <v>3589</v>
      </c>
      <c r="F410" s="1" t="s">
        <v>13</v>
      </c>
      <c r="G410" s="1">
        <v>2021</v>
      </c>
      <c r="H410" s="1" t="s">
        <v>296</v>
      </c>
      <c r="I410" s="1">
        <f>VLOOKUP(Table_Data[[#This Row],[id]], Table_miniLM_document_topics[[Column1.id]:[Column3.topic]], 3, FALSE)</f>
        <v>15</v>
      </c>
      <c r="J410" s="1">
        <f>VLOOKUP(Table_Data[[#This Row],[id]], Table_mpnet_document_topics[[Column1.id]:[Column3.topic]], 3, FALSE)</f>
        <v>18</v>
      </c>
      <c r="K410" s="1">
        <f>VLOOKUP(Table_Data[[#This Row],[id]], Table_scibert_document_topics[[Column1.id]:[Column3.topic]], 3, FALSE)</f>
        <v>13</v>
      </c>
      <c r="L410" s="1">
        <f>VLOOKUP(Table_Data[[#This Row],[id]], Table_miniLM_titles_topics[[Column1.id]:[Column3.topic]], 3, FALSE)</f>
        <v>21</v>
      </c>
      <c r="M410" s="1">
        <f>VLOOKUP(Table_Data[[#This Row],[id]], Table_mpnet_titles_topics[[Column1.id]:[Column3.topic]], 3, FALSE)</f>
        <v>14</v>
      </c>
      <c r="N410" s="1">
        <f>VLOOKUP(Table_Data[[#This Row],[id]], Table_scibert_titles_topics[[Column1.id]:[Column3.topic]], 3, FALSE)</f>
        <v>15</v>
      </c>
      <c r="O410" s="1">
        <f>VLOOKUP(Table_Data[[#This Row],[id]], Table_miniLM_keywords_topics[[Column1.id]:[Column3.topic]], 3, FALSE)</f>
        <v>0</v>
      </c>
      <c r="P410" s="1">
        <f>VLOOKUP(Table_Data[[#This Row],[id]], Table_mpnet_keywords_topics[[Column1.id]:[Column3.topic]], 3, FALSE)</f>
        <v>0</v>
      </c>
      <c r="Q410" s="1" t="s">
        <v>6208</v>
      </c>
    </row>
    <row r="411" spans="1:17" x14ac:dyDescent="0.25">
      <c r="A411" s="1" t="s">
        <v>3590</v>
      </c>
      <c r="B411" s="1" t="s">
        <v>3591</v>
      </c>
      <c r="C411" s="1" t="s">
        <v>3592</v>
      </c>
      <c r="D411" s="1" t="s">
        <v>3593</v>
      </c>
      <c r="E411" s="1" t="s">
        <v>3594</v>
      </c>
      <c r="F411" s="1" t="s">
        <v>13</v>
      </c>
      <c r="G411" s="1">
        <v>2021</v>
      </c>
      <c r="H411" s="1" t="s">
        <v>14</v>
      </c>
      <c r="I411" s="1">
        <f>VLOOKUP(Table_Data[[#This Row],[id]], Table_miniLM_document_topics[[Column1.id]:[Column3.topic]], 3, FALSE)</f>
        <v>16</v>
      </c>
      <c r="J411" s="1">
        <f>VLOOKUP(Table_Data[[#This Row],[id]], Table_mpnet_document_topics[[Column1.id]:[Column3.topic]], 3, FALSE)</f>
        <v>13</v>
      </c>
      <c r="K411" s="1">
        <f>VLOOKUP(Table_Data[[#This Row],[id]], Table_scibert_document_topics[[Column1.id]:[Column3.topic]], 3, FALSE)</f>
        <v>18</v>
      </c>
      <c r="L411" s="1">
        <f>VLOOKUP(Table_Data[[#This Row],[id]], Table_miniLM_titles_topics[[Column1.id]:[Column3.topic]], 3, FALSE)</f>
        <v>-1</v>
      </c>
      <c r="M411" s="1">
        <f>VLOOKUP(Table_Data[[#This Row],[id]], Table_mpnet_titles_topics[[Column1.id]:[Column3.topic]], 3, FALSE)</f>
        <v>13</v>
      </c>
      <c r="N411" s="1">
        <f>VLOOKUP(Table_Data[[#This Row],[id]], Table_scibert_titles_topics[[Column1.id]:[Column3.topic]], 3, FALSE)</f>
        <v>-1</v>
      </c>
      <c r="O411" s="1">
        <f>VLOOKUP(Table_Data[[#This Row],[id]], Table_miniLM_keywords_topics[[Column1.id]:[Column3.topic]], 3, FALSE)</f>
        <v>5</v>
      </c>
      <c r="P411" s="1">
        <f>VLOOKUP(Table_Data[[#This Row],[id]], Table_mpnet_keywords_topics[[Column1.id]:[Column3.topic]], 3, FALSE)</f>
        <v>-1</v>
      </c>
      <c r="Q411" s="1" t="s">
        <v>6208</v>
      </c>
    </row>
    <row r="412" spans="1:17" x14ac:dyDescent="0.25">
      <c r="A412" s="1" t="s">
        <v>3595</v>
      </c>
      <c r="B412" s="1" t="s">
        <v>3596</v>
      </c>
      <c r="C412" s="1" t="s">
        <v>3597</v>
      </c>
      <c r="D412" s="1" t="s">
        <v>3598</v>
      </c>
      <c r="E412" s="1" t="s">
        <v>3599</v>
      </c>
      <c r="F412" s="1" t="s">
        <v>13</v>
      </c>
      <c r="G412" s="1">
        <v>2021</v>
      </c>
      <c r="H412" s="1" t="s">
        <v>133</v>
      </c>
      <c r="I412" s="1">
        <f>VLOOKUP(Table_Data[[#This Row],[id]], Table_miniLM_document_topics[[Column1.id]:[Column3.topic]], 3, FALSE)</f>
        <v>5</v>
      </c>
      <c r="J412" s="1">
        <f>VLOOKUP(Table_Data[[#This Row],[id]], Table_mpnet_document_topics[[Column1.id]:[Column3.topic]], 3, FALSE)</f>
        <v>-1</v>
      </c>
      <c r="K412" s="1">
        <f>VLOOKUP(Table_Data[[#This Row],[id]], Table_scibert_document_topics[[Column1.id]:[Column3.topic]], 3, FALSE)</f>
        <v>9</v>
      </c>
      <c r="L412" s="1">
        <f>VLOOKUP(Table_Data[[#This Row],[id]], Table_miniLM_titles_topics[[Column1.id]:[Column3.topic]], 3, FALSE)</f>
        <v>5</v>
      </c>
      <c r="M412" s="1">
        <f>VLOOKUP(Table_Data[[#This Row],[id]], Table_mpnet_titles_topics[[Column1.id]:[Column3.topic]], 3, FALSE)</f>
        <v>1</v>
      </c>
      <c r="N412" s="1">
        <f>VLOOKUP(Table_Data[[#This Row],[id]], Table_scibert_titles_topics[[Column1.id]:[Column3.topic]], 3, FALSE)</f>
        <v>0</v>
      </c>
      <c r="O412" s="1">
        <f>VLOOKUP(Table_Data[[#This Row],[id]], Table_miniLM_keywords_topics[[Column1.id]:[Column3.topic]], 3, FALSE)</f>
        <v>-1</v>
      </c>
      <c r="P412" s="1">
        <f>VLOOKUP(Table_Data[[#This Row],[id]], Table_mpnet_keywords_topics[[Column1.id]:[Column3.topic]], 3, FALSE)</f>
        <v>7</v>
      </c>
      <c r="Q412" s="1" t="s">
        <v>6208</v>
      </c>
    </row>
    <row r="413" spans="1:17" x14ac:dyDescent="0.25">
      <c r="A413" s="1" t="s">
        <v>3600</v>
      </c>
      <c r="B413" s="1" t="s">
        <v>3601</v>
      </c>
      <c r="C413" s="1" t="s">
        <v>3602</v>
      </c>
      <c r="D413" s="1" t="s">
        <v>3603</v>
      </c>
      <c r="E413" s="1" t="s">
        <v>3604</v>
      </c>
      <c r="F413" s="1" t="s">
        <v>13</v>
      </c>
      <c r="G413" s="1">
        <v>2021</v>
      </c>
      <c r="H413" s="1" t="s">
        <v>243</v>
      </c>
      <c r="I413" s="1">
        <f>VLOOKUP(Table_Data[[#This Row],[id]], Table_miniLM_document_topics[[Column1.id]:[Column3.topic]], 3, FALSE)</f>
        <v>3</v>
      </c>
      <c r="J413" s="1">
        <f>VLOOKUP(Table_Data[[#This Row],[id]], Table_mpnet_document_topics[[Column1.id]:[Column3.topic]], 3, FALSE)</f>
        <v>25</v>
      </c>
      <c r="K413" s="1">
        <f>VLOOKUP(Table_Data[[#This Row],[id]], Table_scibert_document_topics[[Column1.id]:[Column3.topic]], 3, FALSE)</f>
        <v>2</v>
      </c>
      <c r="L413" s="1">
        <f>VLOOKUP(Table_Data[[#This Row],[id]], Table_miniLM_titles_topics[[Column1.id]:[Column3.topic]], 3, FALSE)</f>
        <v>-1</v>
      </c>
      <c r="M413" s="1">
        <f>VLOOKUP(Table_Data[[#This Row],[id]], Table_mpnet_titles_topics[[Column1.id]:[Column3.topic]], 3, FALSE)</f>
        <v>-1</v>
      </c>
      <c r="N413" s="1">
        <f>VLOOKUP(Table_Data[[#This Row],[id]], Table_scibert_titles_topics[[Column1.id]:[Column3.topic]], 3, FALSE)</f>
        <v>7</v>
      </c>
      <c r="O413" s="1">
        <f>VLOOKUP(Table_Data[[#This Row],[id]], Table_miniLM_keywords_topics[[Column1.id]:[Column3.topic]], 3, FALSE)</f>
        <v>5</v>
      </c>
      <c r="P413" s="1">
        <f>VLOOKUP(Table_Data[[#This Row],[id]], Table_mpnet_keywords_topics[[Column1.id]:[Column3.topic]], 3, FALSE)</f>
        <v>6</v>
      </c>
      <c r="Q413" s="1" t="s">
        <v>6208</v>
      </c>
    </row>
    <row r="414" spans="1:17" x14ac:dyDescent="0.25">
      <c r="A414" s="1" t="s">
        <v>3605</v>
      </c>
      <c r="B414" s="1" t="s">
        <v>5991</v>
      </c>
      <c r="C414" s="1" t="s">
        <v>3606</v>
      </c>
      <c r="D414" s="1" t="s">
        <v>3607</v>
      </c>
      <c r="E414" s="1" t="s">
        <v>3608</v>
      </c>
      <c r="F414" s="1" t="s">
        <v>13</v>
      </c>
      <c r="G414" s="1">
        <v>2021</v>
      </c>
      <c r="H414" s="1" t="s">
        <v>389</v>
      </c>
      <c r="I414" s="1">
        <f>VLOOKUP(Table_Data[[#This Row],[id]], Table_miniLM_document_topics[[Column1.id]:[Column3.topic]], 3, FALSE)</f>
        <v>7</v>
      </c>
      <c r="J414" s="1">
        <f>VLOOKUP(Table_Data[[#This Row],[id]], Table_mpnet_document_topics[[Column1.id]:[Column3.topic]], 3, FALSE)</f>
        <v>8</v>
      </c>
      <c r="K414" s="1">
        <f>VLOOKUP(Table_Data[[#This Row],[id]], Table_scibert_document_topics[[Column1.id]:[Column3.topic]], 3, FALSE)</f>
        <v>7</v>
      </c>
      <c r="L414" s="1">
        <f>VLOOKUP(Table_Data[[#This Row],[id]], Table_miniLM_titles_topics[[Column1.id]:[Column3.topic]], 3, FALSE)</f>
        <v>8</v>
      </c>
      <c r="M414" s="1">
        <f>VLOOKUP(Table_Data[[#This Row],[id]], Table_mpnet_titles_topics[[Column1.id]:[Column3.topic]], 3, FALSE)</f>
        <v>11</v>
      </c>
      <c r="N414" s="1">
        <f>VLOOKUP(Table_Data[[#This Row],[id]], Table_scibert_titles_topics[[Column1.id]:[Column3.topic]], 3, FALSE)</f>
        <v>6</v>
      </c>
      <c r="O414" s="1">
        <f>VLOOKUP(Table_Data[[#This Row],[id]], Table_miniLM_keywords_topics[[Column1.id]:[Column3.topic]], 3, FALSE)</f>
        <v>14</v>
      </c>
      <c r="P414" s="1">
        <f>VLOOKUP(Table_Data[[#This Row],[id]], Table_mpnet_keywords_topics[[Column1.id]:[Column3.topic]], 3, FALSE)</f>
        <v>-1</v>
      </c>
      <c r="Q414" s="1" t="s">
        <v>6208</v>
      </c>
    </row>
    <row r="415" spans="1:17" x14ac:dyDescent="0.25">
      <c r="A415" s="1" t="s">
        <v>3609</v>
      </c>
      <c r="B415" s="1" t="s">
        <v>3610</v>
      </c>
      <c r="C415" s="1" t="s">
        <v>3611</v>
      </c>
      <c r="D415" s="1" t="s">
        <v>3612</v>
      </c>
      <c r="E415" s="1" t="s">
        <v>3613</v>
      </c>
      <c r="F415" s="1" t="s">
        <v>13</v>
      </c>
      <c r="G415" s="1">
        <v>2021</v>
      </c>
      <c r="I415" s="1">
        <f>VLOOKUP(Table_Data[[#This Row],[id]], Table_miniLM_document_topics[[Column1.id]:[Column3.topic]], 3, FALSE)</f>
        <v>16</v>
      </c>
      <c r="J415" s="1">
        <f>VLOOKUP(Table_Data[[#This Row],[id]], Table_mpnet_document_topics[[Column1.id]:[Column3.topic]], 3, FALSE)</f>
        <v>13</v>
      </c>
      <c r="K415" s="1">
        <f>VLOOKUP(Table_Data[[#This Row],[id]], Table_scibert_document_topics[[Column1.id]:[Column3.topic]], 3, FALSE)</f>
        <v>18</v>
      </c>
      <c r="L415" s="1">
        <f>VLOOKUP(Table_Data[[#This Row],[id]], Table_miniLM_titles_topics[[Column1.id]:[Column3.topic]], 3, FALSE)</f>
        <v>14</v>
      </c>
      <c r="M415" s="1">
        <f>VLOOKUP(Table_Data[[#This Row],[id]], Table_mpnet_titles_topics[[Column1.id]:[Column3.topic]], 3, FALSE)</f>
        <v>13</v>
      </c>
      <c r="N415" s="1">
        <f>VLOOKUP(Table_Data[[#This Row],[id]], Table_scibert_titles_topics[[Column1.id]:[Column3.topic]], 3, FALSE)</f>
        <v>13</v>
      </c>
      <c r="O415" s="1">
        <f>VLOOKUP(Table_Data[[#This Row],[id]], Table_miniLM_keywords_topics[[Column1.id]:[Column3.topic]], 3, FALSE)</f>
        <v>-1</v>
      </c>
      <c r="P415" s="1">
        <f>VLOOKUP(Table_Data[[#This Row],[id]], Table_mpnet_keywords_topics[[Column1.id]:[Column3.topic]], 3, FALSE)</f>
        <v>-1</v>
      </c>
      <c r="Q415" s="1" t="s">
        <v>6208</v>
      </c>
    </row>
    <row r="416" spans="1:17" x14ac:dyDescent="0.25">
      <c r="A416" s="1" t="s">
        <v>3614</v>
      </c>
      <c r="B416" s="1" t="s">
        <v>3615</v>
      </c>
      <c r="C416" s="1" t="s">
        <v>3616</v>
      </c>
      <c r="D416" s="1" t="s">
        <v>3617</v>
      </c>
      <c r="E416" s="1" t="s">
        <v>3618</v>
      </c>
      <c r="F416" s="1" t="s">
        <v>13</v>
      </c>
      <c r="G416" s="1">
        <v>2021</v>
      </c>
      <c r="H416" s="1" t="s">
        <v>275</v>
      </c>
      <c r="I416" s="1">
        <f>VLOOKUP(Table_Data[[#This Row],[id]], Table_miniLM_document_topics[[Column1.id]:[Column3.topic]], 3, FALSE)</f>
        <v>0</v>
      </c>
      <c r="J416" s="1">
        <f>VLOOKUP(Table_Data[[#This Row],[id]], Table_mpnet_document_topics[[Column1.id]:[Column3.topic]], 3, FALSE)</f>
        <v>2</v>
      </c>
      <c r="K416" s="1">
        <f>VLOOKUP(Table_Data[[#This Row],[id]], Table_scibert_document_topics[[Column1.id]:[Column3.topic]], 3, FALSE)</f>
        <v>0</v>
      </c>
      <c r="L416" s="1">
        <f>VLOOKUP(Table_Data[[#This Row],[id]], Table_miniLM_titles_topics[[Column1.id]:[Column3.topic]], 3, FALSE)</f>
        <v>0</v>
      </c>
      <c r="M416" s="1">
        <f>VLOOKUP(Table_Data[[#This Row],[id]], Table_mpnet_titles_topics[[Column1.id]:[Column3.topic]], 3, FALSE)</f>
        <v>3</v>
      </c>
      <c r="N416" s="1">
        <f>VLOOKUP(Table_Data[[#This Row],[id]], Table_scibert_titles_topics[[Column1.id]:[Column3.topic]], 3, FALSE)</f>
        <v>8</v>
      </c>
      <c r="O416" s="1">
        <f>VLOOKUP(Table_Data[[#This Row],[id]], Table_miniLM_keywords_topics[[Column1.id]:[Column3.topic]], 3, FALSE)</f>
        <v>0</v>
      </c>
      <c r="P416" s="1">
        <f>VLOOKUP(Table_Data[[#This Row],[id]], Table_mpnet_keywords_topics[[Column1.id]:[Column3.topic]], 3, FALSE)</f>
        <v>4</v>
      </c>
      <c r="Q416" s="1" t="s">
        <v>6208</v>
      </c>
    </row>
    <row r="417" spans="1:17" x14ac:dyDescent="0.25">
      <c r="A417" s="1" t="s">
        <v>3619</v>
      </c>
      <c r="B417" s="1" t="s">
        <v>3620</v>
      </c>
      <c r="C417" s="1" t="s">
        <v>3621</v>
      </c>
      <c r="D417" s="1" t="s">
        <v>3622</v>
      </c>
      <c r="E417" s="1" t="s">
        <v>3623</v>
      </c>
      <c r="F417" s="1" t="s">
        <v>13</v>
      </c>
      <c r="G417" s="1">
        <v>2021</v>
      </c>
      <c r="H417" s="1" t="s">
        <v>14</v>
      </c>
      <c r="I417" s="1">
        <f>VLOOKUP(Table_Data[[#This Row],[id]], Table_miniLM_document_topics[[Column1.id]:[Column3.topic]], 3, FALSE)</f>
        <v>11</v>
      </c>
      <c r="J417" s="1">
        <f>VLOOKUP(Table_Data[[#This Row],[id]], Table_mpnet_document_topics[[Column1.id]:[Column3.topic]], 3, FALSE)</f>
        <v>0</v>
      </c>
      <c r="K417" s="1">
        <f>VLOOKUP(Table_Data[[#This Row],[id]], Table_scibert_document_topics[[Column1.id]:[Column3.topic]], 3, FALSE)</f>
        <v>1</v>
      </c>
      <c r="L417" s="1">
        <f>VLOOKUP(Table_Data[[#This Row],[id]], Table_miniLM_titles_topics[[Column1.id]:[Column3.topic]], 3, FALSE)</f>
        <v>3</v>
      </c>
      <c r="M417" s="1">
        <f>VLOOKUP(Table_Data[[#This Row],[id]], Table_mpnet_titles_topics[[Column1.id]:[Column3.topic]], 3, FALSE)</f>
        <v>0</v>
      </c>
      <c r="N417" s="1">
        <f>VLOOKUP(Table_Data[[#This Row],[id]], Table_scibert_titles_topics[[Column1.id]:[Column3.topic]], 3, FALSE)</f>
        <v>0</v>
      </c>
      <c r="O417" s="1">
        <f>VLOOKUP(Table_Data[[#This Row],[id]], Table_miniLM_keywords_topics[[Column1.id]:[Column3.topic]], 3, FALSE)</f>
        <v>-1</v>
      </c>
      <c r="P417" s="1">
        <f>VLOOKUP(Table_Data[[#This Row],[id]], Table_mpnet_keywords_topics[[Column1.id]:[Column3.topic]], 3, FALSE)</f>
        <v>0</v>
      </c>
      <c r="Q417" s="1" t="s">
        <v>6208</v>
      </c>
    </row>
    <row r="418" spans="1:17" x14ac:dyDescent="0.25">
      <c r="A418" s="1" t="s">
        <v>3624</v>
      </c>
      <c r="B418" s="1" t="s">
        <v>3625</v>
      </c>
      <c r="C418" s="1" t="s">
        <v>3626</v>
      </c>
      <c r="D418" s="1" t="s">
        <v>3627</v>
      </c>
      <c r="E418" s="1" t="s">
        <v>3628</v>
      </c>
      <c r="F418" s="1" t="s">
        <v>13</v>
      </c>
      <c r="G418" s="1">
        <v>2021</v>
      </c>
      <c r="H418" s="1" t="s">
        <v>3629</v>
      </c>
      <c r="I418" s="1">
        <f>VLOOKUP(Table_Data[[#This Row],[id]], Table_miniLM_document_topics[[Column1.id]:[Column3.topic]], 3, FALSE)</f>
        <v>1</v>
      </c>
      <c r="J418" s="1">
        <f>VLOOKUP(Table_Data[[#This Row],[id]], Table_mpnet_document_topics[[Column1.id]:[Column3.topic]], 3, FALSE)</f>
        <v>3</v>
      </c>
      <c r="K418" s="1">
        <f>VLOOKUP(Table_Data[[#This Row],[id]], Table_scibert_document_topics[[Column1.id]:[Column3.topic]], 3, FALSE)</f>
        <v>4</v>
      </c>
      <c r="L418" s="1">
        <f>VLOOKUP(Table_Data[[#This Row],[id]], Table_miniLM_titles_topics[[Column1.id]:[Column3.topic]], 3, FALSE)</f>
        <v>-1</v>
      </c>
      <c r="M418" s="1">
        <f>VLOOKUP(Table_Data[[#This Row],[id]], Table_mpnet_titles_topics[[Column1.id]:[Column3.topic]], 3, FALSE)</f>
        <v>-1</v>
      </c>
      <c r="N418" s="1">
        <f>VLOOKUP(Table_Data[[#This Row],[id]], Table_scibert_titles_topics[[Column1.id]:[Column3.topic]], 3, FALSE)</f>
        <v>2</v>
      </c>
      <c r="O418" s="1">
        <f>VLOOKUP(Table_Data[[#This Row],[id]], Table_miniLM_keywords_topics[[Column1.id]:[Column3.topic]], 3, FALSE)</f>
        <v>-1</v>
      </c>
      <c r="P418" s="1">
        <f>VLOOKUP(Table_Data[[#This Row],[id]], Table_mpnet_keywords_topics[[Column1.id]:[Column3.topic]], 3, FALSE)</f>
        <v>2</v>
      </c>
      <c r="Q418" s="1" t="s">
        <v>6208</v>
      </c>
    </row>
    <row r="419" spans="1:17" x14ac:dyDescent="0.25">
      <c r="A419" s="1" t="s">
        <v>3630</v>
      </c>
      <c r="B419" s="1" t="s">
        <v>3631</v>
      </c>
      <c r="C419" s="1" t="s">
        <v>3632</v>
      </c>
      <c r="D419" s="1" t="s">
        <v>3633</v>
      </c>
      <c r="E419" s="1" t="s">
        <v>3634</v>
      </c>
      <c r="F419" s="1" t="s">
        <v>13</v>
      </c>
      <c r="G419" s="1">
        <v>2021</v>
      </c>
      <c r="H419" s="1" t="s">
        <v>389</v>
      </c>
      <c r="I419" s="1">
        <f>VLOOKUP(Table_Data[[#This Row],[id]], Table_miniLM_document_topics[[Column1.id]:[Column3.topic]], 3, FALSE)</f>
        <v>-1</v>
      </c>
      <c r="J419" s="1">
        <f>VLOOKUP(Table_Data[[#This Row],[id]], Table_mpnet_document_topics[[Column1.id]:[Column3.topic]], 3, FALSE)</f>
        <v>0</v>
      </c>
      <c r="K419" s="1">
        <f>VLOOKUP(Table_Data[[#This Row],[id]], Table_scibert_document_topics[[Column1.id]:[Column3.topic]], 3, FALSE)</f>
        <v>1</v>
      </c>
      <c r="L419" s="1">
        <f>VLOOKUP(Table_Data[[#This Row],[id]], Table_miniLM_titles_topics[[Column1.id]:[Column3.topic]], 3, FALSE)</f>
        <v>5</v>
      </c>
      <c r="M419" s="1">
        <f>VLOOKUP(Table_Data[[#This Row],[id]], Table_mpnet_titles_topics[[Column1.id]:[Column3.topic]], 3, FALSE)</f>
        <v>0</v>
      </c>
      <c r="N419" s="1">
        <f>VLOOKUP(Table_Data[[#This Row],[id]], Table_scibert_titles_topics[[Column1.id]:[Column3.topic]], 3, FALSE)</f>
        <v>0</v>
      </c>
      <c r="O419" s="1">
        <f>VLOOKUP(Table_Data[[#This Row],[id]], Table_miniLM_keywords_topics[[Column1.id]:[Column3.topic]], 3, FALSE)</f>
        <v>-1</v>
      </c>
      <c r="P419" s="1">
        <f>VLOOKUP(Table_Data[[#This Row],[id]], Table_mpnet_keywords_topics[[Column1.id]:[Column3.topic]], 3, FALSE)</f>
        <v>-1</v>
      </c>
      <c r="Q419" s="1" t="s">
        <v>6208</v>
      </c>
    </row>
    <row r="420" spans="1:17" x14ac:dyDescent="0.25">
      <c r="A420" s="1" t="s">
        <v>3635</v>
      </c>
      <c r="B420" s="1" t="s">
        <v>3636</v>
      </c>
      <c r="C420" s="1" t="s">
        <v>3637</v>
      </c>
      <c r="D420" s="1" t="s">
        <v>3638</v>
      </c>
      <c r="E420" s="1" t="s">
        <v>3639</v>
      </c>
      <c r="F420" s="1" t="s">
        <v>13</v>
      </c>
      <c r="G420" s="1">
        <v>2021</v>
      </c>
      <c r="H420" s="1" t="s">
        <v>2546</v>
      </c>
      <c r="I420" s="1">
        <f>VLOOKUP(Table_Data[[#This Row],[id]], Table_miniLM_document_topics[[Column1.id]:[Column3.topic]], 3, FALSE)</f>
        <v>-1</v>
      </c>
      <c r="J420" s="1">
        <f>VLOOKUP(Table_Data[[#This Row],[id]], Table_mpnet_document_topics[[Column1.id]:[Column3.topic]], 3, FALSE)</f>
        <v>10</v>
      </c>
      <c r="K420" s="1">
        <f>VLOOKUP(Table_Data[[#This Row],[id]], Table_scibert_document_topics[[Column1.id]:[Column3.topic]], 3, FALSE)</f>
        <v>-1</v>
      </c>
      <c r="L420" s="1">
        <f>VLOOKUP(Table_Data[[#This Row],[id]], Table_miniLM_titles_topics[[Column1.id]:[Column3.topic]], 3, FALSE)</f>
        <v>0</v>
      </c>
      <c r="M420" s="1">
        <f>VLOOKUP(Table_Data[[#This Row],[id]], Table_mpnet_titles_topics[[Column1.id]:[Column3.topic]], 3, FALSE)</f>
        <v>-1</v>
      </c>
      <c r="N420" s="1">
        <f>VLOOKUP(Table_Data[[#This Row],[id]], Table_scibert_titles_topics[[Column1.id]:[Column3.topic]], 3, FALSE)</f>
        <v>3</v>
      </c>
      <c r="O420" s="1">
        <f>VLOOKUP(Table_Data[[#This Row],[id]], Table_miniLM_keywords_topics[[Column1.id]:[Column3.topic]], 3, FALSE)</f>
        <v>3</v>
      </c>
      <c r="P420" s="1">
        <f>VLOOKUP(Table_Data[[#This Row],[id]], Table_mpnet_keywords_topics[[Column1.id]:[Column3.topic]], 3, FALSE)</f>
        <v>-1</v>
      </c>
      <c r="Q420" s="1" t="s">
        <v>6208</v>
      </c>
    </row>
    <row r="421" spans="1:17" x14ac:dyDescent="0.25">
      <c r="A421" s="1" t="s">
        <v>3640</v>
      </c>
      <c r="B421" s="1" t="s">
        <v>3641</v>
      </c>
      <c r="C421" s="1" t="s">
        <v>3642</v>
      </c>
      <c r="D421" s="1" t="s">
        <v>3643</v>
      </c>
      <c r="E421" s="1" t="s">
        <v>3644</v>
      </c>
      <c r="F421" s="1" t="s">
        <v>13</v>
      </c>
      <c r="G421" s="1">
        <v>2021</v>
      </c>
      <c r="I421" s="1">
        <f>VLOOKUP(Table_Data[[#This Row],[id]], Table_miniLM_document_topics[[Column1.id]:[Column3.topic]], 3, FALSE)</f>
        <v>4</v>
      </c>
      <c r="J421" s="1">
        <f>VLOOKUP(Table_Data[[#This Row],[id]], Table_mpnet_document_topics[[Column1.id]:[Column3.topic]], 3, FALSE)</f>
        <v>5</v>
      </c>
      <c r="K421" s="1">
        <f>VLOOKUP(Table_Data[[#This Row],[id]], Table_scibert_document_topics[[Column1.id]:[Column3.topic]], 3, FALSE)</f>
        <v>5</v>
      </c>
      <c r="L421" s="1">
        <f>VLOOKUP(Table_Data[[#This Row],[id]], Table_miniLM_titles_topics[[Column1.id]:[Column3.topic]], 3, FALSE)</f>
        <v>2</v>
      </c>
      <c r="M421" s="1">
        <f>VLOOKUP(Table_Data[[#This Row],[id]], Table_mpnet_titles_topics[[Column1.id]:[Column3.topic]], 3, FALSE)</f>
        <v>0</v>
      </c>
      <c r="N421" s="1">
        <f>VLOOKUP(Table_Data[[#This Row],[id]], Table_scibert_titles_topics[[Column1.id]:[Column3.topic]], 3, FALSE)</f>
        <v>-1</v>
      </c>
      <c r="O421" s="1">
        <f>VLOOKUP(Table_Data[[#This Row],[id]], Table_miniLM_keywords_topics[[Column1.id]:[Column3.topic]], 3, FALSE)</f>
        <v>8</v>
      </c>
      <c r="P421" s="1">
        <f>VLOOKUP(Table_Data[[#This Row],[id]], Table_mpnet_keywords_topics[[Column1.id]:[Column3.topic]], 3, FALSE)</f>
        <v>0</v>
      </c>
      <c r="Q421" s="1" t="s">
        <v>6208</v>
      </c>
    </row>
    <row r="422" spans="1:17" x14ac:dyDescent="0.25">
      <c r="A422" s="1" t="s">
        <v>3645</v>
      </c>
      <c r="B422" s="1" t="s">
        <v>3646</v>
      </c>
      <c r="C422" s="1" t="s">
        <v>3647</v>
      </c>
      <c r="D422" s="1" t="s">
        <v>3648</v>
      </c>
      <c r="E422" s="1" t="s">
        <v>3649</v>
      </c>
      <c r="F422" s="1" t="s">
        <v>13</v>
      </c>
      <c r="G422" s="1">
        <v>2021</v>
      </c>
      <c r="H422" s="1" t="s">
        <v>1760</v>
      </c>
      <c r="I422" s="1">
        <f>VLOOKUP(Table_Data[[#This Row],[id]], Table_miniLM_document_topics[[Column1.id]:[Column3.topic]], 3, FALSE)</f>
        <v>8</v>
      </c>
      <c r="J422" s="1">
        <f>VLOOKUP(Table_Data[[#This Row],[id]], Table_mpnet_document_topics[[Column1.id]:[Column3.topic]], 3, FALSE)</f>
        <v>9</v>
      </c>
      <c r="K422" s="1">
        <f>VLOOKUP(Table_Data[[#This Row],[id]], Table_scibert_document_topics[[Column1.id]:[Column3.topic]], 3, FALSE)</f>
        <v>8</v>
      </c>
      <c r="L422" s="1">
        <f>VLOOKUP(Table_Data[[#This Row],[id]], Table_miniLM_titles_topics[[Column1.id]:[Column3.topic]], 3, FALSE)</f>
        <v>20</v>
      </c>
      <c r="M422" s="1">
        <f>VLOOKUP(Table_Data[[#This Row],[id]], Table_mpnet_titles_topics[[Column1.id]:[Column3.topic]], 3, FALSE)</f>
        <v>15</v>
      </c>
      <c r="N422" s="1">
        <f>VLOOKUP(Table_Data[[#This Row],[id]], Table_scibert_titles_topics[[Column1.id]:[Column3.topic]], 3, FALSE)</f>
        <v>16</v>
      </c>
      <c r="O422" s="1">
        <f>VLOOKUP(Table_Data[[#This Row],[id]], Table_miniLM_keywords_topics[[Column1.id]:[Column3.topic]], 3, FALSE)</f>
        <v>13</v>
      </c>
      <c r="P422" s="1">
        <f>VLOOKUP(Table_Data[[#This Row],[id]], Table_mpnet_keywords_topics[[Column1.id]:[Column3.topic]], 3, FALSE)</f>
        <v>11</v>
      </c>
      <c r="Q422" s="1" t="s">
        <v>6208</v>
      </c>
    </row>
    <row r="423" spans="1:17" x14ac:dyDescent="0.25">
      <c r="A423" s="1" t="s">
        <v>3650</v>
      </c>
      <c r="B423" s="1" t="s">
        <v>5990</v>
      </c>
      <c r="C423" s="1" t="s">
        <v>3651</v>
      </c>
      <c r="D423" s="1" t="s">
        <v>3652</v>
      </c>
      <c r="E423" s="1" t="s">
        <v>3653</v>
      </c>
      <c r="F423" s="1" t="s">
        <v>13</v>
      </c>
      <c r="G423" s="1">
        <v>2021</v>
      </c>
      <c r="H423" s="1" t="s">
        <v>1205</v>
      </c>
      <c r="I423" s="1">
        <f>VLOOKUP(Table_Data[[#This Row],[id]], Table_miniLM_document_topics[[Column1.id]:[Column3.topic]], 3, FALSE)</f>
        <v>5</v>
      </c>
      <c r="J423" s="1">
        <f>VLOOKUP(Table_Data[[#This Row],[id]], Table_mpnet_document_topics[[Column1.id]:[Column3.topic]], 3, FALSE)</f>
        <v>0</v>
      </c>
      <c r="K423" s="1">
        <f>VLOOKUP(Table_Data[[#This Row],[id]], Table_scibert_document_topics[[Column1.id]:[Column3.topic]], 3, FALSE)</f>
        <v>1</v>
      </c>
      <c r="L423" s="1">
        <f>VLOOKUP(Table_Data[[#This Row],[id]], Table_miniLM_titles_topics[[Column1.id]:[Column3.topic]], 3, FALSE)</f>
        <v>3</v>
      </c>
      <c r="M423" s="1">
        <f>VLOOKUP(Table_Data[[#This Row],[id]], Table_mpnet_titles_topics[[Column1.id]:[Column3.topic]], 3, FALSE)</f>
        <v>0</v>
      </c>
      <c r="N423" s="1">
        <f>VLOOKUP(Table_Data[[#This Row],[id]], Table_scibert_titles_topics[[Column1.id]:[Column3.topic]], 3, FALSE)</f>
        <v>0</v>
      </c>
      <c r="O423" s="1">
        <f>VLOOKUP(Table_Data[[#This Row],[id]], Table_miniLM_keywords_topics[[Column1.id]:[Column3.topic]], 3, FALSE)</f>
        <v>4</v>
      </c>
      <c r="P423" s="1">
        <f>VLOOKUP(Table_Data[[#This Row],[id]], Table_mpnet_keywords_topics[[Column1.id]:[Column3.topic]], 3, FALSE)</f>
        <v>1</v>
      </c>
      <c r="Q423" s="1" t="s">
        <v>6208</v>
      </c>
    </row>
    <row r="424" spans="1:17" x14ac:dyDescent="0.25">
      <c r="A424" s="1" t="s">
        <v>3654</v>
      </c>
      <c r="B424" s="1" t="s">
        <v>3655</v>
      </c>
      <c r="C424" s="1" t="s">
        <v>3656</v>
      </c>
      <c r="D424" s="1" t="s">
        <v>3657</v>
      </c>
      <c r="E424" s="1" t="s">
        <v>3658</v>
      </c>
      <c r="F424" s="1" t="s">
        <v>13</v>
      </c>
      <c r="G424" s="1">
        <v>2021</v>
      </c>
      <c r="I424" s="1">
        <f>VLOOKUP(Table_Data[[#This Row],[id]], Table_miniLM_document_topics[[Column1.id]:[Column3.topic]], 3, FALSE)</f>
        <v>12</v>
      </c>
      <c r="J424" s="1">
        <f>VLOOKUP(Table_Data[[#This Row],[id]], Table_mpnet_document_topics[[Column1.id]:[Column3.topic]], 3, FALSE)</f>
        <v>6</v>
      </c>
      <c r="K424" s="1">
        <f>VLOOKUP(Table_Data[[#This Row],[id]], Table_scibert_document_topics[[Column1.id]:[Column3.topic]], 3, FALSE)</f>
        <v>10</v>
      </c>
      <c r="L424" s="1">
        <f>VLOOKUP(Table_Data[[#This Row],[id]], Table_miniLM_titles_topics[[Column1.id]:[Column3.topic]], 3, FALSE)</f>
        <v>-1</v>
      </c>
      <c r="M424" s="1">
        <f>VLOOKUP(Table_Data[[#This Row],[id]], Table_mpnet_titles_topics[[Column1.id]:[Column3.topic]], 3, FALSE)</f>
        <v>9</v>
      </c>
      <c r="N424" s="1">
        <f>VLOOKUP(Table_Data[[#This Row],[id]], Table_scibert_titles_topics[[Column1.id]:[Column3.topic]], 3, FALSE)</f>
        <v>-1</v>
      </c>
      <c r="O424" s="1">
        <f>VLOOKUP(Table_Data[[#This Row],[id]], Table_miniLM_keywords_topics[[Column1.id]:[Column3.topic]], 3, FALSE)</f>
        <v>9</v>
      </c>
      <c r="P424" s="1">
        <f>VLOOKUP(Table_Data[[#This Row],[id]], Table_mpnet_keywords_topics[[Column1.id]:[Column3.topic]], 3, FALSE)</f>
        <v>5</v>
      </c>
      <c r="Q424" s="1" t="s">
        <v>6208</v>
      </c>
    </row>
    <row r="425" spans="1:17" x14ac:dyDescent="0.25">
      <c r="A425" s="1" t="s">
        <v>3659</v>
      </c>
      <c r="B425" s="1" t="s">
        <v>3660</v>
      </c>
      <c r="C425" s="1" t="s">
        <v>1821</v>
      </c>
      <c r="D425" s="1" t="s">
        <v>3661</v>
      </c>
      <c r="E425" s="1" t="s">
        <v>3662</v>
      </c>
      <c r="F425" s="1" t="s">
        <v>13</v>
      </c>
      <c r="G425" s="1">
        <v>2021</v>
      </c>
      <c r="H425" s="1" t="s">
        <v>14</v>
      </c>
      <c r="I425" s="1">
        <f>VLOOKUP(Table_Data[[#This Row],[id]], Table_miniLM_document_topics[[Column1.id]:[Column3.topic]], 3, FALSE)</f>
        <v>7</v>
      </c>
      <c r="J425" s="1">
        <f>VLOOKUP(Table_Data[[#This Row],[id]], Table_mpnet_document_topics[[Column1.id]:[Column3.topic]], 3, FALSE)</f>
        <v>8</v>
      </c>
      <c r="K425" s="1">
        <f>VLOOKUP(Table_Data[[#This Row],[id]], Table_scibert_document_topics[[Column1.id]:[Column3.topic]], 3, FALSE)</f>
        <v>7</v>
      </c>
      <c r="L425" s="1">
        <f>VLOOKUP(Table_Data[[#This Row],[id]], Table_miniLM_titles_topics[[Column1.id]:[Column3.topic]], 3, FALSE)</f>
        <v>8</v>
      </c>
      <c r="M425" s="1">
        <f>VLOOKUP(Table_Data[[#This Row],[id]], Table_mpnet_titles_topics[[Column1.id]:[Column3.topic]], 3, FALSE)</f>
        <v>11</v>
      </c>
      <c r="N425" s="1">
        <f>VLOOKUP(Table_Data[[#This Row],[id]], Table_scibert_titles_topics[[Column1.id]:[Column3.topic]], 3, FALSE)</f>
        <v>6</v>
      </c>
      <c r="O425" s="1">
        <f>VLOOKUP(Table_Data[[#This Row],[id]], Table_miniLM_keywords_topics[[Column1.id]:[Column3.topic]], 3, FALSE)</f>
        <v>-1</v>
      </c>
      <c r="P425" s="1">
        <f>VLOOKUP(Table_Data[[#This Row],[id]], Table_mpnet_keywords_topics[[Column1.id]:[Column3.topic]], 3, FALSE)</f>
        <v>-1</v>
      </c>
      <c r="Q425" s="1" t="s">
        <v>6208</v>
      </c>
    </row>
    <row r="426" spans="1:17" x14ac:dyDescent="0.25">
      <c r="A426" s="1" t="s">
        <v>3663</v>
      </c>
      <c r="B426" s="1" t="s">
        <v>3664</v>
      </c>
      <c r="C426" s="1" t="s">
        <v>3665</v>
      </c>
      <c r="D426" s="1" t="s">
        <v>3666</v>
      </c>
      <c r="E426" s="1" t="s">
        <v>3667</v>
      </c>
      <c r="F426" s="1" t="s">
        <v>13</v>
      </c>
      <c r="G426" s="1">
        <v>2021</v>
      </c>
      <c r="H426" s="1" t="s">
        <v>3668</v>
      </c>
      <c r="I426" s="1">
        <f>VLOOKUP(Table_Data[[#This Row],[id]], Table_miniLM_document_topics[[Column1.id]:[Column3.topic]], 3, FALSE)</f>
        <v>1</v>
      </c>
      <c r="J426" s="1">
        <f>VLOOKUP(Table_Data[[#This Row],[id]], Table_mpnet_document_topics[[Column1.id]:[Column3.topic]], 3, FALSE)</f>
        <v>3</v>
      </c>
      <c r="K426" s="1">
        <f>VLOOKUP(Table_Data[[#This Row],[id]], Table_scibert_document_topics[[Column1.id]:[Column3.topic]], 3, FALSE)</f>
        <v>4</v>
      </c>
      <c r="L426" s="1">
        <f>VLOOKUP(Table_Data[[#This Row],[id]], Table_miniLM_titles_topics[[Column1.id]:[Column3.topic]], 3, FALSE)</f>
        <v>10</v>
      </c>
      <c r="M426" s="1">
        <f>VLOOKUP(Table_Data[[#This Row],[id]], Table_mpnet_titles_topics[[Column1.id]:[Column3.topic]], 3, FALSE)</f>
        <v>5</v>
      </c>
      <c r="N426" s="1">
        <f>VLOOKUP(Table_Data[[#This Row],[id]], Table_scibert_titles_topics[[Column1.id]:[Column3.topic]], 3, FALSE)</f>
        <v>2</v>
      </c>
      <c r="O426" s="1">
        <f>VLOOKUP(Table_Data[[#This Row],[id]], Table_miniLM_keywords_topics[[Column1.id]:[Column3.topic]], 3, FALSE)</f>
        <v>0</v>
      </c>
      <c r="P426" s="1">
        <f>VLOOKUP(Table_Data[[#This Row],[id]], Table_mpnet_keywords_topics[[Column1.id]:[Column3.topic]], 3, FALSE)</f>
        <v>2</v>
      </c>
      <c r="Q426" s="1" t="s">
        <v>6208</v>
      </c>
    </row>
    <row r="427" spans="1:17" x14ac:dyDescent="0.25">
      <c r="A427" s="1" t="s">
        <v>3964</v>
      </c>
      <c r="B427" s="1" t="s">
        <v>3965</v>
      </c>
      <c r="C427" s="1" t="s">
        <v>3966</v>
      </c>
      <c r="D427" s="1" t="s">
        <v>3967</v>
      </c>
      <c r="E427" s="1" t="s">
        <v>3968</v>
      </c>
      <c r="F427" s="1" t="s">
        <v>13</v>
      </c>
      <c r="G427" s="1">
        <v>2022</v>
      </c>
      <c r="H427" s="1" t="s">
        <v>389</v>
      </c>
      <c r="I427" s="1">
        <f>VLOOKUP(Table_Data[[#This Row],[id]], Table_miniLM_document_topics[[Column1.id]:[Column3.topic]], 3, FALSE)</f>
        <v>5</v>
      </c>
      <c r="J427" s="1">
        <f>VLOOKUP(Table_Data[[#This Row],[id]], Table_mpnet_document_topics[[Column1.id]:[Column3.topic]], 3, FALSE)</f>
        <v>0</v>
      </c>
      <c r="K427" s="1">
        <f>VLOOKUP(Table_Data[[#This Row],[id]], Table_scibert_document_topics[[Column1.id]:[Column3.topic]], 3, FALSE)</f>
        <v>9</v>
      </c>
      <c r="L427" s="1">
        <f>VLOOKUP(Table_Data[[#This Row],[id]], Table_miniLM_titles_topics[[Column1.id]:[Column3.topic]], 3, FALSE)</f>
        <v>5</v>
      </c>
      <c r="M427" s="1">
        <f>VLOOKUP(Table_Data[[#This Row],[id]], Table_mpnet_titles_topics[[Column1.id]:[Column3.topic]], 3, FALSE)</f>
        <v>0</v>
      </c>
      <c r="N427" s="1">
        <f>VLOOKUP(Table_Data[[#This Row],[id]], Table_scibert_titles_topics[[Column1.id]:[Column3.topic]], 3, FALSE)</f>
        <v>0</v>
      </c>
      <c r="O427" s="1">
        <f>VLOOKUP(Table_Data[[#This Row],[id]], Table_miniLM_keywords_topics[[Column1.id]:[Column3.topic]], 3, FALSE)</f>
        <v>-1</v>
      </c>
      <c r="P427" s="1">
        <f>VLOOKUP(Table_Data[[#This Row],[id]], Table_mpnet_keywords_topics[[Column1.id]:[Column3.topic]], 3, FALSE)</f>
        <v>1</v>
      </c>
      <c r="Q427" s="1" t="s">
        <v>6208</v>
      </c>
    </row>
    <row r="428" spans="1:17" x14ac:dyDescent="0.25">
      <c r="A428" s="1" t="s">
        <v>3969</v>
      </c>
      <c r="B428" s="1" t="s">
        <v>3970</v>
      </c>
      <c r="C428" s="1" t="s">
        <v>3971</v>
      </c>
      <c r="D428" s="1" t="s">
        <v>3972</v>
      </c>
      <c r="E428" s="1" t="s">
        <v>3973</v>
      </c>
      <c r="F428" s="1" t="s">
        <v>13</v>
      </c>
      <c r="G428" s="1">
        <v>2022</v>
      </c>
      <c r="I428" s="1">
        <f>VLOOKUP(Table_Data[[#This Row],[id]], Table_miniLM_document_topics[[Column1.id]:[Column3.topic]], 3, FALSE)</f>
        <v>4</v>
      </c>
      <c r="J428" s="1">
        <f>VLOOKUP(Table_Data[[#This Row],[id]], Table_mpnet_document_topics[[Column1.id]:[Column3.topic]], 3, FALSE)</f>
        <v>10</v>
      </c>
      <c r="K428" s="1">
        <f>VLOOKUP(Table_Data[[#This Row],[id]], Table_scibert_document_topics[[Column1.id]:[Column3.topic]], 3, FALSE)</f>
        <v>5</v>
      </c>
      <c r="L428" s="1">
        <f>VLOOKUP(Table_Data[[#This Row],[id]], Table_miniLM_titles_topics[[Column1.id]:[Column3.topic]], 3, FALSE)</f>
        <v>1</v>
      </c>
      <c r="M428" s="1">
        <f>VLOOKUP(Table_Data[[#This Row],[id]], Table_mpnet_titles_topics[[Column1.id]:[Column3.topic]], 3, FALSE)</f>
        <v>4</v>
      </c>
      <c r="N428" s="1">
        <f>VLOOKUP(Table_Data[[#This Row],[id]], Table_scibert_titles_topics[[Column1.id]:[Column3.topic]], 3, FALSE)</f>
        <v>11</v>
      </c>
      <c r="O428" s="1">
        <f>VLOOKUP(Table_Data[[#This Row],[id]], Table_miniLM_keywords_topics[[Column1.id]:[Column3.topic]], 3, FALSE)</f>
        <v>8</v>
      </c>
      <c r="P428" s="1">
        <f>VLOOKUP(Table_Data[[#This Row],[id]], Table_mpnet_keywords_topics[[Column1.id]:[Column3.topic]], 3, FALSE)</f>
        <v>0</v>
      </c>
      <c r="Q428" s="1" t="s">
        <v>6208</v>
      </c>
    </row>
    <row r="429" spans="1:17" x14ac:dyDescent="0.25">
      <c r="A429" s="1" t="s">
        <v>3974</v>
      </c>
      <c r="B429" s="1" t="s">
        <v>5993</v>
      </c>
      <c r="C429" s="1" t="s">
        <v>821</v>
      </c>
      <c r="D429" s="1" t="s">
        <v>3975</v>
      </c>
      <c r="E429" s="1" t="s">
        <v>3976</v>
      </c>
      <c r="F429" s="1" t="s">
        <v>13</v>
      </c>
      <c r="G429" s="1">
        <v>2022</v>
      </c>
      <c r="H429" s="1" t="s">
        <v>296</v>
      </c>
      <c r="I429" s="1">
        <f>VLOOKUP(Table_Data[[#This Row],[id]], Table_miniLM_document_topics[[Column1.id]:[Column3.topic]], 3, FALSE)</f>
        <v>11</v>
      </c>
      <c r="J429" s="1">
        <f>VLOOKUP(Table_Data[[#This Row],[id]], Table_mpnet_document_topics[[Column1.id]:[Column3.topic]], 3, FALSE)</f>
        <v>0</v>
      </c>
      <c r="K429" s="1">
        <f>VLOOKUP(Table_Data[[#This Row],[id]], Table_scibert_document_topics[[Column1.id]:[Column3.topic]], 3, FALSE)</f>
        <v>-1</v>
      </c>
      <c r="L429" s="1">
        <f>VLOOKUP(Table_Data[[#This Row],[id]], Table_miniLM_titles_topics[[Column1.id]:[Column3.topic]], 3, FALSE)</f>
        <v>3</v>
      </c>
      <c r="M429" s="1">
        <f>VLOOKUP(Table_Data[[#This Row],[id]], Table_mpnet_titles_topics[[Column1.id]:[Column3.topic]], 3, FALSE)</f>
        <v>0</v>
      </c>
      <c r="N429" s="1">
        <f>VLOOKUP(Table_Data[[#This Row],[id]], Table_scibert_titles_topics[[Column1.id]:[Column3.topic]], 3, FALSE)</f>
        <v>0</v>
      </c>
      <c r="O429" s="1">
        <f>VLOOKUP(Table_Data[[#This Row],[id]], Table_miniLM_keywords_topics[[Column1.id]:[Column3.topic]], 3, FALSE)</f>
        <v>0</v>
      </c>
      <c r="P429" s="1">
        <f>VLOOKUP(Table_Data[[#This Row],[id]], Table_mpnet_keywords_topics[[Column1.id]:[Column3.topic]], 3, FALSE)</f>
        <v>-1</v>
      </c>
      <c r="Q429" s="1" t="s">
        <v>6208</v>
      </c>
    </row>
    <row r="430" spans="1:17" x14ac:dyDescent="0.25">
      <c r="A430" s="1" t="s">
        <v>3977</v>
      </c>
      <c r="B430" s="1" t="s">
        <v>3978</v>
      </c>
      <c r="C430" s="1" t="s">
        <v>3979</v>
      </c>
      <c r="D430" s="1" t="s">
        <v>3980</v>
      </c>
      <c r="E430" s="1" t="s">
        <v>3981</v>
      </c>
      <c r="F430" s="1" t="s">
        <v>13</v>
      </c>
      <c r="G430" s="1">
        <v>2022</v>
      </c>
      <c r="H430" s="1" t="s">
        <v>389</v>
      </c>
      <c r="I430" s="1">
        <f>VLOOKUP(Table_Data[[#This Row],[id]], Table_miniLM_document_topics[[Column1.id]:[Column3.topic]], 3, FALSE)</f>
        <v>17</v>
      </c>
      <c r="J430" s="1">
        <f>VLOOKUP(Table_Data[[#This Row],[id]], Table_mpnet_document_topics[[Column1.id]:[Column3.topic]], 3, FALSE)</f>
        <v>16</v>
      </c>
      <c r="K430" s="1">
        <f>VLOOKUP(Table_Data[[#This Row],[id]], Table_scibert_document_topics[[Column1.id]:[Column3.topic]], 3, FALSE)</f>
        <v>19</v>
      </c>
      <c r="L430" s="1">
        <f>VLOOKUP(Table_Data[[#This Row],[id]], Table_miniLM_titles_topics[[Column1.id]:[Column3.topic]], 3, FALSE)</f>
        <v>4</v>
      </c>
      <c r="M430" s="1">
        <f>VLOOKUP(Table_Data[[#This Row],[id]], Table_mpnet_titles_topics[[Column1.id]:[Column3.topic]], 3, FALSE)</f>
        <v>2</v>
      </c>
      <c r="N430" s="1">
        <f>VLOOKUP(Table_Data[[#This Row],[id]], Table_scibert_titles_topics[[Column1.id]:[Column3.topic]], 3, FALSE)</f>
        <v>-1</v>
      </c>
      <c r="O430" s="1">
        <f>VLOOKUP(Table_Data[[#This Row],[id]], Table_miniLM_keywords_topics[[Column1.id]:[Column3.topic]], 3, FALSE)</f>
        <v>-1</v>
      </c>
      <c r="P430" s="1">
        <f>VLOOKUP(Table_Data[[#This Row],[id]], Table_mpnet_keywords_topics[[Column1.id]:[Column3.topic]], 3, FALSE)</f>
        <v>0</v>
      </c>
      <c r="Q430" s="1" t="s">
        <v>6208</v>
      </c>
    </row>
    <row r="431" spans="1:17" x14ac:dyDescent="0.25">
      <c r="A431" s="1" t="s">
        <v>3982</v>
      </c>
      <c r="B431" s="1" t="s">
        <v>3983</v>
      </c>
      <c r="C431" s="1" t="s">
        <v>3984</v>
      </c>
      <c r="D431" s="1" t="s">
        <v>3985</v>
      </c>
      <c r="E431" s="1" t="s">
        <v>3986</v>
      </c>
      <c r="F431" s="1" t="s">
        <v>13</v>
      </c>
      <c r="G431" s="1">
        <v>2022</v>
      </c>
      <c r="H431" s="1" t="s">
        <v>14</v>
      </c>
      <c r="I431" s="1">
        <f>VLOOKUP(Table_Data[[#This Row],[id]], Table_miniLM_document_topics[[Column1.id]:[Column3.topic]], 3, FALSE)</f>
        <v>2</v>
      </c>
      <c r="J431" s="1">
        <f>VLOOKUP(Table_Data[[#This Row],[id]], Table_mpnet_document_topics[[Column1.id]:[Column3.topic]], 3, FALSE)</f>
        <v>1</v>
      </c>
      <c r="K431" s="1">
        <f>VLOOKUP(Table_Data[[#This Row],[id]], Table_scibert_document_topics[[Column1.id]:[Column3.topic]], 3, FALSE)</f>
        <v>3</v>
      </c>
      <c r="L431" s="1">
        <f>VLOOKUP(Table_Data[[#This Row],[id]], Table_miniLM_titles_topics[[Column1.id]:[Column3.topic]], 3, FALSE)</f>
        <v>4</v>
      </c>
      <c r="M431" s="1">
        <f>VLOOKUP(Table_Data[[#This Row],[id]], Table_mpnet_titles_topics[[Column1.id]:[Column3.topic]], 3, FALSE)</f>
        <v>2</v>
      </c>
      <c r="N431" s="1">
        <f>VLOOKUP(Table_Data[[#This Row],[id]], Table_scibert_titles_topics[[Column1.id]:[Column3.topic]], 3, FALSE)</f>
        <v>1</v>
      </c>
      <c r="O431" s="1">
        <f>VLOOKUP(Table_Data[[#This Row],[id]], Table_miniLM_keywords_topics[[Column1.id]:[Column3.topic]], 3, FALSE)</f>
        <v>14</v>
      </c>
      <c r="P431" s="1">
        <f>VLOOKUP(Table_Data[[#This Row],[id]], Table_mpnet_keywords_topics[[Column1.id]:[Column3.topic]], 3, FALSE)</f>
        <v>0</v>
      </c>
      <c r="Q431" s="1" t="s">
        <v>6208</v>
      </c>
    </row>
    <row r="432" spans="1:17" x14ac:dyDescent="0.25">
      <c r="A432" s="1" t="s">
        <v>3987</v>
      </c>
      <c r="B432" s="1" t="s">
        <v>3988</v>
      </c>
      <c r="C432" s="1" t="s">
        <v>1861</v>
      </c>
      <c r="D432" s="1" t="s">
        <v>3989</v>
      </c>
      <c r="E432" s="1" t="s">
        <v>3990</v>
      </c>
      <c r="F432" s="1" t="s">
        <v>13</v>
      </c>
      <c r="G432" s="1">
        <v>2022</v>
      </c>
      <c r="H432" s="1" t="s">
        <v>254</v>
      </c>
      <c r="I432" s="1">
        <f>VLOOKUP(Table_Data[[#This Row],[id]], Table_miniLM_document_topics[[Column1.id]:[Column3.topic]], 3, FALSE)</f>
        <v>3</v>
      </c>
      <c r="J432" s="1">
        <f>VLOOKUP(Table_Data[[#This Row],[id]], Table_mpnet_document_topics[[Column1.id]:[Column3.topic]], 3, FALSE)</f>
        <v>4</v>
      </c>
      <c r="K432" s="1">
        <f>VLOOKUP(Table_Data[[#This Row],[id]], Table_scibert_document_topics[[Column1.id]:[Column3.topic]], 3, FALSE)</f>
        <v>2</v>
      </c>
      <c r="L432" s="1">
        <f>VLOOKUP(Table_Data[[#This Row],[id]], Table_miniLM_titles_topics[[Column1.id]:[Column3.topic]], 3, FALSE)</f>
        <v>-1</v>
      </c>
      <c r="M432" s="1">
        <f>VLOOKUP(Table_Data[[#This Row],[id]], Table_mpnet_titles_topics[[Column1.id]:[Column3.topic]], 3, FALSE)</f>
        <v>2</v>
      </c>
      <c r="N432" s="1">
        <f>VLOOKUP(Table_Data[[#This Row],[id]], Table_scibert_titles_topics[[Column1.id]:[Column3.topic]], 3, FALSE)</f>
        <v>10</v>
      </c>
      <c r="O432" s="1">
        <f>VLOOKUP(Table_Data[[#This Row],[id]], Table_miniLM_keywords_topics[[Column1.id]:[Column3.topic]], 3, FALSE)</f>
        <v>1</v>
      </c>
      <c r="P432" s="1">
        <f>VLOOKUP(Table_Data[[#This Row],[id]], Table_mpnet_keywords_topics[[Column1.id]:[Column3.topic]], 3, FALSE)</f>
        <v>-1</v>
      </c>
      <c r="Q432" s="1" t="s">
        <v>6208</v>
      </c>
    </row>
    <row r="433" spans="1:17" x14ac:dyDescent="0.25">
      <c r="A433" s="1" t="s">
        <v>3991</v>
      </c>
      <c r="B433" s="1" t="s">
        <v>3992</v>
      </c>
      <c r="C433" s="1" t="s">
        <v>3993</v>
      </c>
      <c r="D433" s="1" t="s">
        <v>3994</v>
      </c>
      <c r="E433" s="1" t="s">
        <v>3995</v>
      </c>
      <c r="F433" s="1" t="s">
        <v>13</v>
      </c>
      <c r="G433" s="1">
        <v>2022</v>
      </c>
      <c r="H433" s="1" t="s">
        <v>389</v>
      </c>
      <c r="I433" s="1">
        <f>VLOOKUP(Table_Data[[#This Row],[id]], Table_miniLM_document_topics[[Column1.id]:[Column3.topic]], 3, FALSE)</f>
        <v>-1</v>
      </c>
      <c r="J433" s="1">
        <f>VLOOKUP(Table_Data[[#This Row],[id]], Table_mpnet_document_topics[[Column1.id]:[Column3.topic]], 3, FALSE)</f>
        <v>23</v>
      </c>
      <c r="K433" s="1">
        <f>VLOOKUP(Table_Data[[#This Row],[id]], Table_scibert_document_topics[[Column1.id]:[Column3.topic]], 3, FALSE)</f>
        <v>-1</v>
      </c>
      <c r="L433" s="1">
        <f>VLOOKUP(Table_Data[[#This Row],[id]], Table_miniLM_titles_topics[[Column1.id]:[Column3.topic]], 3, FALSE)</f>
        <v>-1</v>
      </c>
      <c r="M433" s="1">
        <f>VLOOKUP(Table_Data[[#This Row],[id]], Table_mpnet_titles_topics[[Column1.id]:[Column3.topic]], 3, FALSE)</f>
        <v>-1</v>
      </c>
      <c r="N433" s="1">
        <f>VLOOKUP(Table_Data[[#This Row],[id]], Table_scibert_titles_topics[[Column1.id]:[Column3.topic]], 3, FALSE)</f>
        <v>-1</v>
      </c>
      <c r="O433" s="1">
        <f>VLOOKUP(Table_Data[[#This Row],[id]], Table_miniLM_keywords_topics[[Column1.id]:[Column3.topic]], 3, FALSE)</f>
        <v>1</v>
      </c>
      <c r="P433" s="1">
        <f>VLOOKUP(Table_Data[[#This Row],[id]], Table_mpnet_keywords_topics[[Column1.id]:[Column3.topic]], 3, FALSE)</f>
        <v>0</v>
      </c>
      <c r="Q433" s="1" t="s">
        <v>6208</v>
      </c>
    </row>
    <row r="434" spans="1:17" x14ac:dyDescent="0.25">
      <c r="A434" s="1" t="s">
        <v>3996</v>
      </c>
      <c r="B434" s="1" t="s">
        <v>3997</v>
      </c>
      <c r="C434" s="1" t="s">
        <v>3998</v>
      </c>
      <c r="D434" s="1" t="s">
        <v>3999</v>
      </c>
      <c r="E434" s="1" t="s">
        <v>4000</v>
      </c>
      <c r="F434" s="1" t="s">
        <v>13</v>
      </c>
      <c r="G434" s="1">
        <v>2022</v>
      </c>
      <c r="H434" s="1" t="s">
        <v>1760</v>
      </c>
      <c r="I434" s="1">
        <f>VLOOKUP(Table_Data[[#This Row],[id]], Table_miniLM_document_topics[[Column1.id]:[Column3.topic]], 3, FALSE)</f>
        <v>-1</v>
      </c>
      <c r="J434" s="1">
        <f>VLOOKUP(Table_Data[[#This Row],[id]], Table_mpnet_document_topics[[Column1.id]:[Column3.topic]], 3, FALSE)</f>
        <v>-1</v>
      </c>
      <c r="K434" s="1">
        <f>VLOOKUP(Table_Data[[#This Row],[id]], Table_scibert_document_topics[[Column1.id]:[Column3.topic]], 3, FALSE)</f>
        <v>-1</v>
      </c>
      <c r="L434" s="1">
        <f>VLOOKUP(Table_Data[[#This Row],[id]], Table_miniLM_titles_topics[[Column1.id]:[Column3.topic]], 3, FALSE)</f>
        <v>7</v>
      </c>
      <c r="M434" s="1">
        <f>VLOOKUP(Table_Data[[#This Row],[id]], Table_mpnet_titles_topics[[Column1.id]:[Column3.topic]], 3, FALSE)</f>
        <v>1</v>
      </c>
      <c r="N434" s="1">
        <f>VLOOKUP(Table_Data[[#This Row],[id]], Table_scibert_titles_topics[[Column1.id]:[Column3.topic]], 3, FALSE)</f>
        <v>-1</v>
      </c>
      <c r="O434" s="1">
        <f>VLOOKUP(Table_Data[[#This Row],[id]], Table_miniLM_keywords_topics[[Column1.id]:[Column3.topic]], 3, FALSE)</f>
        <v>5</v>
      </c>
      <c r="P434" s="1">
        <f>VLOOKUP(Table_Data[[#This Row],[id]], Table_mpnet_keywords_topics[[Column1.id]:[Column3.topic]], 3, FALSE)</f>
        <v>5</v>
      </c>
      <c r="Q434" s="1" t="s">
        <v>6208</v>
      </c>
    </row>
    <row r="435" spans="1:17" x14ac:dyDescent="0.25">
      <c r="A435" s="1" t="s">
        <v>4001</v>
      </c>
      <c r="B435" s="1" t="s">
        <v>4002</v>
      </c>
      <c r="C435" s="1" t="s">
        <v>4003</v>
      </c>
      <c r="D435" s="1" t="s">
        <v>4004</v>
      </c>
      <c r="E435" s="1" t="s">
        <v>4005</v>
      </c>
      <c r="F435" s="1" t="s">
        <v>13</v>
      </c>
      <c r="G435" s="1">
        <v>2022</v>
      </c>
      <c r="H435" s="1" t="s">
        <v>620</v>
      </c>
      <c r="I435" s="1">
        <f>VLOOKUP(Table_Data[[#This Row],[id]], Table_miniLM_document_topics[[Column1.id]:[Column3.topic]], 3, FALSE)</f>
        <v>20</v>
      </c>
      <c r="J435" s="1">
        <f>VLOOKUP(Table_Data[[#This Row],[id]], Table_mpnet_document_topics[[Column1.id]:[Column3.topic]], 3, FALSE)</f>
        <v>6</v>
      </c>
      <c r="K435" s="1">
        <f>VLOOKUP(Table_Data[[#This Row],[id]], Table_scibert_document_topics[[Column1.id]:[Column3.topic]], 3, FALSE)</f>
        <v>24</v>
      </c>
      <c r="L435" s="1">
        <f>VLOOKUP(Table_Data[[#This Row],[id]], Table_miniLM_titles_topics[[Column1.id]:[Column3.topic]], 3, FALSE)</f>
        <v>-1</v>
      </c>
      <c r="M435" s="1">
        <f>VLOOKUP(Table_Data[[#This Row],[id]], Table_mpnet_titles_topics[[Column1.id]:[Column3.topic]], 3, FALSE)</f>
        <v>9</v>
      </c>
      <c r="N435" s="1">
        <f>VLOOKUP(Table_Data[[#This Row],[id]], Table_scibert_titles_topics[[Column1.id]:[Column3.topic]], 3, FALSE)</f>
        <v>-1</v>
      </c>
      <c r="O435" s="1">
        <f>VLOOKUP(Table_Data[[#This Row],[id]], Table_miniLM_keywords_topics[[Column1.id]:[Column3.topic]], 3, FALSE)</f>
        <v>5</v>
      </c>
      <c r="P435" s="1">
        <f>VLOOKUP(Table_Data[[#This Row],[id]], Table_mpnet_keywords_topics[[Column1.id]:[Column3.topic]], 3, FALSE)</f>
        <v>6</v>
      </c>
      <c r="Q435" s="1" t="s">
        <v>6208</v>
      </c>
    </row>
    <row r="436" spans="1:17" x14ac:dyDescent="0.25">
      <c r="A436" s="1" t="s">
        <v>4006</v>
      </c>
      <c r="B436" s="1" t="s">
        <v>4007</v>
      </c>
      <c r="C436" s="1" t="s">
        <v>4008</v>
      </c>
      <c r="D436" s="1" t="s">
        <v>4009</v>
      </c>
      <c r="E436" s="1" t="s">
        <v>4010</v>
      </c>
      <c r="F436" s="1" t="s">
        <v>13</v>
      </c>
      <c r="G436" s="1">
        <v>2022</v>
      </c>
      <c r="H436" s="1" t="s">
        <v>389</v>
      </c>
      <c r="I436" s="1">
        <f>VLOOKUP(Table_Data[[#This Row],[id]], Table_miniLM_document_topics[[Column1.id]:[Column3.topic]], 3, FALSE)</f>
        <v>22</v>
      </c>
      <c r="J436" s="1">
        <f>VLOOKUP(Table_Data[[#This Row],[id]], Table_mpnet_document_topics[[Column1.id]:[Column3.topic]], 3, FALSE)</f>
        <v>19</v>
      </c>
      <c r="K436" s="1">
        <f>VLOOKUP(Table_Data[[#This Row],[id]], Table_scibert_document_topics[[Column1.id]:[Column3.topic]], 3, FALSE)</f>
        <v>-1</v>
      </c>
      <c r="L436" s="1">
        <f>VLOOKUP(Table_Data[[#This Row],[id]], Table_miniLM_titles_topics[[Column1.id]:[Column3.topic]], 3, FALSE)</f>
        <v>10</v>
      </c>
      <c r="M436" s="1">
        <f>VLOOKUP(Table_Data[[#This Row],[id]], Table_mpnet_titles_topics[[Column1.id]:[Column3.topic]], 3, FALSE)</f>
        <v>-1</v>
      </c>
      <c r="N436" s="1">
        <f>VLOOKUP(Table_Data[[#This Row],[id]], Table_scibert_titles_topics[[Column1.id]:[Column3.topic]], 3, FALSE)</f>
        <v>-1</v>
      </c>
      <c r="O436" s="1">
        <f>VLOOKUP(Table_Data[[#This Row],[id]], Table_miniLM_keywords_topics[[Column1.id]:[Column3.topic]], 3, FALSE)</f>
        <v>0</v>
      </c>
      <c r="P436" s="1">
        <f>VLOOKUP(Table_Data[[#This Row],[id]], Table_mpnet_keywords_topics[[Column1.id]:[Column3.topic]], 3, FALSE)</f>
        <v>0</v>
      </c>
      <c r="Q436" s="1" t="s">
        <v>6208</v>
      </c>
    </row>
    <row r="437" spans="1:17" x14ac:dyDescent="0.25">
      <c r="A437" s="1" t="s">
        <v>4011</v>
      </c>
      <c r="B437" s="1" t="s">
        <v>5994</v>
      </c>
      <c r="C437" s="1" t="s">
        <v>4012</v>
      </c>
      <c r="D437" s="1" t="s">
        <v>4013</v>
      </c>
      <c r="E437" s="1" t="s">
        <v>4014</v>
      </c>
      <c r="F437" s="1" t="s">
        <v>13</v>
      </c>
      <c r="G437" s="1">
        <v>2022</v>
      </c>
      <c r="I437" s="1">
        <f>VLOOKUP(Table_Data[[#This Row],[id]], Table_miniLM_document_topics[[Column1.id]:[Column3.topic]], 3, FALSE)</f>
        <v>17</v>
      </c>
      <c r="J437" s="1">
        <f>VLOOKUP(Table_Data[[#This Row],[id]], Table_mpnet_document_topics[[Column1.id]:[Column3.topic]], 3, FALSE)</f>
        <v>0</v>
      </c>
      <c r="K437" s="1">
        <f>VLOOKUP(Table_Data[[#This Row],[id]], Table_scibert_document_topics[[Column1.id]:[Column3.topic]], 3, FALSE)</f>
        <v>-1</v>
      </c>
      <c r="L437" s="1">
        <f>VLOOKUP(Table_Data[[#This Row],[id]], Table_miniLM_titles_topics[[Column1.id]:[Column3.topic]], 3, FALSE)</f>
        <v>9</v>
      </c>
      <c r="M437" s="1">
        <f>VLOOKUP(Table_Data[[#This Row],[id]], Table_mpnet_titles_topics[[Column1.id]:[Column3.topic]], 3, FALSE)</f>
        <v>-1</v>
      </c>
      <c r="N437" s="1">
        <f>VLOOKUP(Table_Data[[#This Row],[id]], Table_scibert_titles_topics[[Column1.id]:[Column3.topic]], 3, FALSE)</f>
        <v>12</v>
      </c>
      <c r="O437" s="1">
        <f>VLOOKUP(Table_Data[[#This Row],[id]], Table_miniLM_keywords_topics[[Column1.id]:[Column3.topic]], 3, FALSE)</f>
        <v>0</v>
      </c>
      <c r="P437" s="1">
        <f>VLOOKUP(Table_Data[[#This Row],[id]], Table_mpnet_keywords_topics[[Column1.id]:[Column3.topic]], 3, FALSE)</f>
        <v>-1</v>
      </c>
      <c r="Q437" s="1" t="s">
        <v>6208</v>
      </c>
    </row>
    <row r="438" spans="1:17" x14ac:dyDescent="0.25">
      <c r="A438" s="1" t="s">
        <v>4015</v>
      </c>
      <c r="B438" s="1" t="s">
        <v>4016</v>
      </c>
      <c r="C438" s="1" t="s">
        <v>4017</v>
      </c>
      <c r="D438" s="1" t="s">
        <v>4018</v>
      </c>
      <c r="E438" s="1" t="s">
        <v>4019</v>
      </c>
      <c r="F438" s="1" t="s">
        <v>13</v>
      </c>
      <c r="G438" s="1">
        <v>2022</v>
      </c>
      <c r="H438" s="1" t="s">
        <v>389</v>
      </c>
      <c r="I438" s="1">
        <f>VLOOKUP(Table_Data[[#This Row],[id]], Table_miniLM_document_topics[[Column1.id]:[Column3.topic]], 3, FALSE)</f>
        <v>-1</v>
      </c>
      <c r="J438" s="1">
        <f>VLOOKUP(Table_Data[[#This Row],[id]], Table_mpnet_document_topics[[Column1.id]:[Column3.topic]], 3, FALSE)</f>
        <v>-1</v>
      </c>
      <c r="K438" s="1">
        <f>VLOOKUP(Table_Data[[#This Row],[id]], Table_scibert_document_topics[[Column1.id]:[Column3.topic]], 3, FALSE)</f>
        <v>-1</v>
      </c>
      <c r="L438" s="1">
        <f>VLOOKUP(Table_Data[[#This Row],[id]], Table_miniLM_titles_topics[[Column1.id]:[Column3.topic]], 3, FALSE)</f>
        <v>-1</v>
      </c>
      <c r="M438" s="1">
        <f>VLOOKUP(Table_Data[[#This Row],[id]], Table_mpnet_titles_topics[[Column1.id]:[Column3.topic]], 3, FALSE)</f>
        <v>-1</v>
      </c>
      <c r="N438" s="1">
        <f>VLOOKUP(Table_Data[[#This Row],[id]], Table_scibert_titles_topics[[Column1.id]:[Column3.topic]], 3, FALSE)</f>
        <v>-1</v>
      </c>
      <c r="O438" s="1">
        <f>VLOOKUP(Table_Data[[#This Row],[id]], Table_miniLM_keywords_topics[[Column1.id]:[Column3.topic]], 3, FALSE)</f>
        <v>5</v>
      </c>
      <c r="P438" s="1">
        <f>VLOOKUP(Table_Data[[#This Row],[id]], Table_mpnet_keywords_topics[[Column1.id]:[Column3.topic]], 3, FALSE)</f>
        <v>-1</v>
      </c>
      <c r="Q438" s="1" t="s">
        <v>6208</v>
      </c>
    </row>
    <row r="439" spans="1:17" x14ac:dyDescent="0.25">
      <c r="A439" s="1" t="s">
        <v>4020</v>
      </c>
      <c r="B439" s="1" t="s">
        <v>5995</v>
      </c>
      <c r="C439" s="1" t="s">
        <v>4021</v>
      </c>
      <c r="D439" s="1" t="s">
        <v>4022</v>
      </c>
      <c r="E439" s="1" t="s">
        <v>4023</v>
      </c>
      <c r="F439" s="1" t="s">
        <v>13</v>
      </c>
      <c r="G439" s="1">
        <v>2022</v>
      </c>
      <c r="H439" s="1" t="s">
        <v>254</v>
      </c>
      <c r="I439" s="1">
        <f>VLOOKUP(Table_Data[[#This Row],[id]], Table_miniLM_document_topics[[Column1.id]:[Column3.topic]], 3, FALSE)</f>
        <v>-1</v>
      </c>
      <c r="J439" s="1">
        <f>VLOOKUP(Table_Data[[#This Row],[id]], Table_mpnet_document_topics[[Column1.id]:[Column3.topic]], 3, FALSE)</f>
        <v>0</v>
      </c>
      <c r="K439" s="1">
        <f>VLOOKUP(Table_Data[[#This Row],[id]], Table_scibert_document_topics[[Column1.id]:[Column3.topic]], 3, FALSE)</f>
        <v>1</v>
      </c>
      <c r="L439" s="1">
        <f>VLOOKUP(Table_Data[[#This Row],[id]], Table_miniLM_titles_topics[[Column1.id]:[Column3.topic]], 3, FALSE)</f>
        <v>3</v>
      </c>
      <c r="M439" s="1">
        <f>VLOOKUP(Table_Data[[#This Row],[id]], Table_mpnet_titles_topics[[Column1.id]:[Column3.topic]], 3, FALSE)</f>
        <v>0</v>
      </c>
      <c r="N439" s="1">
        <f>VLOOKUP(Table_Data[[#This Row],[id]], Table_scibert_titles_topics[[Column1.id]:[Column3.topic]], 3, FALSE)</f>
        <v>0</v>
      </c>
      <c r="O439" s="1">
        <f>VLOOKUP(Table_Data[[#This Row],[id]], Table_miniLM_keywords_topics[[Column1.id]:[Column3.topic]], 3, FALSE)</f>
        <v>4</v>
      </c>
      <c r="P439" s="1">
        <f>VLOOKUP(Table_Data[[#This Row],[id]], Table_mpnet_keywords_topics[[Column1.id]:[Column3.topic]], 3, FALSE)</f>
        <v>1</v>
      </c>
      <c r="Q439" s="1" t="s">
        <v>6208</v>
      </c>
    </row>
    <row r="440" spans="1:17" x14ac:dyDescent="0.25">
      <c r="A440" s="1" t="s">
        <v>4024</v>
      </c>
      <c r="B440" s="1" t="s">
        <v>4025</v>
      </c>
      <c r="C440" s="1" t="s">
        <v>4026</v>
      </c>
      <c r="D440" s="1" t="s">
        <v>4027</v>
      </c>
      <c r="E440" s="1" t="s">
        <v>4028</v>
      </c>
      <c r="F440" s="1" t="s">
        <v>13</v>
      </c>
      <c r="G440" s="1">
        <v>2022</v>
      </c>
      <c r="I440" s="1">
        <f>VLOOKUP(Table_Data[[#This Row],[id]], Table_miniLM_document_topics[[Column1.id]:[Column3.topic]], 3, FALSE)</f>
        <v>-1</v>
      </c>
      <c r="J440" s="1">
        <f>VLOOKUP(Table_Data[[#This Row],[id]], Table_mpnet_document_topics[[Column1.id]:[Column3.topic]], 3, FALSE)</f>
        <v>3</v>
      </c>
      <c r="K440" s="1">
        <f>VLOOKUP(Table_Data[[#This Row],[id]], Table_scibert_document_topics[[Column1.id]:[Column3.topic]], 3, FALSE)</f>
        <v>-1</v>
      </c>
      <c r="L440" s="1">
        <f>VLOOKUP(Table_Data[[#This Row],[id]], Table_miniLM_titles_topics[[Column1.id]:[Column3.topic]], 3, FALSE)</f>
        <v>16</v>
      </c>
      <c r="M440" s="1">
        <f>VLOOKUP(Table_Data[[#This Row],[id]], Table_mpnet_titles_topics[[Column1.id]:[Column3.topic]], 3, FALSE)</f>
        <v>-1</v>
      </c>
      <c r="N440" s="1">
        <f>VLOOKUP(Table_Data[[#This Row],[id]], Table_scibert_titles_topics[[Column1.id]:[Column3.topic]], 3, FALSE)</f>
        <v>2</v>
      </c>
      <c r="O440" s="1">
        <f>VLOOKUP(Table_Data[[#This Row],[id]], Table_miniLM_keywords_topics[[Column1.id]:[Column3.topic]], 3, FALSE)</f>
        <v>0</v>
      </c>
      <c r="P440" s="1">
        <f>VLOOKUP(Table_Data[[#This Row],[id]], Table_mpnet_keywords_topics[[Column1.id]:[Column3.topic]], 3, FALSE)</f>
        <v>-1</v>
      </c>
      <c r="Q440" s="1" t="s">
        <v>6208</v>
      </c>
    </row>
    <row r="441" spans="1:17" x14ac:dyDescent="0.25">
      <c r="A441" s="1" t="s">
        <v>4029</v>
      </c>
      <c r="B441" s="1" t="s">
        <v>4030</v>
      </c>
      <c r="C441" s="1" t="s">
        <v>4031</v>
      </c>
      <c r="D441" s="1" t="s">
        <v>4032</v>
      </c>
      <c r="E441" s="1" t="s">
        <v>4033</v>
      </c>
      <c r="F441" s="1" t="s">
        <v>13</v>
      </c>
      <c r="G441" s="1">
        <v>2022</v>
      </c>
      <c r="H441" s="1" t="s">
        <v>14</v>
      </c>
      <c r="I441" s="1">
        <f>VLOOKUP(Table_Data[[#This Row],[id]], Table_miniLM_document_topics[[Column1.id]:[Column3.topic]], 3, FALSE)</f>
        <v>-1</v>
      </c>
      <c r="J441" s="1">
        <f>VLOOKUP(Table_Data[[#This Row],[id]], Table_mpnet_document_topics[[Column1.id]:[Column3.topic]], 3, FALSE)</f>
        <v>1</v>
      </c>
      <c r="K441" s="1">
        <f>VLOOKUP(Table_Data[[#This Row],[id]], Table_scibert_document_topics[[Column1.id]:[Column3.topic]], 3, FALSE)</f>
        <v>11</v>
      </c>
      <c r="L441" s="1">
        <f>VLOOKUP(Table_Data[[#This Row],[id]], Table_miniLM_titles_topics[[Column1.id]:[Column3.topic]], 3, FALSE)</f>
        <v>15</v>
      </c>
      <c r="M441" s="1">
        <f>VLOOKUP(Table_Data[[#This Row],[id]], Table_mpnet_titles_topics[[Column1.id]:[Column3.topic]], 3, FALSE)</f>
        <v>1</v>
      </c>
      <c r="N441" s="1">
        <f>VLOOKUP(Table_Data[[#This Row],[id]], Table_scibert_titles_topics[[Column1.id]:[Column3.topic]], 3, FALSE)</f>
        <v>7</v>
      </c>
      <c r="O441" s="1">
        <f>VLOOKUP(Table_Data[[#This Row],[id]], Table_miniLM_keywords_topics[[Column1.id]:[Column3.topic]], 3, FALSE)</f>
        <v>5</v>
      </c>
      <c r="P441" s="1">
        <f>VLOOKUP(Table_Data[[#This Row],[id]], Table_mpnet_keywords_topics[[Column1.id]:[Column3.topic]], 3, FALSE)</f>
        <v>0</v>
      </c>
      <c r="Q441" s="1" t="s">
        <v>6208</v>
      </c>
    </row>
    <row r="442" spans="1:17" x14ac:dyDescent="0.25">
      <c r="A442" s="1" t="s">
        <v>4034</v>
      </c>
      <c r="B442" s="1" t="s">
        <v>4035</v>
      </c>
      <c r="C442" s="1" t="s">
        <v>2686</v>
      </c>
      <c r="D442" s="1" t="s">
        <v>4036</v>
      </c>
      <c r="E442" s="1" t="s">
        <v>4037</v>
      </c>
      <c r="F442" s="1" t="s">
        <v>13</v>
      </c>
      <c r="G442" s="1">
        <v>2022</v>
      </c>
      <c r="H442" s="1" t="s">
        <v>389</v>
      </c>
      <c r="I442" s="1">
        <f>VLOOKUP(Table_Data[[#This Row],[id]], Table_miniLM_document_topics[[Column1.id]:[Column3.topic]], 3, FALSE)</f>
        <v>9</v>
      </c>
      <c r="J442" s="1">
        <f>VLOOKUP(Table_Data[[#This Row],[id]], Table_mpnet_document_topics[[Column1.id]:[Column3.topic]], 3, FALSE)</f>
        <v>12</v>
      </c>
      <c r="K442" s="1">
        <f>VLOOKUP(Table_Data[[#This Row],[id]], Table_scibert_document_topics[[Column1.id]:[Column3.topic]], 3, FALSE)</f>
        <v>16</v>
      </c>
      <c r="L442" s="1">
        <f>VLOOKUP(Table_Data[[#This Row],[id]], Table_miniLM_titles_topics[[Column1.id]:[Column3.topic]], 3, FALSE)</f>
        <v>12</v>
      </c>
      <c r="M442" s="1">
        <f>VLOOKUP(Table_Data[[#This Row],[id]], Table_mpnet_titles_topics[[Column1.id]:[Column3.topic]], 3, FALSE)</f>
        <v>12</v>
      </c>
      <c r="N442" s="1">
        <f>VLOOKUP(Table_Data[[#This Row],[id]], Table_scibert_titles_topics[[Column1.id]:[Column3.topic]], 3, FALSE)</f>
        <v>10</v>
      </c>
      <c r="O442" s="1">
        <f>VLOOKUP(Table_Data[[#This Row],[id]], Table_miniLM_keywords_topics[[Column1.id]:[Column3.topic]], 3, FALSE)</f>
        <v>-1</v>
      </c>
      <c r="P442" s="1">
        <f>VLOOKUP(Table_Data[[#This Row],[id]], Table_mpnet_keywords_topics[[Column1.id]:[Column3.topic]], 3, FALSE)</f>
        <v>-1</v>
      </c>
      <c r="Q442" s="1" t="s">
        <v>6208</v>
      </c>
    </row>
    <row r="443" spans="1:17" x14ac:dyDescent="0.25">
      <c r="A443" s="1" t="s">
        <v>4038</v>
      </c>
      <c r="B443" s="1" t="s">
        <v>4039</v>
      </c>
      <c r="C443" s="1" t="s">
        <v>4040</v>
      </c>
      <c r="D443" s="1" t="s">
        <v>4041</v>
      </c>
      <c r="E443" s="1" t="s">
        <v>4042</v>
      </c>
      <c r="F443" s="1" t="s">
        <v>13</v>
      </c>
      <c r="G443" s="1">
        <v>2022</v>
      </c>
      <c r="H443" s="1" t="s">
        <v>243</v>
      </c>
      <c r="I443" s="1">
        <f>VLOOKUP(Table_Data[[#This Row],[id]], Table_miniLM_document_topics[[Column1.id]:[Column3.topic]], 3, FALSE)</f>
        <v>17</v>
      </c>
      <c r="J443" s="1">
        <f>VLOOKUP(Table_Data[[#This Row],[id]], Table_mpnet_document_topics[[Column1.id]:[Column3.topic]], 3, FALSE)</f>
        <v>-1</v>
      </c>
      <c r="K443" s="1">
        <f>VLOOKUP(Table_Data[[#This Row],[id]], Table_scibert_document_topics[[Column1.id]:[Column3.topic]], 3, FALSE)</f>
        <v>19</v>
      </c>
      <c r="L443" s="1">
        <f>VLOOKUP(Table_Data[[#This Row],[id]], Table_miniLM_titles_topics[[Column1.id]:[Column3.topic]], 3, FALSE)</f>
        <v>18</v>
      </c>
      <c r="M443" s="1">
        <f>VLOOKUP(Table_Data[[#This Row],[id]], Table_mpnet_titles_topics[[Column1.id]:[Column3.topic]], 3, FALSE)</f>
        <v>-1</v>
      </c>
      <c r="N443" s="1">
        <f>VLOOKUP(Table_Data[[#This Row],[id]], Table_scibert_titles_topics[[Column1.id]:[Column3.topic]], 3, FALSE)</f>
        <v>-1</v>
      </c>
      <c r="O443" s="1">
        <f>VLOOKUP(Table_Data[[#This Row],[id]], Table_miniLM_keywords_topics[[Column1.id]:[Column3.topic]], 3, FALSE)</f>
        <v>-1</v>
      </c>
      <c r="P443" s="1">
        <f>VLOOKUP(Table_Data[[#This Row],[id]], Table_mpnet_keywords_topics[[Column1.id]:[Column3.topic]], 3, FALSE)</f>
        <v>-1</v>
      </c>
      <c r="Q443" s="1" t="s">
        <v>6208</v>
      </c>
    </row>
    <row r="444" spans="1:17" x14ac:dyDescent="0.25">
      <c r="A444" s="1" t="s">
        <v>4043</v>
      </c>
      <c r="B444" s="1" t="s">
        <v>4044</v>
      </c>
      <c r="C444" s="1" t="s">
        <v>4045</v>
      </c>
      <c r="D444" s="1" t="s">
        <v>4046</v>
      </c>
      <c r="E444" s="1" t="s">
        <v>4047</v>
      </c>
      <c r="F444" s="1" t="s">
        <v>13</v>
      </c>
      <c r="G444" s="1">
        <v>2022</v>
      </c>
      <c r="I444" s="1">
        <f>VLOOKUP(Table_Data[[#This Row],[id]], Table_miniLM_document_topics[[Column1.id]:[Column3.topic]], 3, FALSE)</f>
        <v>21</v>
      </c>
      <c r="J444" s="1">
        <f>VLOOKUP(Table_Data[[#This Row],[id]], Table_mpnet_document_topics[[Column1.id]:[Column3.topic]], 3, FALSE)</f>
        <v>-1</v>
      </c>
      <c r="K444" s="1">
        <f>VLOOKUP(Table_Data[[#This Row],[id]], Table_scibert_document_topics[[Column1.id]:[Column3.topic]], 3, FALSE)</f>
        <v>12</v>
      </c>
      <c r="L444" s="1">
        <f>VLOOKUP(Table_Data[[#This Row],[id]], Table_miniLM_titles_topics[[Column1.id]:[Column3.topic]], 3, FALSE)</f>
        <v>11</v>
      </c>
      <c r="M444" s="1">
        <f>VLOOKUP(Table_Data[[#This Row],[id]], Table_mpnet_titles_topics[[Column1.id]:[Column3.topic]], 3, FALSE)</f>
        <v>-1</v>
      </c>
      <c r="N444" s="1">
        <f>VLOOKUP(Table_Data[[#This Row],[id]], Table_scibert_titles_topics[[Column1.id]:[Column3.topic]], 3, FALSE)</f>
        <v>-1</v>
      </c>
      <c r="O444" s="1">
        <f>VLOOKUP(Table_Data[[#This Row],[id]], Table_miniLM_keywords_topics[[Column1.id]:[Column3.topic]], 3, FALSE)</f>
        <v>1</v>
      </c>
      <c r="P444" s="1">
        <f>VLOOKUP(Table_Data[[#This Row],[id]], Table_mpnet_keywords_topics[[Column1.id]:[Column3.topic]], 3, FALSE)</f>
        <v>0</v>
      </c>
      <c r="Q444" s="1" t="s">
        <v>6208</v>
      </c>
    </row>
    <row r="445" spans="1:17" x14ac:dyDescent="0.25">
      <c r="A445" s="1" t="s">
        <v>4048</v>
      </c>
      <c r="B445" s="1" t="s">
        <v>4049</v>
      </c>
      <c r="C445" s="1" t="s">
        <v>4050</v>
      </c>
      <c r="D445" s="1" t="s">
        <v>4051</v>
      </c>
      <c r="E445" s="1" t="s">
        <v>4052</v>
      </c>
      <c r="F445" s="1" t="s">
        <v>13</v>
      </c>
      <c r="G445" s="1">
        <v>2022</v>
      </c>
      <c r="H445" s="1" t="s">
        <v>243</v>
      </c>
      <c r="I445" s="1">
        <f>VLOOKUP(Table_Data[[#This Row],[id]], Table_miniLM_document_topics[[Column1.id]:[Column3.topic]], 3, FALSE)</f>
        <v>0</v>
      </c>
      <c r="J445" s="1">
        <f>VLOOKUP(Table_Data[[#This Row],[id]], Table_mpnet_document_topics[[Column1.id]:[Column3.topic]], 3, FALSE)</f>
        <v>2</v>
      </c>
      <c r="K445" s="1">
        <f>VLOOKUP(Table_Data[[#This Row],[id]], Table_scibert_document_topics[[Column1.id]:[Column3.topic]], 3, FALSE)</f>
        <v>0</v>
      </c>
      <c r="L445" s="1">
        <f>VLOOKUP(Table_Data[[#This Row],[id]], Table_miniLM_titles_topics[[Column1.id]:[Column3.topic]], 3, FALSE)</f>
        <v>-1</v>
      </c>
      <c r="M445" s="1">
        <f>VLOOKUP(Table_Data[[#This Row],[id]], Table_mpnet_titles_topics[[Column1.id]:[Column3.topic]], 3, FALSE)</f>
        <v>-1</v>
      </c>
      <c r="N445" s="1">
        <f>VLOOKUP(Table_Data[[#This Row],[id]], Table_scibert_titles_topics[[Column1.id]:[Column3.topic]], 3, FALSE)</f>
        <v>-1</v>
      </c>
      <c r="O445" s="1">
        <f>VLOOKUP(Table_Data[[#This Row],[id]], Table_miniLM_keywords_topics[[Column1.id]:[Column3.topic]], 3, FALSE)</f>
        <v>0</v>
      </c>
      <c r="P445" s="1">
        <f>VLOOKUP(Table_Data[[#This Row],[id]], Table_mpnet_keywords_topics[[Column1.id]:[Column3.topic]], 3, FALSE)</f>
        <v>4</v>
      </c>
      <c r="Q445" s="1" t="s">
        <v>6208</v>
      </c>
    </row>
    <row r="446" spans="1:17" x14ac:dyDescent="0.25">
      <c r="A446" s="1" t="s">
        <v>4053</v>
      </c>
      <c r="B446" s="1" t="s">
        <v>4054</v>
      </c>
      <c r="C446" s="1" t="s">
        <v>4055</v>
      </c>
      <c r="D446" s="1" t="s">
        <v>4056</v>
      </c>
      <c r="E446" s="1" t="s">
        <v>4057</v>
      </c>
      <c r="F446" s="1" t="s">
        <v>13</v>
      </c>
      <c r="G446" s="1">
        <v>2022</v>
      </c>
      <c r="H446" s="1" t="s">
        <v>14</v>
      </c>
      <c r="I446" s="1">
        <f>VLOOKUP(Table_Data[[#This Row],[id]], Table_miniLM_document_topics[[Column1.id]:[Column3.topic]], 3, FALSE)</f>
        <v>9</v>
      </c>
      <c r="J446" s="1">
        <f>VLOOKUP(Table_Data[[#This Row],[id]], Table_mpnet_document_topics[[Column1.id]:[Column3.topic]], 3, FALSE)</f>
        <v>-1</v>
      </c>
      <c r="K446" s="1">
        <f>VLOOKUP(Table_Data[[#This Row],[id]], Table_scibert_document_topics[[Column1.id]:[Column3.topic]], 3, FALSE)</f>
        <v>16</v>
      </c>
      <c r="L446" s="1">
        <f>VLOOKUP(Table_Data[[#This Row],[id]], Table_miniLM_titles_topics[[Column1.id]:[Column3.topic]], 3, FALSE)</f>
        <v>12</v>
      </c>
      <c r="M446" s="1">
        <f>VLOOKUP(Table_Data[[#This Row],[id]], Table_mpnet_titles_topics[[Column1.id]:[Column3.topic]], 3, FALSE)</f>
        <v>9</v>
      </c>
      <c r="N446" s="1">
        <f>VLOOKUP(Table_Data[[#This Row],[id]], Table_scibert_titles_topics[[Column1.id]:[Column3.topic]], 3, FALSE)</f>
        <v>10</v>
      </c>
      <c r="O446" s="1">
        <f>VLOOKUP(Table_Data[[#This Row],[id]], Table_miniLM_keywords_topics[[Column1.id]:[Column3.topic]], 3, FALSE)</f>
        <v>-1</v>
      </c>
      <c r="P446" s="1">
        <f>VLOOKUP(Table_Data[[#This Row],[id]], Table_mpnet_keywords_topics[[Column1.id]:[Column3.topic]], 3, FALSE)</f>
        <v>-1</v>
      </c>
      <c r="Q446" s="1" t="s">
        <v>6208</v>
      </c>
    </row>
    <row r="447" spans="1:17" x14ac:dyDescent="0.25">
      <c r="A447" s="1" t="s">
        <v>4058</v>
      </c>
      <c r="B447" s="1" t="s">
        <v>4059</v>
      </c>
      <c r="C447" s="1" t="s">
        <v>2909</v>
      </c>
      <c r="D447" s="1" t="s">
        <v>4060</v>
      </c>
      <c r="E447" s="1" t="s">
        <v>4061</v>
      </c>
      <c r="F447" s="1" t="s">
        <v>13</v>
      </c>
      <c r="G447" s="1">
        <v>2022</v>
      </c>
      <c r="I447" s="1">
        <f>VLOOKUP(Table_Data[[#This Row],[id]], Table_miniLM_document_topics[[Column1.id]:[Column3.topic]], 3, FALSE)</f>
        <v>-1</v>
      </c>
      <c r="J447" s="1">
        <f>VLOOKUP(Table_Data[[#This Row],[id]], Table_mpnet_document_topics[[Column1.id]:[Column3.topic]], 3, FALSE)</f>
        <v>1</v>
      </c>
      <c r="K447" s="1">
        <f>VLOOKUP(Table_Data[[#This Row],[id]], Table_scibert_document_topics[[Column1.id]:[Column3.topic]], 3, FALSE)</f>
        <v>-1</v>
      </c>
      <c r="L447" s="1">
        <f>VLOOKUP(Table_Data[[#This Row],[id]], Table_miniLM_titles_topics[[Column1.id]:[Column3.topic]], 3, FALSE)</f>
        <v>0</v>
      </c>
      <c r="M447" s="1">
        <f>VLOOKUP(Table_Data[[#This Row],[id]], Table_mpnet_titles_topics[[Column1.id]:[Column3.topic]], 3, FALSE)</f>
        <v>3</v>
      </c>
      <c r="N447" s="1">
        <f>VLOOKUP(Table_Data[[#This Row],[id]], Table_scibert_titles_topics[[Column1.id]:[Column3.topic]], 3, FALSE)</f>
        <v>3</v>
      </c>
      <c r="O447" s="1">
        <f>VLOOKUP(Table_Data[[#This Row],[id]], Table_miniLM_keywords_topics[[Column1.id]:[Column3.topic]], 3, FALSE)</f>
        <v>-1</v>
      </c>
      <c r="P447" s="1">
        <f>VLOOKUP(Table_Data[[#This Row],[id]], Table_mpnet_keywords_topics[[Column1.id]:[Column3.topic]], 3, FALSE)</f>
        <v>-1</v>
      </c>
      <c r="Q447" s="1" t="s">
        <v>6208</v>
      </c>
    </row>
    <row r="448" spans="1:17" x14ac:dyDescent="0.25">
      <c r="A448" s="1" t="s">
        <v>4062</v>
      </c>
      <c r="B448" s="1" t="s">
        <v>4063</v>
      </c>
      <c r="C448" s="1" t="s">
        <v>4064</v>
      </c>
      <c r="D448" s="1" t="s">
        <v>4065</v>
      </c>
      <c r="E448" s="1" t="s">
        <v>4066</v>
      </c>
      <c r="F448" s="1" t="s">
        <v>13</v>
      </c>
      <c r="G448" s="1">
        <v>2022</v>
      </c>
      <c r="I448" s="1">
        <f>VLOOKUP(Table_Data[[#This Row],[id]], Table_miniLM_document_topics[[Column1.id]:[Column3.topic]], 3, FALSE)</f>
        <v>0</v>
      </c>
      <c r="J448" s="1">
        <f>VLOOKUP(Table_Data[[#This Row],[id]], Table_mpnet_document_topics[[Column1.id]:[Column3.topic]], 3, FALSE)</f>
        <v>-1</v>
      </c>
      <c r="K448" s="1">
        <f>VLOOKUP(Table_Data[[#This Row],[id]], Table_scibert_document_topics[[Column1.id]:[Column3.topic]], 3, FALSE)</f>
        <v>21</v>
      </c>
      <c r="L448" s="1">
        <f>VLOOKUP(Table_Data[[#This Row],[id]], Table_miniLM_titles_topics[[Column1.id]:[Column3.topic]], 3, FALSE)</f>
        <v>0</v>
      </c>
      <c r="M448" s="1">
        <f>VLOOKUP(Table_Data[[#This Row],[id]], Table_mpnet_titles_topics[[Column1.id]:[Column3.topic]], 3, FALSE)</f>
        <v>15</v>
      </c>
      <c r="N448" s="1">
        <f>VLOOKUP(Table_Data[[#This Row],[id]], Table_scibert_titles_topics[[Column1.id]:[Column3.topic]], 3, FALSE)</f>
        <v>-1</v>
      </c>
      <c r="O448" s="1">
        <f>VLOOKUP(Table_Data[[#This Row],[id]], Table_miniLM_keywords_topics[[Column1.id]:[Column3.topic]], 3, FALSE)</f>
        <v>3</v>
      </c>
      <c r="P448" s="1">
        <f>VLOOKUP(Table_Data[[#This Row],[id]], Table_mpnet_keywords_topics[[Column1.id]:[Column3.topic]], 3, FALSE)</f>
        <v>-1</v>
      </c>
      <c r="Q448" s="1" t="s">
        <v>6208</v>
      </c>
    </row>
    <row r="449" spans="1:17" x14ac:dyDescent="0.25">
      <c r="A449" s="1" t="s">
        <v>4067</v>
      </c>
      <c r="B449" s="1" t="s">
        <v>4068</v>
      </c>
      <c r="C449" s="1" t="s">
        <v>4069</v>
      </c>
      <c r="D449" s="1" t="s">
        <v>4070</v>
      </c>
      <c r="E449" s="1" t="s">
        <v>4071</v>
      </c>
      <c r="F449" s="1" t="s">
        <v>13</v>
      </c>
      <c r="G449" s="1">
        <v>2022</v>
      </c>
      <c r="H449" s="1" t="s">
        <v>254</v>
      </c>
      <c r="I449" s="1">
        <f>VLOOKUP(Table_Data[[#This Row],[id]], Table_miniLM_document_topics[[Column1.id]:[Column3.topic]], 3, FALSE)</f>
        <v>11</v>
      </c>
      <c r="J449" s="1">
        <f>VLOOKUP(Table_Data[[#This Row],[id]], Table_mpnet_document_topics[[Column1.id]:[Column3.topic]], 3, FALSE)</f>
        <v>0</v>
      </c>
      <c r="K449" s="1">
        <f>VLOOKUP(Table_Data[[#This Row],[id]], Table_scibert_document_topics[[Column1.id]:[Column3.topic]], 3, FALSE)</f>
        <v>1</v>
      </c>
      <c r="L449" s="1">
        <f>VLOOKUP(Table_Data[[#This Row],[id]], Table_miniLM_titles_topics[[Column1.id]:[Column3.topic]], 3, FALSE)</f>
        <v>3</v>
      </c>
      <c r="M449" s="1">
        <f>VLOOKUP(Table_Data[[#This Row],[id]], Table_mpnet_titles_topics[[Column1.id]:[Column3.topic]], 3, FALSE)</f>
        <v>0</v>
      </c>
      <c r="N449" s="1">
        <f>VLOOKUP(Table_Data[[#This Row],[id]], Table_scibert_titles_topics[[Column1.id]:[Column3.topic]], 3, FALSE)</f>
        <v>0</v>
      </c>
      <c r="O449" s="1">
        <f>VLOOKUP(Table_Data[[#This Row],[id]], Table_miniLM_keywords_topics[[Column1.id]:[Column3.topic]], 3, FALSE)</f>
        <v>4</v>
      </c>
      <c r="P449" s="1">
        <f>VLOOKUP(Table_Data[[#This Row],[id]], Table_mpnet_keywords_topics[[Column1.id]:[Column3.topic]], 3, FALSE)</f>
        <v>1</v>
      </c>
      <c r="Q449" s="1" t="s">
        <v>6208</v>
      </c>
    </row>
    <row r="450" spans="1:17" x14ac:dyDescent="0.25">
      <c r="A450" s="1" t="s">
        <v>4072</v>
      </c>
      <c r="B450" s="1" t="s">
        <v>4073</v>
      </c>
      <c r="C450" s="1" t="s">
        <v>4074</v>
      </c>
      <c r="D450" s="1" t="s">
        <v>4075</v>
      </c>
      <c r="E450" s="1" t="s">
        <v>4076</v>
      </c>
      <c r="F450" s="1" t="s">
        <v>13</v>
      </c>
      <c r="G450" s="1">
        <v>2022</v>
      </c>
      <c r="H450" s="1" t="s">
        <v>254</v>
      </c>
      <c r="I450" s="1">
        <f>VLOOKUP(Table_Data[[#This Row],[id]], Table_miniLM_document_topics[[Column1.id]:[Column3.topic]], 3, FALSE)</f>
        <v>-1</v>
      </c>
      <c r="J450" s="1">
        <f>VLOOKUP(Table_Data[[#This Row],[id]], Table_mpnet_document_topics[[Column1.id]:[Column3.topic]], 3, FALSE)</f>
        <v>2</v>
      </c>
      <c r="K450" s="1">
        <f>VLOOKUP(Table_Data[[#This Row],[id]], Table_scibert_document_topics[[Column1.id]:[Column3.topic]], 3, FALSE)</f>
        <v>0</v>
      </c>
      <c r="L450" s="1">
        <f>VLOOKUP(Table_Data[[#This Row],[id]], Table_miniLM_titles_topics[[Column1.id]:[Column3.topic]], 3, FALSE)</f>
        <v>-1</v>
      </c>
      <c r="M450" s="1">
        <f>VLOOKUP(Table_Data[[#This Row],[id]], Table_mpnet_titles_topics[[Column1.id]:[Column3.topic]], 3, FALSE)</f>
        <v>3</v>
      </c>
      <c r="N450" s="1">
        <f>VLOOKUP(Table_Data[[#This Row],[id]], Table_scibert_titles_topics[[Column1.id]:[Column3.topic]], 3, FALSE)</f>
        <v>-1</v>
      </c>
      <c r="O450" s="1">
        <f>VLOOKUP(Table_Data[[#This Row],[id]], Table_miniLM_keywords_topics[[Column1.id]:[Column3.topic]], 3, FALSE)</f>
        <v>0</v>
      </c>
      <c r="P450" s="1">
        <f>VLOOKUP(Table_Data[[#This Row],[id]], Table_mpnet_keywords_topics[[Column1.id]:[Column3.topic]], 3, FALSE)</f>
        <v>-1</v>
      </c>
      <c r="Q450" s="1" t="s">
        <v>6208</v>
      </c>
    </row>
    <row r="451" spans="1:17" x14ac:dyDescent="0.25">
      <c r="A451" s="1" t="s">
        <v>4077</v>
      </c>
      <c r="B451" s="1" t="s">
        <v>4078</v>
      </c>
      <c r="C451" s="1" t="s">
        <v>4079</v>
      </c>
      <c r="D451" s="1" t="s">
        <v>4080</v>
      </c>
      <c r="E451" s="1" t="s">
        <v>4081</v>
      </c>
      <c r="F451" s="1" t="s">
        <v>13</v>
      </c>
      <c r="G451" s="1">
        <v>2022</v>
      </c>
      <c r="H451" s="1" t="s">
        <v>14</v>
      </c>
      <c r="I451" s="1">
        <f>VLOOKUP(Table_Data[[#This Row],[id]], Table_miniLM_document_topics[[Column1.id]:[Column3.topic]], 3, FALSE)</f>
        <v>-1</v>
      </c>
      <c r="J451" s="1">
        <f>VLOOKUP(Table_Data[[#This Row],[id]], Table_mpnet_document_topics[[Column1.id]:[Column3.topic]], 3, FALSE)</f>
        <v>-1</v>
      </c>
      <c r="K451" s="1">
        <f>VLOOKUP(Table_Data[[#This Row],[id]], Table_scibert_document_topics[[Column1.id]:[Column3.topic]], 3, FALSE)</f>
        <v>-1</v>
      </c>
      <c r="L451" s="1">
        <f>VLOOKUP(Table_Data[[#This Row],[id]], Table_miniLM_titles_topics[[Column1.id]:[Column3.topic]], 3, FALSE)</f>
        <v>21</v>
      </c>
      <c r="M451" s="1">
        <f>VLOOKUP(Table_Data[[#This Row],[id]], Table_mpnet_titles_topics[[Column1.id]:[Column3.topic]], 3, FALSE)</f>
        <v>14</v>
      </c>
      <c r="N451" s="1">
        <f>VLOOKUP(Table_Data[[#This Row],[id]], Table_scibert_titles_topics[[Column1.id]:[Column3.topic]], 3, FALSE)</f>
        <v>15</v>
      </c>
      <c r="O451" s="1">
        <f>VLOOKUP(Table_Data[[#This Row],[id]], Table_miniLM_keywords_topics[[Column1.id]:[Column3.topic]], 3, FALSE)</f>
        <v>4</v>
      </c>
      <c r="P451" s="1">
        <f>VLOOKUP(Table_Data[[#This Row],[id]], Table_mpnet_keywords_topics[[Column1.id]:[Column3.topic]], 3, FALSE)</f>
        <v>1</v>
      </c>
      <c r="Q451" s="1" t="s">
        <v>6208</v>
      </c>
    </row>
    <row r="452" spans="1:17" x14ac:dyDescent="0.25">
      <c r="A452" s="1" t="s">
        <v>4082</v>
      </c>
      <c r="B452" s="1" t="s">
        <v>4083</v>
      </c>
      <c r="C452" s="1" t="s">
        <v>4084</v>
      </c>
      <c r="D452" s="1" t="s">
        <v>4085</v>
      </c>
      <c r="E452" s="1" t="s">
        <v>4086</v>
      </c>
      <c r="F452" s="1" t="s">
        <v>13</v>
      </c>
      <c r="G452" s="1">
        <v>2022</v>
      </c>
      <c r="H452" s="1" t="s">
        <v>14</v>
      </c>
      <c r="I452" s="1">
        <f>VLOOKUP(Table_Data[[#This Row],[id]], Table_miniLM_document_topics[[Column1.id]:[Column3.topic]], 3, FALSE)</f>
        <v>12</v>
      </c>
      <c r="J452" s="1">
        <f>VLOOKUP(Table_Data[[#This Row],[id]], Table_mpnet_document_topics[[Column1.id]:[Column3.topic]], 3, FALSE)</f>
        <v>6</v>
      </c>
      <c r="K452" s="1">
        <f>VLOOKUP(Table_Data[[#This Row],[id]], Table_scibert_document_topics[[Column1.id]:[Column3.topic]], 3, FALSE)</f>
        <v>10</v>
      </c>
      <c r="L452" s="1">
        <f>VLOOKUP(Table_Data[[#This Row],[id]], Table_miniLM_titles_topics[[Column1.id]:[Column3.topic]], 3, FALSE)</f>
        <v>13</v>
      </c>
      <c r="M452" s="1">
        <f>VLOOKUP(Table_Data[[#This Row],[id]], Table_mpnet_titles_topics[[Column1.id]:[Column3.topic]], 3, FALSE)</f>
        <v>9</v>
      </c>
      <c r="N452" s="1">
        <f>VLOOKUP(Table_Data[[#This Row],[id]], Table_scibert_titles_topics[[Column1.id]:[Column3.topic]], 3, FALSE)</f>
        <v>-1</v>
      </c>
      <c r="O452" s="1">
        <f>VLOOKUP(Table_Data[[#This Row],[id]], Table_miniLM_keywords_topics[[Column1.id]:[Column3.topic]], 3, FALSE)</f>
        <v>17</v>
      </c>
      <c r="P452" s="1">
        <f>VLOOKUP(Table_Data[[#This Row],[id]], Table_mpnet_keywords_topics[[Column1.id]:[Column3.topic]], 3, FALSE)</f>
        <v>9</v>
      </c>
      <c r="Q452" s="1" t="s">
        <v>6208</v>
      </c>
    </row>
    <row r="453" spans="1:17" x14ac:dyDescent="0.25">
      <c r="A453" s="1" t="s">
        <v>4087</v>
      </c>
      <c r="B453" s="1" t="s">
        <v>4088</v>
      </c>
      <c r="C453" s="1" t="s">
        <v>4089</v>
      </c>
      <c r="D453" s="1" t="s">
        <v>4090</v>
      </c>
      <c r="E453" s="1" t="s">
        <v>4091</v>
      </c>
      <c r="F453" s="1" t="s">
        <v>13</v>
      </c>
      <c r="G453" s="1">
        <v>2022</v>
      </c>
      <c r="H453" s="1" t="s">
        <v>389</v>
      </c>
      <c r="I453" s="1">
        <f>VLOOKUP(Table_Data[[#This Row],[id]], Table_miniLM_document_topics[[Column1.id]:[Column3.topic]], 3, FALSE)</f>
        <v>-1</v>
      </c>
      <c r="J453" s="1">
        <f>VLOOKUP(Table_Data[[#This Row],[id]], Table_mpnet_document_topics[[Column1.id]:[Column3.topic]], 3, FALSE)</f>
        <v>-1</v>
      </c>
      <c r="K453" s="1">
        <f>VLOOKUP(Table_Data[[#This Row],[id]], Table_scibert_document_topics[[Column1.id]:[Column3.topic]], 3, FALSE)</f>
        <v>3</v>
      </c>
      <c r="L453" s="1">
        <f>VLOOKUP(Table_Data[[#This Row],[id]], Table_miniLM_titles_topics[[Column1.id]:[Column3.topic]], 3, FALSE)</f>
        <v>17</v>
      </c>
      <c r="M453" s="1">
        <f>VLOOKUP(Table_Data[[#This Row],[id]], Table_mpnet_titles_topics[[Column1.id]:[Column3.topic]], 3, FALSE)</f>
        <v>-1</v>
      </c>
      <c r="N453" s="1">
        <f>VLOOKUP(Table_Data[[#This Row],[id]], Table_scibert_titles_topics[[Column1.id]:[Column3.topic]], 3, FALSE)</f>
        <v>-1</v>
      </c>
      <c r="O453" s="1">
        <f>VLOOKUP(Table_Data[[#This Row],[id]], Table_miniLM_keywords_topics[[Column1.id]:[Column3.topic]], 3, FALSE)</f>
        <v>0</v>
      </c>
      <c r="P453" s="1">
        <f>VLOOKUP(Table_Data[[#This Row],[id]], Table_mpnet_keywords_topics[[Column1.id]:[Column3.topic]], 3, FALSE)</f>
        <v>-1</v>
      </c>
      <c r="Q453" s="1" t="s">
        <v>6208</v>
      </c>
    </row>
    <row r="454" spans="1:17" x14ac:dyDescent="0.25">
      <c r="A454" s="1" t="s">
        <v>4092</v>
      </c>
      <c r="B454" s="1" t="s">
        <v>4093</v>
      </c>
      <c r="C454" s="1" t="s">
        <v>4094</v>
      </c>
      <c r="D454" s="1" t="s">
        <v>4095</v>
      </c>
      <c r="E454" s="1" t="s">
        <v>4096</v>
      </c>
      <c r="F454" s="1" t="s">
        <v>13</v>
      </c>
      <c r="G454" s="1">
        <v>2022</v>
      </c>
      <c r="I454" s="1">
        <f>VLOOKUP(Table_Data[[#This Row],[id]], Table_miniLM_document_topics[[Column1.id]:[Column3.topic]], 3, FALSE)</f>
        <v>-1</v>
      </c>
      <c r="J454" s="1">
        <f>VLOOKUP(Table_Data[[#This Row],[id]], Table_mpnet_document_topics[[Column1.id]:[Column3.topic]], 3, FALSE)</f>
        <v>-1</v>
      </c>
      <c r="K454" s="1">
        <f>VLOOKUP(Table_Data[[#This Row],[id]], Table_scibert_document_topics[[Column1.id]:[Column3.topic]], 3, FALSE)</f>
        <v>-1</v>
      </c>
      <c r="L454" s="1">
        <f>VLOOKUP(Table_Data[[#This Row],[id]], Table_miniLM_titles_topics[[Column1.id]:[Column3.topic]], 3, FALSE)</f>
        <v>0</v>
      </c>
      <c r="M454" s="1">
        <f>VLOOKUP(Table_Data[[#This Row],[id]], Table_mpnet_titles_topics[[Column1.id]:[Column3.topic]], 3, FALSE)</f>
        <v>3</v>
      </c>
      <c r="N454" s="1">
        <f>VLOOKUP(Table_Data[[#This Row],[id]], Table_scibert_titles_topics[[Column1.id]:[Column3.topic]], 3, FALSE)</f>
        <v>3</v>
      </c>
      <c r="O454" s="1">
        <f>VLOOKUP(Table_Data[[#This Row],[id]], Table_miniLM_keywords_topics[[Column1.id]:[Column3.topic]], 3, FALSE)</f>
        <v>3</v>
      </c>
      <c r="P454" s="1">
        <f>VLOOKUP(Table_Data[[#This Row],[id]], Table_mpnet_keywords_topics[[Column1.id]:[Column3.topic]], 3, FALSE)</f>
        <v>-1</v>
      </c>
      <c r="Q454" s="1" t="s">
        <v>6208</v>
      </c>
    </row>
    <row r="455" spans="1:17" x14ac:dyDescent="0.25">
      <c r="A455" s="1" t="s">
        <v>4097</v>
      </c>
      <c r="B455" s="1" t="s">
        <v>4098</v>
      </c>
      <c r="C455" s="1" t="s">
        <v>4099</v>
      </c>
      <c r="D455" s="1" t="s">
        <v>4100</v>
      </c>
      <c r="E455" s="1" t="s">
        <v>4101</v>
      </c>
      <c r="F455" s="1" t="s">
        <v>13</v>
      </c>
      <c r="G455" s="1">
        <v>2022</v>
      </c>
      <c r="H455" s="1" t="s">
        <v>4102</v>
      </c>
      <c r="I455" s="1">
        <f>VLOOKUP(Table_Data[[#This Row],[id]], Table_miniLM_document_topics[[Column1.id]:[Column3.topic]], 3, FALSE)</f>
        <v>-1</v>
      </c>
      <c r="J455" s="1">
        <f>VLOOKUP(Table_Data[[#This Row],[id]], Table_mpnet_document_topics[[Column1.id]:[Column3.topic]], 3, FALSE)</f>
        <v>23</v>
      </c>
      <c r="K455" s="1">
        <f>VLOOKUP(Table_Data[[#This Row],[id]], Table_scibert_document_topics[[Column1.id]:[Column3.topic]], 3, FALSE)</f>
        <v>12</v>
      </c>
      <c r="L455" s="1">
        <f>VLOOKUP(Table_Data[[#This Row],[id]], Table_miniLM_titles_topics[[Column1.id]:[Column3.topic]], 3, FALSE)</f>
        <v>-1</v>
      </c>
      <c r="M455" s="1">
        <f>VLOOKUP(Table_Data[[#This Row],[id]], Table_mpnet_titles_topics[[Column1.id]:[Column3.topic]], 3, FALSE)</f>
        <v>-1</v>
      </c>
      <c r="N455" s="1">
        <f>VLOOKUP(Table_Data[[#This Row],[id]], Table_scibert_titles_topics[[Column1.id]:[Column3.topic]], 3, FALSE)</f>
        <v>-1</v>
      </c>
      <c r="O455" s="1">
        <f>VLOOKUP(Table_Data[[#This Row],[id]], Table_miniLM_keywords_topics[[Column1.id]:[Column3.topic]], 3, FALSE)</f>
        <v>-1</v>
      </c>
      <c r="P455" s="1">
        <f>VLOOKUP(Table_Data[[#This Row],[id]], Table_mpnet_keywords_topics[[Column1.id]:[Column3.topic]], 3, FALSE)</f>
        <v>0</v>
      </c>
      <c r="Q455" s="1" t="s">
        <v>6208</v>
      </c>
    </row>
    <row r="456" spans="1:17" x14ac:dyDescent="0.25">
      <c r="A456" s="1" t="s">
        <v>4103</v>
      </c>
      <c r="B456" s="1" t="s">
        <v>4104</v>
      </c>
      <c r="C456" s="1" t="s">
        <v>4105</v>
      </c>
      <c r="D456" s="1" t="s">
        <v>4106</v>
      </c>
      <c r="E456" s="1" t="s">
        <v>4107</v>
      </c>
      <c r="F456" s="1" t="s">
        <v>13</v>
      </c>
      <c r="G456" s="1">
        <v>2022</v>
      </c>
      <c r="H456" s="1" t="s">
        <v>4108</v>
      </c>
      <c r="I456" s="1">
        <f>VLOOKUP(Table_Data[[#This Row],[id]], Table_miniLM_document_topics[[Column1.id]:[Column3.topic]], 3, FALSE)</f>
        <v>8</v>
      </c>
      <c r="J456" s="1">
        <f>VLOOKUP(Table_Data[[#This Row],[id]], Table_mpnet_document_topics[[Column1.id]:[Column3.topic]], 3, FALSE)</f>
        <v>9</v>
      </c>
      <c r="K456" s="1">
        <f>VLOOKUP(Table_Data[[#This Row],[id]], Table_scibert_document_topics[[Column1.id]:[Column3.topic]], 3, FALSE)</f>
        <v>8</v>
      </c>
      <c r="L456" s="1">
        <f>VLOOKUP(Table_Data[[#This Row],[id]], Table_miniLM_titles_topics[[Column1.id]:[Column3.topic]], 3, FALSE)</f>
        <v>9</v>
      </c>
      <c r="M456" s="1">
        <f>VLOOKUP(Table_Data[[#This Row],[id]], Table_mpnet_titles_topics[[Column1.id]:[Column3.topic]], 3, FALSE)</f>
        <v>8</v>
      </c>
      <c r="N456" s="1">
        <f>VLOOKUP(Table_Data[[#This Row],[id]], Table_scibert_titles_topics[[Column1.id]:[Column3.topic]], 3, FALSE)</f>
        <v>12</v>
      </c>
      <c r="O456" s="1">
        <f>VLOOKUP(Table_Data[[#This Row],[id]], Table_miniLM_keywords_topics[[Column1.id]:[Column3.topic]], 3, FALSE)</f>
        <v>-1</v>
      </c>
      <c r="P456" s="1">
        <f>VLOOKUP(Table_Data[[#This Row],[id]], Table_mpnet_keywords_topics[[Column1.id]:[Column3.topic]], 3, FALSE)</f>
        <v>-1</v>
      </c>
      <c r="Q456" s="1" t="s">
        <v>6208</v>
      </c>
    </row>
    <row r="457" spans="1:17" x14ac:dyDescent="0.25">
      <c r="A457" s="1" t="s">
        <v>4109</v>
      </c>
      <c r="B457" s="1" t="s">
        <v>4110</v>
      </c>
      <c r="C457" s="1" t="s">
        <v>1076</v>
      </c>
      <c r="D457" s="1" t="s">
        <v>4111</v>
      </c>
      <c r="E457" s="1" t="s">
        <v>4112</v>
      </c>
      <c r="F457" s="1" t="s">
        <v>13</v>
      </c>
      <c r="G457" s="1">
        <v>2022</v>
      </c>
      <c r="H457" s="1" t="s">
        <v>14</v>
      </c>
      <c r="I457" s="1">
        <f>VLOOKUP(Table_Data[[#This Row],[id]], Table_miniLM_document_topics[[Column1.id]:[Column3.topic]], 3, FALSE)</f>
        <v>-1</v>
      </c>
      <c r="J457" s="1">
        <f>VLOOKUP(Table_Data[[#This Row],[id]], Table_mpnet_document_topics[[Column1.id]:[Column3.topic]], 3, FALSE)</f>
        <v>19</v>
      </c>
      <c r="K457" s="1">
        <f>VLOOKUP(Table_Data[[#This Row],[id]], Table_scibert_document_topics[[Column1.id]:[Column3.topic]], 3, FALSE)</f>
        <v>-1</v>
      </c>
      <c r="L457" s="1">
        <f>VLOOKUP(Table_Data[[#This Row],[id]], Table_miniLM_titles_topics[[Column1.id]:[Column3.topic]], 3, FALSE)</f>
        <v>1</v>
      </c>
      <c r="M457" s="1">
        <f>VLOOKUP(Table_Data[[#This Row],[id]], Table_mpnet_titles_topics[[Column1.id]:[Column3.topic]], 3, FALSE)</f>
        <v>4</v>
      </c>
      <c r="N457" s="1">
        <f>VLOOKUP(Table_Data[[#This Row],[id]], Table_scibert_titles_topics[[Column1.id]:[Column3.topic]], 3, FALSE)</f>
        <v>11</v>
      </c>
      <c r="O457" s="1">
        <f>VLOOKUP(Table_Data[[#This Row],[id]], Table_miniLM_keywords_topics[[Column1.id]:[Column3.topic]], 3, FALSE)</f>
        <v>-1</v>
      </c>
      <c r="P457" s="1">
        <f>VLOOKUP(Table_Data[[#This Row],[id]], Table_mpnet_keywords_topics[[Column1.id]:[Column3.topic]], 3, FALSE)</f>
        <v>16</v>
      </c>
      <c r="Q457" s="1" t="s">
        <v>6208</v>
      </c>
    </row>
    <row r="458" spans="1:17" x14ac:dyDescent="0.25">
      <c r="A458" s="1" t="s">
        <v>4113</v>
      </c>
      <c r="B458" s="1" t="s">
        <v>4114</v>
      </c>
      <c r="C458" s="1" t="s">
        <v>4115</v>
      </c>
      <c r="D458" s="1" t="s">
        <v>4116</v>
      </c>
      <c r="E458" s="1" t="s">
        <v>4117</v>
      </c>
      <c r="F458" s="1" t="s">
        <v>13</v>
      </c>
      <c r="G458" s="1">
        <v>2022</v>
      </c>
      <c r="H458" s="1" t="s">
        <v>14</v>
      </c>
      <c r="I458" s="1">
        <f>VLOOKUP(Table_Data[[#This Row],[id]], Table_miniLM_document_topics[[Column1.id]:[Column3.topic]], 3, FALSE)</f>
        <v>15</v>
      </c>
      <c r="J458" s="1">
        <f>VLOOKUP(Table_Data[[#This Row],[id]], Table_mpnet_document_topics[[Column1.id]:[Column3.topic]], 3, FALSE)</f>
        <v>18</v>
      </c>
      <c r="K458" s="1">
        <f>VLOOKUP(Table_Data[[#This Row],[id]], Table_scibert_document_topics[[Column1.id]:[Column3.topic]], 3, FALSE)</f>
        <v>13</v>
      </c>
      <c r="L458" s="1">
        <f>VLOOKUP(Table_Data[[#This Row],[id]], Table_miniLM_titles_topics[[Column1.id]:[Column3.topic]], 3, FALSE)</f>
        <v>21</v>
      </c>
      <c r="M458" s="1">
        <f>VLOOKUP(Table_Data[[#This Row],[id]], Table_mpnet_titles_topics[[Column1.id]:[Column3.topic]], 3, FALSE)</f>
        <v>14</v>
      </c>
      <c r="N458" s="1">
        <f>VLOOKUP(Table_Data[[#This Row],[id]], Table_scibert_titles_topics[[Column1.id]:[Column3.topic]], 3, FALSE)</f>
        <v>15</v>
      </c>
      <c r="O458" s="1">
        <f>VLOOKUP(Table_Data[[#This Row],[id]], Table_miniLM_keywords_topics[[Column1.id]:[Column3.topic]], 3, FALSE)</f>
        <v>-1</v>
      </c>
      <c r="P458" s="1">
        <f>VLOOKUP(Table_Data[[#This Row],[id]], Table_mpnet_keywords_topics[[Column1.id]:[Column3.topic]], 3, FALSE)</f>
        <v>0</v>
      </c>
      <c r="Q458" s="1" t="s">
        <v>6208</v>
      </c>
    </row>
    <row r="459" spans="1:17" x14ac:dyDescent="0.25">
      <c r="A459" s="1" t="s">
        <v>4118</v>
      </c>
      <c r="B459" s="1" t="s">
        <v>4119</v>
      </c>
      <c r="C459" s="1" t="s">
        <v>4120</v>
      </c>
      <c r="D459" s="1" t="s">
        <v>4121</v>
      </c>
      <c r="E459" s="1" t="s">
        <v>4122</v>
      </c>
      <c r="F459" s="1" t="s">
        <v>13</v>
      </c>
      <c r="G459" s="1">
        <v>2022</v>
      </c>
      <c r="H459" s="1" t="s">
        <v>839</v>
      </c>
      <c r="I459" s="1">
        <f>VLOOKUP(Table_Data[[#This Row],[id]], Table_miniLM_document_topics[[Column1.id]:[Column3.topic]], 3, FALSE)</f>
        <v>-1</v>
      </c>
      <c r="J459" s="1">
        <f>VLOOKUP(Table_Data[[#This Row],[id]], Table_mpnet_document_topics[[Column1.id]:[Column3.topic]], 3, FALSE)</f>
        <v>-1</v>
      </c>
      <c r="K459" s="1">
        <f>VLOOKUP(Table_Data[[#This Row],[id]], Table_scibert_document_topics[[Column1.id]:[Column3.topic]], 3, FALSE)</f>
        <v>-1</v>
      </c>
      <c r="L459" s="1">
        <f>VLOOKUP(Table_Data[[#This Row],[id]], Table_miniLM_titles_topics[[Column1.id]:[Column3.topic]], 3, FALSE)</f>
        <v>-1</v>
      </c>
      <c r="M459" s="1">
        <f>VLOOKUP(Table_Data[[#This Row],[id]], Table_mpnet_titles_topics[[Column1.id]:[Column3.topic]], 3, FALSE)</f>
        <v>4</v>
      </c>
      <c r="N459" s="1">
        <f>VLOOKUP(Table_Data[[#This Row],[id]], Table_scibert_titles_topics[[Column1.id]:[Column3.topic]], 3, FALSE)</f>
        <v>-1</v>
      </c>
      <c r="O459" s="1">
        <f>VLOOKUP(Table_Data[[#This Row],[id]], Table_miniLM_keywords_topics[[Column1.id]:[Column3.topic]], 3, FALSE)</f>
        <v>1</v>
      </c>
      <c r="P459" s="1">
        <f>VLOOKUP(Table_Data[[#This Row],[id]], Table_mpnet_keywords_topics[[Column1.id]:[Column3.topic]], 3, FALSE)</f>
        <v>0</v>
      </c>
      <c r="Q459" s="1" t="s">
        <v>6208</v>
      </c>
    </row>
    <row r="460" spans="1:17" x14ac:dyDescent="0.25">
      <c r="A460" s="1" t="s">
        <v>4123</v>
      </c>
      <c r="B460" s="1" t="s">
        <v>4124</v>
      </c>
      <c r="C460" s="1" t="s">
        <v>4125</v>
      </c>
      <c r="D460" s="1" t="s">
        <v>4126</v>
      </c>
      <c r="E460" s="1" t="s">
        <v>4127</v>
      </c>
      <c r="F460" s="1" t="s">
        <v>13</v>
      </c>
      <c r="G460" s="1">
        <v>2022</v>
      </c>
      <c r="H460" s="1" t="s">
        <v>389</v>
      </c>
      <c r="I460" s="1">
        <f>VLOOKUP(Table_Data[[#This Row],[id]], Table_miniLM_document_topics[[Column1.id]:[Column3.topic]], 3, FALSE)</f>
        <v>0</v>
      </c>
      <c r="J460" s="1">
        <f>VLOOKUP(Table_Data[[#This Row],[id]], Table_mpnet_document_topics[[Column1.id]:[Column3.topic]], 3, FALSE)</f>
        <v>2</v>
      </c>
      <c r="K460" s="1">
        <f>VLOOKUP(Table_Data[[#This Row],[id]], Table_scibert_document_topics[[Column1.id]:[Column3.topic]], 3, FALSE)</f>
        <v>0</v>
      </c>
      <c r="L460" s="1">
        <f>VLOOKUP(Table_Data[[#This Row],[id]], Table_miniLM_titles_topics[[Column1.id]:[Column3.topic]], 3, FALSE)</f>
        <v>0</v>
      </c>
      <c r="M460" s="1">
        <f>VLOOKUP(Table_Data[[#This Row],[id]], Table_mpnet_titles_topics[[Column1.id]:[Column3.topic]], 3, FALSE)</f>
        <v>3</v>
      </c>
      <c r="N460" s="1">
        <f>VLOOKUP(Table_Data[[#This Row],[id]], Table_scibert_titles_topics[[Column1.id]:[Column3.topic]], 3, FALSE)</f>
        <v>8</v>
      </c>
      <c r="O460" s="1">
        <f>VLOOKUP(Table_Data[[#This Row],[id]], Table_miniLM_keywords_topics[[Column1.id]:[Column3.topic]], 3, FALSE)</f>
        <v>0</v>
      </c>
      <c r="P460" s="1">
        <f>VLOOKUP(Table_Data[[#This Row],[id]], Table_mpnet_keywords_topics[[Column1.id]:[Column3.topic]], 3, FALSE)</f>
        <v>4</v>
      </c>
      <c r="Q460" s="1" t="s">
        <v>6208</v>
      </c>
    </row>
    <row r="461" spans="1:17" x14ac:dyDescent="0.25">
      <c r="A461" s="1" t="s">
        <v>4128</v>
      </c>
      <c r="B461" s="1" t="s">
        <v>4129</v>
      </c>
      <c r="C461" s="1" t="s">
        <v>4130</v>
      </c>
      <c r="D461" s="1" t="s">
        <v>4131</v>
      </c>
      <c r="E461" s="1" t="s">
        <v>4132</v>
      </c>
      <c r="F461" s="1" t="s">
        <v>13</v>
      </c>
      <c r="G461" s="1">
        <v>2022</v>
      </c>
      <c r="I461" s="1">
        <f>VLOOKUP(Table_Data[[#This Row],[id]], Table_miniLM_document_topics[[Column1.id]:[Column3.topic]], 3, FALSE)</f>
        <v>0</v>
      </c>
      <c r="J461" s="1">
        <f>VLOOKUP(Table_Data[[#This Row],[id]], Table_mpnet_document_topics[[Column1.id]:[Column3.topic]], 3, FALSE)</f>
        <v>2</v>
      </c>
      <c r="K461" s="1">
        <f>VLOOKUP(Table_Data[[#This Row],[id]], Table_scibert_document_topics[[Column1.id]:[Column3.topic]], 3, FALSE)</f>
        <v>0</v>
      </c>
      <c r="L461" s="1">
        <f>VLOOKUP(Table_Data[[#This Row],[id]], Table_miniLM_titles_topics[[Column1.id]:[Column3.topic]], 3, FALSE)</f>
        <v>0</v>
      </c>
      <c r="M461" s="1">
        <f>VLOOKUP(Table_Data[[#This Row],[id]], Table_mpnet_titles_topics[[Column1.id]:[Column3.topic]], 3, FALSE)</f>
        <v>3</v>
      </c>
      <c r="N461" s="1">
        <f>VLOOKUP(Table_Data[[#This Row],[id]], Table_scibert_titles_topics[[Column1.id]:[Column3.topic]], 3, FALSE)</f>
        <v>8</v>
      </c>
      <c r="O461" s="1">
        <f>VLOOKUP(Table_Data[[#This Row],[id]], Table_miniLM_keywords_topics[[Column1.id]:[Column3.topic]], 3, FALSE)</f>
        <v>0</v>
      </c>
      <c r="P461" s="1">
        <f>VLOOKUP(Table_Data[[#This Row],[id]], Table_mpnet_keywords_topics[[Column1.id]:[Column3.topic]], 3, FALSE)</f>
        <v>4</v>
      </c>
      <c r="Q461" s="1" t="s">
        <v>6208</v>
      </c>
    </row>
    <row r="462" spans="1:17" x14ac:dyDescent="0.25">
      <c r="A462" s="1" t="s">
        <v>4133</v>
      </c>
      <c r="B462" s="1" t="s">
        <v>5998</v>
      </c>
      <c r="C462" s="1" t="s">
        <v>748</v>
      </c>
      <c r="D462" s="1" t="s">
        <v>4134</v>
      </c>
      <c r="E462" s="1" t="s">
        <v>4135</v>
      </c>
      <c r="F462" s="1" t="s">
        <v>13</v>
      </c>
      <c r="G462" s="1">
        <v>2022</v>
      </c>
      <c r="H462" s="1" t="s">
        <v>14</v>
      </c>
      <c r="I462" s="1">
        <f>VLOOKUP(Table_Data[[#This Row],[id]], Table_miniLM_document_topics[[Column1.id]:[Column3.topic]], 3, FALSE)</f>
        <v>19</v>
      </c>
      <c r="J462" s="1">
        <f>VLOOKUP(Table_Data[[#This Row],[id]], Table_mpnet_document_topics[[Column1.id]:[Column3.topic]], 3, FALSE)</f>
        <v>24</v>
      </c>
      <c r="K462" s="1">
        <f>VLOOKUP(Table_Data[[#This Row],[id]], Table_scibert_document_topics[[Column1.id]:[Column3.topic]], 3, FALSE)</f>
        <v>22</v>
      </c>
      <c r="L462" s="1">
        <f>VLOOKUP(Table_Data[[#This Row],[id]], Table_miniLM_titles_topics[[Column1.id]:[Column3.topic]], 3, FALSE)</f>
        <v>22</v>
      </c>
      <c r="M462" s="1">
        <f>VLOOKUP(Table_Data[[#This Row],[id]], Table_mpnet_titles_topics[[Column1.id]:[Column3.topic]], 3, FALSE)</f>
        <v>0</v>
      </c>
      <c r="N462" s="1">
        <f>VLOOKUP(Table_Data[[#This Row],[id]], Table_scibert_titles_topics[[Column1.id]:[Column3.topic]], 3, FALSE)</f>
        <v>0</v>
      </c>
      <c r="O462" s="1">
        <f>VLOOKUP(Table_Data[[#This Row],[id]], Table_miniLM_keywords_topics[[Column1.id]:[Column3.topic]], 3, FALSE)</f>
        <v>4</v>
      </c>
      <c r="P462" s="1">
        <f>VLOOKUP(Table_Data[[#This Row],[id]], Table_mpnet_keywords_topics[[Column1.id]:[Column3.topic]], 3, FALSE)</f>
        <v>1</v>
      </c>
      <c r="Q462" s="1" t="s">
        <v>6208</v>
      </c>
    </row>
    <row r="463" spans="1:17" x14ac:dyDescent="0.25">
      <c r="A463" s="1" t="s">
        <v>4136</v>
      </c>
      <c r="B463" s="1" t="s">
        <v>4137</v>
      </c>
      <c r="C463" s="1" t="s">
        <v>4138</v>
      </c>
      <c r="D463" s="1" t="s">
        <v>4139</v>
      </c>
      <c r="E463" s="1" t="s">
        <v>4140</v>
      </c>
      <c r="F463" s="1" t="s">
        <v>13</v>
      </c>
      <c r="G463" s="1">
        <v>2022</v>
      </c>
      <c r="H463" s="1" t="s">
        <v>127</v>
      </c>
      <c r="I463" s="1">
        <f>VLOOKUP(Table_Data[[#This Row],[id]], Table_miniLM_document_topics[[Column1.id]:[Column3.topic]], 3, FALSE)</f>
        <v>22</v>
      </c>
      <c r="J463" s="1">
        <f>VLOOKUP(Table_Data[[#This Row],[id]], Table_mpnet_document_topics[[Column1.id]:[Column3.topic]], 3, FALSE)</f>
        <v>19</v>
      </c>
      <c r="K463" s="1">
        <f>VLOOKUP(Table_Data[[#This Row],[id]], Table_scibert_document_topics[[Column1.id]:[Column3.topic]], 3, FALSE)</f>
        <v>23</v>
      </c>
      <c r="L463" s="1">
        <f>VLOOKUP(Table_Data[[#This Row],[id]], Table_miniLM_titles_topics[[Column1.id]:[Column3.topic]], 3, FALSE)</f>
        <v>-1</v>
      </c>
      <c r="M463" s="1">
        <f>VLOOKUP(Table_Data[[#This Row],[id]], Table_mpnet_titles_topics[[Column1.id]:[Column3.topic]], 3, FALSE)</f>
        <v>-1</v>
      </c>
      <c r="N463" s="1">
        <f>VLOOKUP(Table_Data[[#This Row],[id]], Table_scibert_titles_topics[[Column1.id]:[Column3.topic]], 3, FALSE)</f>
        <v>-1</v>
      </c>
      <c r="O463" s="1">
        <f>VLOOKUP(Table_Data[[#This Row],[id]], Table_miniLM_keywords_topics[[Column1.id]:[Column3.topic]], 3, FALSE)</f>
        <v>-1</v>
      </c>
      <c r="P463" s="1">
        <f>VLOOKUP(Table_Data[[#This Row],[id]], Table_mpnet_keywords_topics[[Column1.id]:[Column3.topic]], 3, FALSE)</f>
        <v>-1</v>
      </c>
      <c r="Q463" s="1" t="s">
        <v>6208</v>
      </c>
    </row>
    <row r="464" spans="1:17" x14ac:dyDescent="0.25">
      <c r="A464" s="1" t="s">
        <v>4141</v>
      </c>
      <c r="B464" s="1" t="s">
        <v>4142</v>
      </c>
      <c r="C464" s="1" t="s">
        <v>4143</v>
      </c>
      <c r="D464" s="1" t="s">
        <v>4144</v>
      </c>
      <c r="E464" s="1" t="s">
        <v>4145</v>
      </c>
      <c r="F464" s="1" t="s">
        <v>13</v>
      </c>
      <c r="G464" s="1">
        <v>2022</v>
      </c>
      <c r="H464" s="1" t="s">
        <v>3134</v>
      </c>
      <c r="I464" s="1">
        <f>VLOOKUP(Table_Data[[#This Row],[id]], Table_miniLM_document_topics[[Column1.id]:[Column3.topic]], 3, FALSE)</f>
        <v>20</v>
      </c>
      <c r="J464" s="1">
        <f>VLOOKUP(Table_Data[[#This Row],[id]], Table_mpnet_document_topics[[Column1.id]:[Column3.topic]], 3, FALSE)</f>
        <v>7</v>
      </c>
      <c r="K464" s="1">
        <f>VLOOKUP(Table_Data[[#This Row],[id]], Table_scibert_document_topics[[Column1.id]:[Column3.topic]], 3, FALSE)</f>
        <v>24</v>
      </c>
      <c r="L464" s="1">
        <f>VLOOKUP(Table_Data[[#This Row],[id]], Table_miniLM_titles_topics[[Column1.id]:[Column3.topic]], 3, FALSE)</f>
        <v>-1</v>
      </c>
      <c r="M464" s="1">
        <f>VLOOKUP(Table_Data[[#This Row],[id]], Table_mpnet_titles_topics[[Column1.id]:[Column3.topic]], 3, FALSE)</f>
        <v>-1</v>
      </c>
      <c r="N464" s="1">
        <f>VLOOKUP(Table_Data[[#This Row],[id]], Table_scibert_titles_topics[[Column1.id]:[Column3.topic]], 3, FALSE)</f>
        <v>-1</v>
      </c>
      <c r="O464" s="1">
        <f>VLOOKUP(Table_Data[[#This Row],[id]], Table_miniLM_keywords_topics[[Column1.id]:[Column3.topic]], 3, FALSE)</f>
        <v>-1</v>
      </c>
      <c r="P464" s="1">
        <f>VLOOKUP(Table_Data[[#This Row],[id]], Table_mpnet_keywords_topics[[Column1.id]:[Column3.topic]], 3, FALSE)</f>
        <v>-1</v>
      </c>
      <c r="Q464" s="1" t="s">
        <v>6208</v>
      </c>
    </row>
    <row r="465" spans="1:17" x14ac:dyDescent="0.25">
      <c r="A465" s="1" t="s">
        <v>4146</v>
      </c>
      <c r="B465" s="1" t="s">
        <v>4147</v>
      </c>
      <c r="C465" s="1" t="s">
        <v>4148</v>
      </c>
      <c r="D465" s="1" t="s">
        <v>4149</v>
      </c>
      <c r="E465" s="1" t="s">
        <v>4150</v>
      </c>
      <c r="F465" s="1" t="s">
        <v>13</v>
      </c>
      <c r="G465" s="1">
        <v>2022</v>
      </c>
      <c r="H465" s="1" t="s">
        <v>254</v>
      </c>
      <c r="I465" s="1">
        <f>VLOOKUP(Table_Data[[#This Row],[id]], Table_miniLM_document_topics[[Column1.id]:[Column3.topic]], 3, FALSE)</f>
        <v>-1</v>
      </c>
      <c r="J465" s="1">
        <f>VLOOKUP(Table_Data[[#This Row],[id]], Table_mpnet_document_topics[[Column1.id]:[Column3.topic]], 3, FALSE)</f>
        <v>-1</v>
      </c>
      <c r="K465" s="1">
        <f>VLOOKUP(Table_Data[[#This Row],[id]], Table_scibert_document_topics[[Column1.id]:[Column3.topic]], 3, FALSE)</f>
        <v>-1</v>
      </c>
      <c r="L465" s="1">
        <f>VLOOKUP(Table_Data[[#This Row],[id]], Table_miniLM_titles_topics[[Column1.id]:[Column3.topic]], 3, FALSE)</f>
        <v>9</v>
      </c>
      <c r="M465" s="1">
        <f>VLOOKUP(Table_Data[[#This Row],[id]], Table_mpnet_titles_topics[[Column1.id]:[Column3.topic]], 3, FALSE)</f>
        <v>-1</v>
      </c>
      <c r="N465" s="1">
        <f>VLOOKUP(Table_Data[[#This Row],[id]], Table_scibert_titles_topics[[Column1.id]:[Column3.topic]], 3, FALSE)</f>
        <v>-1</v>
      </c>
      <c r="O465" s="1">
        <f>VLOOKUP(Table_Data[[#This Row],[id]], Table_miniLM_keywords_topics[[Column1.id]:[Column3.topic]], 3, FALSE)</f>
        <v>1</v>
      </c>
      <c r="P465" s="1">
        <f>VLOOKUP(Table_Data[[#This Row],[id]], Table_mpnet_keywords_topics[[Column1.id]:[Column3.topic]], 3, FALSE)</f>
        <v>0</v>
      </c>
      <c r="Q465" s="1" t="s">
        <v>6208</v>
      </c>
    </row>
    <row r="466" spans="1:17" x14ac:dyDescent="0.25">
      <c r="A466" s="1" t="s">
        <v>4151</v>
      </c>
      <c r="B466" s="1" t="s">
        <v>4152</v>
      </c>
      <c r="C466" s="1" t="s">
        <v>4153</v>
      </c>
      <c r="D466" s="1" t="s">
        <v>4154</v>
      </c>
      <c r="E466" s="1" t="s">
        <v>4155</v>
      </c>
      <c r="F466" s="1" t="s">
        <v>13</v>
      </c>
      <c r="G466" s="1">
        <v>2022</v>
      </c>
      <c r="H466" s="1" t="s">
        <v>14</v>
      </c>
      <c r="I466" s="1">
        <f>VLOOKUP(Table_Data[[#This Row],[id]], Table_miniLM_document_topics[[Column1.id]:[Column3.topic]], 3, FALSE)</f>
        <v>-1</v>
      </c>
      <c r="J466" s="1">
        <f>VLOOKUP(Table_Data[[#This Row],[id]], Table_mpnet_document_topics[[Column1.id]:[Column3.topic]], 3, FALSE)</f>
        <v>12</v>
      </c>
      <c r="K466" s="1">
        <f>VLOOKUP(Table_Data[[#This Row],[id]], Table_scibert_document_topics[[Column1.id]:[Column3.topic]], 3, FALSE)</f>
        <v>-1</v>
      </c>
      <c r="L466" s="1">
        <f>VLOOKUP(Table_Data[[#This Row],[id]], Table_miniLM_titles_topics[[Column1.id]:[Column3.topic]], 3, FALSE)</f>
        <v>12</v>
      </c>
      <c r="M466" s="1">
        <f>VLOOKUP(Table_Data[[#This Row],[id]], Table_mpnet_titles_topics[[Column1.id]:[Column3.topic]], 3, FALSE)</f>
        <v>12</v>
      </c>
      <c r="N466" s="1">
        <f>VLOOKUP(Table_Data[[#This Row],[id]], Table_scibert_titles_topics[[Column1.id]:[Column3.topic]], 3, FALSE)</f>
        <v>10</v>
      </c>
      <c r="O466" s="1">
        <f>VLOOKUP(Table_Data[[#This Row],[id]], Table_miniLM_keywords_topics[[Column1.id]:[Column3.topic]], 3, FALSE)</f>
        <v>15</v>
      </c>
      <c r="P466" s="1">
        <f>VLOOKUP(Table_Data[[#This Row],[id]], Table_mpnet_keywords_topics[[Column1.id]:[Column3.topic]], 3, FALSE)</f>
        <v>-1</v>
      </c>
      <c r="Q466" s="1" t="s">
        <v>6208</v>
      </c>
    </row>
    <row r="467" spans="1:17" x14ac:dyDescent="0.25">
      <c r="A467" s="1" t="s">
        <v>4156</v>
      </c>
      <c r="B467" s="1" t="s">
        <v>4157</v>
      </c>
      <c r="C467" s="1" t="s">
        <v>4158</v>
      </c>
      <c r="D467" s="1" t="s">
        <v>4159</v>
      </c>
      <c r="E467" s="1" t="s">
        <v>4160</v>
      </c>
      <c r="F467" s="1" t="s">
        <v>13</v>
      </c>
      <c r="G467" s="1">
        <v>2022</v>
      </c>
      <c r="H467" s="1" t="s">
        <v>1760</v>
      </c>
      <c r="I467" s="1">
        <f>VLOOKUP(Table_Data[[#This Row],[id]], Table_miniLM_document_topics[[Column1.id]:[Column3.topic]], 3, FALSE)</f>
        <v>8</v>
      </c>
      <c r="J467" s="1">
        <f>VLOOKUP(Table_Data[[#This Row],[id]], Table_mpnet_document_topics[[Column1.id]:[Column3.topic]], 3, FALSE)</f>
        <v>9</v>
      </c>
      <c r="K467" s="1">
        <f>VLOOKUP(Table_Data[[#This Row],[id]], Table_scibert_document_topics[[Column1.id]:[Column3.topic]], 3, FALSE)</f>
        <v>8</v>
      </c>
      <c r="L467" s="1">
        <f>VLOOKUP(Table_Data[[#This Row],[id]], Table_miniLM_titles_topics[[Column1.id]:[Column3.topic]], 3, FALSE)</f>
        <v>9</v>
      </c>
      <c r="M467" s="1">
        <f>VLOOKUP(Table_Data[[#This Row],[id]], Table_mpnet_titles_topics[[Column1.id]:[Column3.topic]], 3, FALSE)</f>
        <v>8</v>
      </c>
      <c r="N467" s="1">
        <f>VLOOKUP(Table_Data[[#This Row],[id]], Table_scibert_titles_topics[[Column1.id]:[Column3.topic]], 3, FALSE)</f>
        <v>12</v>
      </c>
      <c r="O467" s="1">
        <f>VLOOKUP(Table_Data[[#This Row],[id]], Table_miniLM_keywords_topics[[Column1.id]:[Column3.topic]], 3, FALSE)</f>
        <v>1</v>
      </c>
      <c r="P467" s="1">
        <f>VLOOKUP(Table_Data[[#This Row],[id]], Table_mpnet_keywords_topics[[Column1.id]:[Column3.topic]], 3, FALSE)</f>
        <v>0</v>
      </c>
      <c r="Q467" s="1" t="s">
        <v>6208</v>
      </c>
    </row>
    <row r="468" spans="1:17" x14ac:dyDescent="0.25">
      <c r="A468" s="1" t="s">
        <v>4161</v>
      </c>
      <c r="B468" s="1" t="s">
        <v>6000</v>
      </c>
      <c r="C468" s="1" t="s">
        <v>3872</v>
      </c>
      <c r="D468" s="1" t="s">
        <v>4162</v>
      </c>
      <c r="E468" s="1" t="s">
        <v>4163</v>
      </c>
      <c r="F468" s="1" t="s">
        <v>13</v>
      </c>
      <c r="G468" s="1">
        <v>2022</v>
      </c>
      <c r="I468" s="1">
        <f>VLOOKUP(Table_Data[[#This Row],[id]], Table_miniLM_document_topics[[Column1.id]:[Column3.topic]], 3, FALSE)</f>
        <v>4</v>
      </c>
      <c r="J468" s="1">
        <f>VLOOKUP(Table_Data[[#This Row],[id]], Table_mpnet_document_topics[[Column1.id]:[Column3.topic]], 3, FALSE)</f>
        <v>5</v>
      </c>
      <c r="K468" s="1">
        <f>VLOOKUP(Table_Data[[#This Row],[id]], Table_scibert_document_topics[[Column1.id]:[Column3.topic]], 3, FALSE)</f>
        <v>5</v>
      </c>
      <c r="L468" s="1">
        <f>VLOOKUP(Table_Data[[#This Row],[id]], Table_miniLM_titles_topics[[Column1.id]:[Column3.topic]], 3, FALSE)</f>
        <v>2</v>
      </c>
      <c r="M468" s="1">
        <f>VLOOKUP(Table_Data[[#This Row],[id]], Table_mpnet_titles_topics[[Column1.id]:[Column3.topic]], 3, FALSE)</f>
        <v>0</v>
      </c>
      <c r="N468" s="1">
        <f>VLOOKUP(Table_Data[[#This Row],[id]], Table_scibert_titles_topics[[Column1.id]:[Column3.topic]], 3, FALSE)</f>
        <v>23</v>
      </c>
      <c r="O468" s="1">
        <f>VLOOKUP(Table_Data[[#This Row],[id]], Table_miniLM_keywords_topics[[Column1.id]:[Column3.topic]], 3, FALSE)</f>
        <v>0</v>
      </c>
      <c r="P468" s="1">
        <f>VLOOKUP(Table_Data[[#This Row],[id]], Table_mpnet_keywords_topics[[Column1.id]:[Column3.topic]], 3, FALSE)</f>
        <v>0</v>
      </c>
      <c r="Q468" s="1" t="s">
        <v>6208</v>
      </c>
    </row>
    <row r="469" spans="1:17" x14ac:dyDescent="0.25">
      <c r="A469" s="1" t="s">
        <v>4164</v>
      </c>
      <c r="B469" s="1" t="s">
        <v>4165</v>
      </c>
      <c r="C469" s="1" t="s">
        <v>4166</v>
      </c>
      <c r="D469" s="1" t="s">
        <v>4167</v>
      </c>
      <c r="E469" s="1" t="s">
        <v>4168</v>
      </c>
      <c r="F469" s="1" t="s">
        <v>13</v>
      </c>
      <c r="G469" s="1">
        <v>2022</v>
      </c>
      <c r="H469" s="1" t="s">
        <v>4169</v>
      </c>
      <c r="I469" s="1">
        <f>VLOOKUP(Table_Data[[#This Row],[id]], Table_miniLM_document_topics[[Column1.id]:[Column3.topic]], 3, FALSE)</f>
        <v>1</v>
      </c>
      <c r="J469" s="1">
        <f>VLOOKUP(Table_Data[[#This Row],[id]], Table_mpnet_document_topics[[Column1.id]:[Column3.topic]], 3, FALSE)</f>
        <v>3</v>
      </c>
      <c r="K469" s="1">
        <f>VLOOKUP(Table_Data[[#This Row],[id]], Table_scibert_document_topics[[Column1.id]:[Column3.topic]], 3, FALSE)</f>
        <v>4</v>
      </c>
      <c r="L469" s="1">
        <f>VLOOKUP(Table_Data[[#This Row],[id]], Table_miniLM_titles_topics[[Column1.id]:[Column3.topic]], 3, FALSE)</f>
        <v>19</v>
      </c>
      <c r="M469" s="1">
        <f>VLOOKUP(Table_Data[[#This Row],[id]], Table_mpnet_titles_topics[[Column1.id]:[Column3.topic]], 3, FALSE)</f>
        <v>-1</v>
      </c>
      <c r="N469" s="1">
        <f>VLOOKUP(Table_Data[[#This Row],[id]], Table_scibert_titles_topics[[Column1.id]:[Column3.topic]], 3, FALSE)</f>
        <v>-1</v>
      </c>
      <c r="O469" s="1">
        <f>VLOOKUP(Table_Data[[#This Row],[id]], Table_miniLM_keywords_topics[[Column1.id]:[Column3.topic]], 3, FALSE)</f>
        <v>7</v>
      </c>
      <c r="P469" s="1">
        <f>VLOOKUP(Table_Data[[#This Row],[id]], Table_mpnet_keywords_topics[[Column1.id]:[Column3.topic]], 3, FALSE)</f>
        <v>2</v>
      </c>
      <c r="Q469" s="1" t="s">
        <v>6208</v>
      </c>
    </row>
    <row r="470" spans="1:17" x14ac:dyDescent="0.25">
      <c r="A470" s="1" t="s">
        <v>4170</v>
      </c>
      <c r="B470" s="1" t="s">
        <v>4171</v>
      </c>
      <c r="C470" s="1" t="s">
        <v>4172</v>
      </c>
      <c r="D470" s="1" t="s">
        <v>4173</v>
      </c>
      <c r="E470" s="1" t="s">
        <v>4174</v>
      </c>
      <c r="F470" s="1" t="s">
        <v>13</v>
      </c>
      <c r="G470" s="1">
        <v>2022</v>
      </c>
      <c r="I470" s="1">
        <f>VLOOKUP(Table_Data[[#This Row],[id]], Table_miniLM_document_topics[[Column1.id]:[Column3.topic]], 3, FALSE)</f>
        <v>8</v>
      </c>
      <c r="J470" s="1">
        <f>VLOOKUP(Table_Data[[#This Row],[id]], Table_mpnet_document_topics[[Column1.id]:[Column3.topic]], 3, FALSE)</f>
        <v>13</v>
      </c>
      <c r="K470" s="1">
        <f>VLOOKUP(Table_Data[[#This Row],[id]], Table_scibert_document_topics[[Column1.id]:[Column3.topic]], 3, FALSE)</f>
        <v>8</v>
      </c>
      <c r="L470" s="1">
        <f>VLOOKUP(Table_Data[[#This Row],[id]], Table_miniLM_titles_topics[[Column1.id]:[Column3.topic]], 3, FALSE)</f>
        <v>20</v>
      </c>
      <c r="M470" s="1">
        <f>VLOOKUP(Table_Data[[#This Row],[id]], Table_mpnet_titles_topics[[Column1.id]:[Column3.topic]], 3, FALSE)</f>
        <v>15</v>
      </c>
      <c r="N470" s="1">
        <f>VLOOKUP(Table_Data[[#This Row],[id]], Table_scibert_titles_topics[[Column1.id]:[Column3.topic]], 3, FALSE)</f>
        <v>16</v>
      </c>
      <c r="O470" s="1">
        <f>VLOOKUP(Table_Data[[#This Row],[id]], Table_miniLM_keywords_topics[[Column1.id]:[Column3.topic]], 3, FALSE)</f>
        <v>13</v>
      </c>
      <c r="P470" s="1">
        <f>VLOOKUP(Table_Data[[#This Row],[id]], Table_mpnet_keywords_topics[[Column1.id]:[Column3.topic]], 3, FALSE)</f>
        <v>11</v>
      </c>
      <c r="Q470" s="1" t="s">
        <v>6208</v>
      </c>
    </row>
    <row r="471" spans="1:17" x14ac:dyDescent="0.25">
      <c r="A471" s="1" t="s">
        <v>4175</v>
      </c>
      <c r="B471" s="1" t="s">
        <v>5996</v>
      </c>
      <c r="C471" s="1" t="s">
        <v>4176</v>
      </c>
      <c r="D471" s="1" t="s">
        <v>4177</v>
      </c>
      <c r="E471" s="1" t="s">
        <v>4178</v>
      </c>
      <c r="F471" s="1" t="s">
        <v>13</v>
      </c>
      <c r="G471" s="1">
        <v>2022</v>
      </c>
      <c r="H471" s="1" t="s">
        <v>4179</v>
      </c>
      <c r="I471" s="1">
        <f>VLOOKUP(Table_Data[[#This Row],[id]], Table_miniLM_document_topics[[Column1.id]:[Column3.topic]], 3, FALSE)</f>
        <v>-1</v>
      </c>
      <c r="J471" s="1">
        <f>VLOOKUP(Table_Data[[#This Row],[id]], Table_mpnet_document_topics[[Column1.id]:[Column3.topic]], 3, FALSE)</f>
        <v>-1</v>
      </c>
      <c r="K471" s="1">
        <f>VLOOKUP(Table_Data[[#This Row],[id]], Table_scibert_document_topics[[Column1.id]:[Column3.topic]], 3, FALSE)</f>
        <v>-1</v>
      </c>
      <c r="L471" s="1">
        <f>VLOOKUP(Table_Data[[#This Row],[id]], Table_miniLM_titles_topics[[Column1.id]:[Column3.topic]], 3, FALSE)</f>
        <v>-1</v>
      </c>
      <c r="M471" s="1">
        <f>VLOOKUP(Table_Data[[#This Row],[id]], Table_mpnet_titles_topics[[Column1.id]:[Column3.topic]], 3, FALSE)</f>
        <v>-1</v>
      </c>
      <c r="N471" s="1">
        <f>VLOOKUP(Table_Data[[#This Row],[id]], Table_scibert_titles_topics[[Column1.id]:[Column3.topic]], 3, FALSE)</f>
        <v>-1</v>
      </c>
      <c r="O471" s="1">
        <f>VLOOKUP(Table_Data[[#This Row],[id]], Table_miniLM_keywords_topics[[Column1.id]:[Column3.topic]], 3, FALSE)</f>
        <v>-1</v>
      </c>
      <c r="P471" s="1">
        <f>VLOOKUP(Table_Data[[#This Row],[id]], Table_mpnet_keywords_topics[[Column1.id]:[Column3.topic]], 3, FALSE)</f>
        <v>0</v>
      </c>
      <c r="Q471" s="1" t="s">
        <v>6208</v>
      </c>
    </row>
    <row r="472" spans="1:17" x14ac:dyDescent="0.25">
      <c r="A472" s="1" t="s">
        <v>4180</v>
      </c>
      <c r="B472" s="1" t="s">
        <v>4181</v>
      </c>
      <c r="C472" s="1" t="s">
        <v>4182</v>
      </c>
      <c r="D472" s="1" t="s">
        <v>4183</v>
      </c>
      <c r="E472" s="1" t="s">
        <v>4184</v>
      </c>
      <c r="F472" s="1" t="s">
        <v>13</v>
      </c>
      <c r="G472" s="1">
        <v>2022</v>
      </c>
      <c r="H472" s="1" t="s">
        <v>254</v>
      </c>
      <c r="I472" s="1">
        <f>VLOOKUP(Table_Data[[#This Row],[id]], Table_miniLM_document_topics[[Column1.id]:[Column3.topic]], 3, FALSE)</f>
        <v>16</v>
      </c>
      <c r="J472" s="1">
        <f>VLOOKUP(Table_Data[[#This Row],[id]], Table_mpnet_document_topics[[Column1.id]:[Column3.topic]], 3, FALSE)</f>
        <v>13</v>
      </c>
      <c r="K472" s="1">
        <f>VLOOKUP(Table_Data[[#This Row],[id]], Table_scibert_document_topics[[Column1.id]:[Column3.topic]], 3, FALSE)</f>
        <v>18</v>
      </c>
      <c r="L472" s="1">
        <f>VLOOKUP(Table_Data[[#This Row],[id]], Table_miniLM_titles_topics[[Column1.id]:[Column3.topic]], 3, FALSE)</f>
        <v>14</v>
      </c>
      <c r="M472" s="1">
        <f>VLOOKUP(Table_Data[[#This Row],[id]], Table_mpnet_titles_topics[[Column1.id]:[Column3.topic]], 3, FALSE)</f>
        <v>13</v>
      </c>
      <c r="N472" s="1">
        <f>VLOOKUP(Table_Data[[#This Row],[id]], Table_scibert_titles_topics[[Column1.id]:[Column3.topic]], 3, FALSE)</f>
        <v>13</v>
      </c>
      <c r="O472" s="1">
        <f>VLOOKUP(Table_Data[[#This Row],[id]], Table_miniLM_keywords_topics[[Column1.id]:[Column3.topic]], 3, FALSE)</f>
        <v>4</v>
      </c>
      <c r="P472" s="1">
        <f>VLOOKUP(Table_Data[[#This Row],[id]], Table_mpnet_keywords_topics[[Column1.id]:[Column3.topic]], 3, FALSE)</f>
        <v>-1</v>
      </c>
      <c r="Q472" s="1" t="s">
        <v>6208</v>
      </c>
    </row>
    <row r="473" spans="1:17" x14ac:dyDescent="0.25">
      <c r="A473" s="1" t="s">
        <v>4185</v>
      </c>
      <c r="B473" s="1" t="s">
        <v>5997</v>
      </c>
      <c r="C473" s="1" t="s">
        <v>4186</v>
      </c>
      <c r="D473" s="1" t="s">
        <v>4187</v>
      </c>
      <c r="E473" s="1" t="s">
        <v>4188</v>
      </c>
      <c r="F473" s="1" t="s">
        <v>13</v>
      </c>
      <c r="G473" s="1">
        <v>2022</v>
      </c>
      <c r="H473" s="1" t="s">
        <v>296</v>
      </c>
      <c r="I473" s="1">
        <f>VLOOKUP(Table_Data[[#This Row],[id]], Table_miniLM_document_topics[[Column1.id]:[Column3.topic]], 3, FALSE)</f>
        <v>15</v>
      </c>
      <c r="J473" s="1">
        <f>VLOOKUP(Table_Data[[#This Row],[id]], Table_mpnet_document_topics[[Column1.id]:[Column3.topic]], 3, FALSE)</f>
        <v>0</v>
      </c>
      <c r="K473" s="1">
        <f>VLOOKUP(Table_Data[[#This Row],[id]], Table_scibert_document_topics[[Column1.id]:[Column3.topic]], 3, FALSE)</f>
        <v>13</v>
      </c>
      <c r="L473" s="1">
        <f>VLOOKUP(Table_Data[[#This Row],[id]], Table_miniLM_titles_topics[[Column1.id]:[Column3.topic]], 3, FALSE)</f>
        <v>21</v>
      </c>
      <c r="M473" s="1">
        <f>VLOOKUP(Table_Data[[#This Row],[id]], Table_mpnet_titles_topics[[Column1.id]:[Column3.topic]], 3, FALSE)</f>
        <v>14</v>
      </c>
      <c r="N473" s="1">
        <f>VLOOKUP(Table_Data[[#This Row],[id]], Table_scibert_titles_topics[[Column1.id]:[Column3.topic]], 3, FALSE)</f>
        <v>15</v>
      </c>
      <c r="O473" s="1">
        <f>VLOOKUP(Table_Data[[#This Row],[id]], Table_miniLM_keywords_topics[[Column1.id]:[Column3.topic]], 3, FALSE)</f>
        <v>11</v>
      </c>
      <c r="P473" s="1">
        <f>VLOOKUP(Table_Data[[#This Row],[id]], Table_mpnet_keywords_topics[[Column1.id]:[Column3.topic]], 3, FALSE)</f>
        <v>1</v>
      </c>
      <c r="Q473" s="1" t="s">
        <v>6208</v>
      </c>
    </row>
    <row r="474" spans="1:17" x14ac:dyDescent="0.25">
      <c r="A474" s="1" t="s">
        <v>4189</v>
      </c>
      <c r="B474" s="1" t="s">
        <v>4190</v>
      </c>
      <c r="C474" s="1" t="s">
        <v>4191</v>
      </c>
      <c r="D474" s="1" t="s">
        <v>4192</v>
      </c>
      <c r="E474" s="1" t="s">
        <v>4193</v>
      </c>
      <c r="F474" s="1" t="s">
        <v>13</v>
      </c>
      <c r="G474" s="1">
        <v>2022</v>
      </c>
      <c r="I474" s="1">
        <f>VLOOKUP(Table_Data[[#This Row],[id]], Table_miniLM_document_topics[[Column1.id]:[Column3.topic]], 3, FALSE)</f>
        <v>-1</v>
      </c>
      <c r="J474" s="1">
        <f>VLOOKUP(Table_Data[[#This Row],[id]], Table_mpnet_document_topics[[Column1.id]:[Column3.topic]], 3, FALSE)</f>
        <v>-1</v>
      </c>
      <c r="K474" s="1">
        <f>VLOOKUP(Table_Data[[#This Row],[id]], Table_scibert_document_topics[[Column1.id]:[Column3.topic]], 3, FALSE)</f>
        <v>-1</v>
      </c>
      <c r="L474" s="1">
        <f>VLOOKUP(Table_Data[[#This Row],[id]], Table_miniLM_titles_topics[[Column1.id]:[Column3.topic]], 3, FALSE)</f>
        <v>-1</v>
      </c>
      <c r="M474" s="1">
        <f>VLOOKUP(Table_Data[[#This Row],[id]], Table_mpnet_titles_topics[[Column1.id]:[Column3.topic]], 3, FALSE)</f>
        <v>3</v>
      </c>
      <c r="N474" s="1">
        <f>VLOOKUP(Table_Data[[#This Row],[id]], Table_scibert_titles_topics[[Column1.id]:[Column3.topic]], 3, FALSE)</f>
        <v>-1</v>
      </c>
      <c r="O474" s="1">
        <f>VLOOKUP(Table_Data[[#This Row],[id]], Table_miniLM_keywords_topics[[Column1.id]:[Column3.topic]], 3, FALSE)</f>
        <v>0</v>
      </c>
      <c r="P474" s="1">
        <f>VLOOKUP(Table_Data[[#This Row],[id]], Table_mpnet_keywords_topics[[Column1.id]:[Column3.topic]], 3, FALSE)</f>
        <v>4</v>
      </c>
      <c r="Q474" s="1" t="s">
        <v>6208</v>
      </c>
    </row>
    <row r="475" spans="1:17" x14ac:dyDescent="0.25">
      <c r="A475" s="1" t="s">
        <v>4194</v>
      </c>
      <c r="B475" s="1" t="s">
        <v>4195</v>
      </c>
      <c r="C475" s="1" t="s">
        <v>736</v>
      </c>
      <c r="D475" s="1" t="s">
        <v>4196</v>
      </c>
      <c r="E475" s="1" t="s">
        <v>4197</v>
      </c>
      <c r="F475" s="1" t="s">
        <v>13</v>
      </c>
      <c r="G475" s="1">
        <v>2022</v>
      </c>
      <c r="H475" s="1" t="s">
        <v>4198</v>
      </c>
      <c r="I475" s="1">
        <f>VLOOKUP(Table_Data[[#This Row],[id]], Table_miniLM_document_topics[[Column1.id]:[Column3.topic]], 3, FALSE)</f>
        <v>-1</v>
      </c>
      <c r="J475" s="1">
        <f>VLOOKUP(Table_Data[[#This Row],[id]], Table_mpnet_document_topics[[Column1.id]:[Column3.topic]], 3, FALSE)</f>
        <v>-1</v>
      </c>
      <c r="K475" s="1">
        <f>VLOOKUP(Table_Data[[#This Row],[id]], Table_scibert_document_topics[[Column1.id]:[Column3.topic]], 3, FALSE)</f>
        <v>12</v>
      </c>
      <c r="L475" s="1">
        <f>VLOOKUP(Table_Data[[#This Row],[id]], Table_miniLM_titles_topics[[Column1.id]:[Column3.topic]], 3, FALSE)</f>
        <v>6</v>
      </c>
      <c r="M475" s="1">
        <f>VLOOKUP(Table_Data[[#This Row],[id]], Table_mpnet_titles_topics[[Column1.id]:[Column3.topic]], 3, FALSE)</f>
        <v>-1</v>
      </c>
      <c r="N475" s="1">
        <f>VLOOKUP(Table_Data[[#This Row],[id]], Table_scibert_titles_topics[[Column1.id]:[Column3.topic]], 3, FALSE)</f>
        <v>-1</v>
      </c>
      <c r="O475" s="1">
        <f>VLOOKUP(Table_Data[[#This Row],[id]], Table_miniLM_keywords_topics[[Column1.id]:[Column3.topic]], 3, FALSE)</f>
        <v>-1</v>
      </c>
      <c r="P475" s="1">
        <f>VLOOKUP(Table_Data[[#This Row],[id]], Table_mpnet_keywords_topics[[Column1.id]:[Column3.topic]], 3, FALSE)</f>
        <v>16</v>
      </c>
      <c r="Q475" s="1" t="s">
        <v>6208</v>
      </c>
    </row>
    <row r="476" spans="1:17" x14ac:dyDescent="0.25">
      <c r="A476" s="1" t="s">
        <v>4199</v>
      </c>
      <c r="B476" s="1" t="s">
        <v>4200</v>
      </c>
      <c r="C476" s="1" t="s">
        <v>4201</v>
      </c>
      <c r="D476" s="1" t="s">
        <v>4202</v>
      </c>
      <c r="E476" s="1" t="s">
        <v>4203</v>
      </c>
      <c r="F476" s="1" t="s">
        <v>13</v>
      </c>
      <c r="G476" s="1">
        <v>2022</v>
      </c>
      <c r="H476" s="1" t="s">
        <v>2311</v>
      </c>
      <c r="I476" s="1">
        <f>VLOOKUP(Table_Data[[#This Row],[id]], Table_miniLM_document_topics[[Column1.id]:[Column3.topic]], 3, FALSE)</f>
        <v>3</v>
      </c>
      <c r="J476" s="1">
        <f>VLOOKUP(Table_Data[[#This Row],[id]], Table_mpnet_document_topics[[Column1.id]:[Column3.topic]], 3, FALSE)</f>
        <v>25</v>
      </c>
      <c r="K476" s="1">
        <f>VLOOKUP(Table_Data[[#This Row],[id]], Table_scibert_document_topics[[Column1.id]:[Column3.topic]], 3, FALSE)</f>
        <v>2</v>
      </c>
      <c r="L476" s="1">
        <f>VLOOKUP(Table_Data[[#This Row],[id]], Table_miniLM_titles_topics[[Column1.id]:[Column3.topic]], 3, FALSE)</f>
        <v>-1</v>
      </c>
      <c r="M476" s="1">
        <f>VLOOKUP(Table_Data[[#This Row],[id]], Table_mpnet_titles_topics[[Column1.id]:[Column3.topic]], 3, FALSE)</f>
        <v>2</v>
      </c>
      <c r="N476" s="1">
        <f>VLOOKUP(Table_Data[[#This Row],[id]], Table_scibert_titles_topics[[Column1.id]:[Column3.topic]], 3, FALSE)</f>
        <v>-1</v>
      </c>
      <c r="O476" s="1">
        <f>VLOOKUP(Table_Data[[#This Row],[id]], Table_miniLM_keywords_topics[[Column1.id]:[Column3.topic]], 3, FALSE)</f>
        <v>7</v>
      </c>
      <c r="P476" s="1">
        <f>VLOOKUP(Table_Data[[#This Row],[id]], Table_mpnet_keywords_topics[[Column1.id]:[Column3.topic]], 3, FALSE)</f>
        <v>2</v>
      </c>
      <c r="Q476" s="1" t="s">
        <v>6208</v>
      </c>
    </row>
    <row r="477" spans="1:17" x14ac:dyDescent="0.25">
      <c r="A477" s="1" t="s">
        <v>4204</v>
      </c>
      <c r="B477" s="1" t="s">
        <v>4205</v>
      </c>
      <c r="C477" s="1" t="s">
        <v>4206</v>
      </c>
      <c r="D477" s="1" t="s">
        <v>4207</v>
      </c>
      <c r="E477" s="1" t="s">
        <v>4208</v>
      </c>
      <c r="F477" s="1" t="s">
        <v>13</v>
      </c>
      <c r="G477" s="1">
        <v>2022</v>
      </c>
      <c r="H477" s="1" t="s">
        <v>389</v>
      </c>
      <c r="I477" s="1">
        <f>VLOOKUP(Table_Data[[#This Row],[id]], Table_miniLM_document_topics[[Column1.id]:[Column3.topic]], 3, FALSE)</f>
        <v>5</v>
      </c>
      <c r="J477" s="1">
        <f>VLOOKUP(Table_Data[[#This Row],[id]], Table_mpnet_document_topics[[Column1.id]:[Column3.topic]], 3, FALSE)</f>
        <v>0</v>
      </c>
      <c r="K477" s="1">
        <f>VLOOKUP(Table_Data[[#This Row],[id]], Table_scibert_document_topics[[Column1.id]:[Column3.topic]], 3, FALSE)</f>
        <v>9</v>
      </c>
      <c r="L477" s="1">
        <f>VLOOKUP(Table_Data[[#This Row],[id]], Table_miniLM_titles_topics[[Column1.id]:[Column3.topic]], 3, FALSE)</f>
        <v>3</v>
      </c>
      <c r="M477" s="1">
        <f>VLOOKUP(Table_Data[[#This Row],[id]], Table_mpnet_titles_topics[[Column1.id]:[Column3.topic]], 3, FALSE)</f>
        <v>0</v>
      </c>
      <c r="N477" s="1">
        <f>VLOOKUP(Table_Data[[#This Row],[id]], Table_scibert_titles_topics[[Column1.id]:[Column3.topic]], 3, FALSE)</f>
        <v>0</v>
      </c>
      <c r="O477" s="1">
        <f>VLOOKUP(Table_Data[[#This Row],[id]], Table_miniLM_keywords_topics[[Column1.id]:[Column3.topic]], 3, FALSE)</f>
        <v>4</v>
      </c>
      <c r="P477" s="1">
        <f>VLOOKUP(Table_Data[[#This Row],[id]], Table_mpnet_keywords_topics[[Column1.id]:[Column3.topic]], 3, FALSE)</f>
        <v>1</v>
      </c>
      <c r="Q477" s="1" t="s">
        <v>6208</v>
      </c>
    </row>
    <row r="478" spans="1:17" x14ac:dyDescent="0.25">
      <c r="A478" s="1" t="s">
        <v>4209</v>
      </c>
      <c r="B478" s="1" t="s">
        <v>4210</v>
      </c>
      <c r="C478" s="1" t="s">
        <v>4211</v>
      </c>
      <c r="D478" s="1" t="s">
        <v>4212</v>
      </c>
      <c r="E478" s="1" t="s">
        <v>4213</v>
      </c>
      <c r="F478" s="1" t="s">
        <v>13</v>
      </c>
      <c r="G478" s="1">
        <v>2022</v>
      </c>
      <c r="H478" s="1" t="s">
        <v>243</v>
      </c>
      <c r="I478" s="1">
        <f>VLOOKUP(Table_Data[[#This Row],[id]], Table_miniLM_document_topics[[Column1.id]:[Column3.topic]], 3, FALSE)</f>
        <v>13</v>
      </c>
      <c r="J478" s="1">
        <f>VLOOKUP(Table_Data[[#This Row],[id]], Table_mpnet_document_topics[[Column1.id]:[Column3.topic]], 3, FALSE)</f>
        <v>4</v>
      </c>
      <c r="K478" s="1">
        <f>VLOOKUP(Table_Data[[#This Row],[id]], Table_scibert_document_topics[[Column1.id]:[Column3.topic]], 3, FALSE)</f>
        <v>15</v>
      </c>
      <c r="L478" s="1">
        <f>VLOOKUP(Table_Data[[#This Row],[id]], Table_miniLM_titles_topics[[Column1.id]:[Column3.topic]], 3, FALSE)</f>
        <v>7</v>
      </c>
      <c r="M478" s="1">
        <f>VLOOKUP(Table_Data[[#This Row],[id]], Table_mpnet_titles_topics[[Column1.id]:[Column3.topic]], 3, FALSE)</f>
        <v>-1</v>
      </c>
      <c r="N478" s="1">
        <f>VLOOKUP(Table_Data[[#This Row],[id]], Table_scibert_titles_topics[[Column1.id]:[Column3.topic]], 3, FALSE)</f>
        <v>9</v>
      </c>
      <c r="O478" s="1">
        <f>VLOOKUP(Table_Data[[#This Row],[id]], Table_miniLM_keywords_topics[[Column1.id]:[Column3.topic]], 3, FALSE)</f>
        <v>5</v>
      </c>
      <c r="P478" s="1">
        <f>VLOOKUP(Table_Data[[#This Row],[id]], Table_mpnet_keywords_topics[[Column1.id]:[Column3.topic]], 3, FALSE)</f>
        <v>0</v>
      </c>
      <c r="Q478" s="1" t="s">
        <v>6208</v>
      </c>
    </row>
    <row r="479" spans="1:17" x14ac:dyDescent="0.25">
      <c r="A479" s="1" t="s">
        <v>4214</v>
      </c>
      <c r="B479" s="1" t="s">
        <v>4215</v>
      </c>
      <c r="C479" s="1" t="s">
        <v>4216</v>
      </c>
      <c r="D479" s="1" t="s">
        <v>4217</v>
      </c>
      <c r="E479" s="1" t="s">
        <v>4218</v>
      </c>
      <c r="F479" s="1" t="s">
        <v>13</v>
      </c>
      <c r="G479" s="1">
        <v>2022</v>
      </c>
      <c r="H479" s="1" t="s">
        <v>4219</v>
      </c>
      <c r="I479" s="1">
        <f>VLOOKUP(Table_Data[[#This Row],[id]], Table_miniLM_document_topics[[Column1.id]:[Column3.topic]], 3, FALSE)</f>
        <v>14</v>
      </c>
      <c r="J479" s="1">
        <f>VLOOKUP(Table_Data[[#This Row],[id]], Table_mpnet_document_topics[[Column1.id]:[Column3.topic]], 3, FALSE)</f>
        <v>15</v>
      </c>
      <c r="K479" s="1">
        <f>VLOOKUP(Table_Data[[#This Row],[id]], Table_scibert_document_topics[[Column1.id]:[Column3.topic]], 3, FALSE)</f>
        <v>17</v>
      </c>
      <c r="L479" s="1">
        <f>VLOOKUP(Table_Data[[#This Row],[id]], Table_miniLM_titles_topics[[Column1.id]:[Column3.topic]], 3, FALSE)</f>
        <v>-1</v>
      </c>
      <c r="M479" s="1">
        <f>VLOOKUP(Table_Data[[#This Row],[id]], Table_mpnet_titles_topics[[Column1.id]:[Column3.topic]], 3, FALSE)</f>
        <v>-1</v>
      </c>
      <c r="N479" s="1">
        <f>VLOOKUP(Table_Data[[#This Row],[id]], Table_scibert_titles_topics[[Column1.id]:[Column3.topic]], 3, FALSE)</f>
        <v>10</v>
      </c>
      <c r="O479" s="1">
        <f>VLOOKUP(Table_Data[[#This Row],[id]], Table_miniLM_keywords_topics[[Column1.id]:[Column3.topic]], 3, FALSE)</f>
        <v>1</v>
      </c>
      <c r="P479" s="1">
        <f>VLOOKUP(Table_Data[[#This Row],[id]], Table_mpnet_keywords_topics[[Column1.id]:[Column3.topic]], 3, FALSE)</f>
        <v>10</v>
      </c>
      <c r="Q479" s="1" t="s">
        <v>6208</v>
      </c>
    </row>
    <row r="480" spans="1:17" x14ac:dyDescent="0.25">
      <c r="A480" s="1" t="s">
        <v>4220</v>
      </c>
      <c r="B480" s="1" t="s">
        <v>4221</v>
      </c>
      <c r="C480" s="1" t="s">
        <v>4222</v>
      </c>
      <c r="D480" s="1" t="s">
        <v>4223</v>
      </c>
      <c r="E480" s="1" t="s">
        <v>4224</v>
      </c>
      <c r="F480" s="1" t="s">
        <v>13</v>
      </c>
      <c r="G480" s="1">
        <v>2022</v>
      </c>
      <c r="H480" s="1" t="s">
        <v>20</v>
      </c>
      <c r="I480" s="1">
        <f>VLOOKUP(Table_Data[[#This Row],[id]], Table_miniLM_document_topics[[Column1.id]:[Column3.topic]], 3, FALSE)</f>
        <v>0</v>
      </c>
      <c r="J480" s="1">
        <f>VLOOKUP(Table_Data[[#This Row],[id]], Table_mpnet_document_topics[[Column1.id]:[Column3.topic]], 3, FALSE)</f>
        <v>2</v>
      </c>
      <c r="K480" s="1">
        <f>VLOOKUP(Table_Data[[#This Row],[id]], Table_scibert_document_topics[[Column1.id]:[Column3.topic]], 3, FALSE)</f>
        <v>0</v>
      </c>
      <c r="L480" s="1">
        <f>VLOOKUP(Table_Data[[#This Row],[id]], Table_miniLM_titles_topics[[Column1.id]:[Column3.topic]], 3, FALSE)</f>
        <v>0</v>
      </c>
      <c r="M480" s="1">
        <f>VLOOKUP(Table_Data[[#This Row],[id]], Table_mpnet_titles_topics[[Column1.id]:[Column3.topic]], 3, FALSE)</f>
        <v>3</v>
      </c>
      <c r="N480" s="1">
        <f>VLOOKUP(Table_Data[[#This Row],[id]], Table_scibert_titles_topics[[Column1.id]:[Column3.topic]], 3, FALSE)</f>
        <v>8</v>
      </c>
      <c r="O480" s="1">
        <f>VLOOKUP(Table_Data[[#This Row],[id]], Table_miniLM_keywords_topics[[Column1.id]:[Column3.topic]], 3, FALSE)</f>
        <v>0</v>
      </c>
      <c r="P480" s="1">
        <f>VLOOKUP(Table_Data[[#This Row],[id]], Table_mpnet_keywords_topics[[Column1.id]:[Column3.topic]], 3, FALSE)</f>
        <v>4</v>
      </c>
      <c r="Q480" s="1" t="s">
        <v>6208</v>
      </c>
    </row>
    <row r="481" spans="1:17" x14ac:dyDescent="0.25">
      <c r="A481" s="1" t="s">
        <v>4225</v>
      </c>
      <c r="B481" s="1" t="s">
        <v>4226</v>
      </c>
      <c r="C481" s="1" t="s">
        <v>4227</v>
      </c>
      <c r="D481" s="1" t="s">
        <v>4228</v>
      </c>
      <c r="E481" s="1" t="s">
        <v>4229</v>
      </c>
      <c r="F481" s="1" t="s">
        <v>13</v>
      </c>
      <c r="G481" s="1">
        <v>2022</v>
      </c>
      <c r="I481" s="1">
        <f>VLOOKUP(Table_Data[[#This Row],[id]], Table_miniLM_document_topics[[Column1.id]:[Column3.topic]], 3, FALSE)</f>
        <v>-1</v>
      </c>
      <c r="J481" s="1">
        <f>VLOOKUP(Table_Data[[#This Row],[id]], Table_mpnet_document_topics[[Column1.id]:[Column3.topic]], 3, FALSE)</f>
        <v>10</v>
      </c>
      <c r="K481" s="1">
        <f>VLOOKUP(Table_Data[[#This Row],[id]], Table_scibert_document_topics[[Column1.id]:[Column3.topic]], 3, FALSE)</f>
        <v>-1</v>
      </c>
      <c r="L481" s="1">
        <f>VLOOKUP(Table_Data[[#This Row],[id]], Table_miniLM_titles_topics[[Column1.id]:[Column3.topic]], 3, FALSE)</f>
        <v>-1</v>
      </c>
      <c r="M481" s="1">
        <f>VLOOKUP(Table_Data[[#This Row],[id]], Table_mpnet_titles_topics[[Column1.id]:[Column3.topic]], 3, FALSE)</f>
        <v>16</v>
      </c>
      <c r="N481" s="1">
        <f>VLOOKUP(Table_Data[[#This Row],[id]], Table_scibert_titles_topics[[Column1.id]:[Column3.topic]], 3, FALSE)</f>
        <v>-1</v>
      </c>
      <c r="O481" s="1">
        <f>VLOOKUP(Table_Data[[#This Row],[id]], Table_miniLM_keywords_topics[[Column1.id]:[Column3.topic]], 3, FALSE)</f>
        <v>3</v>
      </c>
      <c r="P481" s="1">
        <f>VLOOKUP(Table_Data[[#This Row],[id]], Table_mpnet_keywords_topics[[Column1.id]:[Column3.topic]], 3, FALSE)</f>
        <v>-1</v>
      </c>
      <c r="Q481" s="1" t="s">
        <v>6208</v>
      </c>
    </row>
    <row r="482" spans="1:17" x14ac:dyDescent="0.25">
      <c r="A482" s="1" t="s">
        <v>4230</v>
      </c>
      <c r="B482" s="1" t="s">
        <v>4231</v>
      </c>
      <c r="C482" s="1" t="s">
        <v>4232</v>
      </c>
      <c r="D482" s="1" t="s">
        <v>4233</v>
      </c>
      <c r="E482" s="1" t="s">
        <v>4234</v>
      </c>
      <c r="F482" s="1" t="s">
        <v>13</v>
      </c>
      <c r="G482" s="1">
        <v>2022</v>
      </c>
      <c r="H482" s="1" t="s">
        <v>389</v>
      </c>
      <c r="I482" s="1">
        <f>VLOOKUP(Table_Data[[#This Row],[id]], Table_miniLM_document_topics[[Column1.id]:[Column3.topic]], 3, FALSE)</f>
        <v>18</v>
      </c>
      <c r="J482" s="1">
        <f>VLOOKUP(Table_Data[[#This Row],[id]], Table_mpnet_document_topics[[Column1.id]:[Column3.topic]], 3, FALSE)</f>
        <v>-1</v>
      </c>
      <c r="K482" s="1">
        <f>VLOOKUP(Table_Data[[#This Row],[id]], Table_scibert_document_topics[[Column1.id]:[Column3.topic]], 3, FALSE)</f>
        <v>11</v>
      </c>
      <c r="L482" s="1">
        <f>VLOOKUP(Table_Data[[#This Row],[id]], Table_miniLM_titles_topics[[Column1.id]:[Column3.topic]], 3, FALSE)</f>
        <v>9</v>
      </c>
      <c r="M482" s="1">
        <f>VLOOKUP(Table_Data[[#This Row],[id]], Table_mpnet_titles_topics[[Column1.id]:[Column3.topic]], 3, FALSE)</f>
        <v>8</v>
      </c>
      <c r="N482" s="1">
        <f>VLOOKUP(Table_Data[[#This Row],[id]], Table_scibert_titles_topics[[Column1.id]:[Column3.topic]], 3, FALSE)</f>
        <v>-1</v>
      </c>
      <c r="O482" s="1">
        <f>VLOOKUP(Table_Data[[#This Row],[id]], Table_miniLM_keywords_topics[[Column1.id]:[Column3.topic]], 3, FALSE)</f>
        <v>0</v>
      </c>
      <c r="P482" s="1">
        <f>VLOOKUP(Table_Data[[#This Row],[id]], Table_mpnet_keywords_topics[[Column1.id]:[Column3.topic]], 3, FALSE)</f>
        <v>4</v>
      </c>
      <c r="Q482" s="1" t="s">
        <v>6208</v>
      </c>
    </row>
    <row r="483" spans="1:17" x14ac:dyDescent="0.25">
      <c r="A483" s="1" t="s">
        <v>4235</v>
      </c>
      <c r="B483" s="1" t="s">
        <v>4236</v>
      </c>
      <c r="C483" s="1" t="s">
        <v>4237</v>
      </c>
      <c r="D483" s="1" t="s">
        <v>4238</v>
      </c>
      <c r="E483" s="1" t="s">
        <v>4239</v>
      </c>
      <c r="F483" s="1" t="s">
        <v>13</v>
      </c>
      <c r="G483" s="1">
        <v>2022</v>
      </c>
      <c r="H483" s="1" t="s">
        <v>14</v>
      </c>
      <c r="I483" s="1">
        <f>VLOOKUP(Table_Data[[#This Row],[id]], Table_miniLM_document_topics[[Column1.id]:[Column3.topic]], 3, FALSE)</f>
        <v>-1</v>
      </c>
      <c r="J483" s="1">
        <f>VLOOKUP(Table_Data[[#This Row],[id]], Table_mpnet_document_topics[[Column1.id]:[Column3.topic]], 3, FALSE)</f>
        <v>-1</v>
      </c>
      <c r="K483" s="1">
        <f>VLOOKUP(Table_Data[[#This Row],[id]], Table_scibert_document_topics[[Column1.id]:[Column3.topic]], 3, FALSE)</f>
        <v>-1</v>
      </c>
      <c r="L483" s="1">
        <f>VLOOKUP(Table_Data[[#This Row],[id]], Table_miniLM_titles_topics[[Column1.id]:[Column3.topic]], 3, FALSE)</f>
        <v>-1</v>
      </c>
      <c r="M483" s="1">
        <f>VLOOKUP(Table_Data[[#This Row],[id]], Table_mpnet_titles_topics[[Column1.id]:[Column3.topic]], 3, FALSE)</f>
        <v>9</v>
      </c>
      <c r="N483" s="1">
        <f>VLOOKUP(Table_Data[[#This Row],[id]], Table_scibert_titles_topics[[Column1.id]:[Column3.topic]], 3, FALSE)</f>
        <v>0</v>
      </c>
      <c r="O483" s="1">
        <f>VLOOKUP(Table_Data[[#This Row],[id]], Table_miniLM_keywords_topics[[Column1.id]:[Column3.topic]], 3, FALSE)</f>
        <v>4</v>
      </c>
      <c r="P483" s="1">
        <f>VLOOKUP(Table_Data[[#This Row],[id]], Table_mpnet_keywords_topics[[Column1.id]:[Column3.topic]], 3, FALSE)</f>
        <v>1</v>
      </c>
      <c r="Q483" s="1" t="s">
        <v>6208</v>
      </c>
    </row>
    <row r="484" spans="1:17" x14ac:dyDescent="0.25">
      <c r="A484" s="1" t="s">
        <v>4240</v>
      </c>
      <c r="B484" s="1" t="s">
        <v>4241</v>
      </c>
      <c r="C484" s="1" t="s">
        <v>4242</v>
      </c>
      <c r="D484" s="1" t="s">
        <v>4243</v>
      </c>
      <c r="E484" s="1" t="s">
        <v>4244</v>
      </c>
      <c r="F484" s="1" t="s">
        <v>13</v>
      </c>
      <c r="G484" s="1">
        <v>2022</v>
      </c>
      <c r="I484" s="1">
        <f>VLOOKUP(Table_Data[[#This Row],[id]], Table_miniLM_document_topics[[Column1.id]:[Column3.topic]], 3, FALSE)</f>
        <v>-1</v>
      </c>
      <c r="J484" s="1">
        <f>VLOOKUP(Table_Data[[#This Row],[id]], Table_mpnet_document_topics[[Column1.id]:[Column3.topic]], 3, FALSE)</f>
        <v>19</v>
      </c>
      <c r="K484" s="1">
        <f>VLOOKUP(Table_Data[[#This Row],[id]], Table_scibert_document_topics[[Column1.id]:[Column3.topic]], 3, FALSE)</f>
        <v>23</v>
      </c>
      <c r="L484" s="1">
        <f>VLOOKUP(Table_Data[[#This Row],[id]], Table_miniLM_titles_topics[[Column1.id]:[Column3.topic]], 3, FALSE)</f>
        <v>-1</v>
      </c>
      <c r="M484" s="1">
        <f>VLOOKUP(Table_Data[[#This Row],[id]], Table_mpnet_titles_topics[[Column1.id]:[Column3.topic]], 3, FALSE)</f>
        <v>6</v>
      </c>
      <c r="N484" s="1">
        <f>VLOOKUP(Table_Data[[#This Row],[id]], Table_scibert_titles_topics[[Column1.id]:[Column3.topic]], 3, FALSE)</f>
        <v>-1</v>
      </c>
      <c r="O484" s="1">
        <f>VLOOKUP(Table_Data[[#This Row],[id]], Table_miniLM_keywords_topics[[Column1.id]:[Column3.topic]], 3, FALSE)</f>
        <v>0</v>
      </c>
      <c r="P484" s="1">
        <f>VLOOKUP(Table_Data[[#This Row],[id]], Table_mpnet_keywords_topics[[Column1.id]:[Column3.topic]], 3, FALSE)</f>
        <v>-1</v>
      </c>
      <c r="Q484" s="1" t="s">
        <v>6208</v>
      </c>
    </row>
    <row r="485" spans="1:17" x14ac:dyDescent="0.25">
      <c r="A485" s="1" t="s">
        <v>4245</v>
      </c>
      <c r="B485" s="1" t="s">
        <v>4246</v>
      </c>
      <c r="C485" s="1" t="s">
        <v>4247</v>
      </c>
      <c r="D485" s="1" t="s">
        <v>4248</v>
      </c>
      <c r="E485" s="1" t="s">
        <v>4249</v>
      </c>
      <c r="F485" s="1" t="s">
        <v>13</v>
      </c>
      <c r="G485" s="1">
        <v>2022</v>
      </c>
      <c r="I485" s="1">
        <f>VLOOKUP(Table_Data[[#This Row],[id]], Table_miniLM_document_topics[[Column1.id]:[Column3.topic]], 3, FALSE)</f>
        <v>16</v>
      </c>
      <c r="J485" s="1">
        <f>VLOOKUP(Table_Data[[#This Row],[id]], Table_mpnet_document_topics[[Column1.id]:[Column3.topic]], 3, FALSE)</f>
        <v>13</v>
      </c>
      <c r="K485" s="1">
        <f>VLOOKUP(Table_Data[[#This Row],[id]], Table_scibert_document_topics[[Column1.id]:[Column3.topic]], 3, FALSE)</f>
        <v>18</v>
      </c>
      <c r="L485" s="1">
        <f>VLOOKUP(Table_Data[[#This Row],[id]], Table_miniLM_titles_topics[[Column1.id]:[Column3.topic]], 3, FALSE)</f>
        <v>14</v>
      </c>
      <c r="M485" s="1">
        <f>VLOOKUP(Table_Data[[#This Row],[id]], Table_mpnet_titles_topics[[Column1.id]:[Column3.topic]], 3, FALSE)</f>
        <v>13</v>
      </c>
      <c r="N485" s="1">
        <f>VLOOKUP(Table_Data[[#This Row],[id]], Table_scibert_titles_topics[[Column1.id]:[Column3.topic]], 3, FALSE)</f>
        <v>13</v>
      </c>
      <c r="O485" s="1">
        <f>VLOOKUP(Table_Data[[#This Row],[id]], Table_miniLM_keywords_topics[[Column1.id]:[Column3.topic]], 3, FALSE)</f>
        <v>-1</v>
      </c>
      <c r="P485" s="1">
        <f>VLOOKUP(Table_Data[[#This Row],[id]], Table_mpnet_keywords_topics[[Column1.id]:[Column3.topic]], 3, FALSE)</f>
        <v>-1</v>
      </c>
      <c r="Q485" s="1" t="s">
        <v>6208</v>
      </c>
    </row>
    <row r="486" spans="1:17" x14ac:dyDescent="0.25">
      <c r="A486" s="1" t="s">
        <v>4250</v>
      </c>
      <c r="B486" s="1" t="s">
        <v>4251</v>
      </c>
      <c r="C486" s="1" t="s">
        <v>4252</v>
      </c>
      <c r="D486" s="1" t="s">
        <v>4253</v>
      </c>
      <c r="E486" s="1" t="s">
        <v>4254</v>
      </c>
      <c r="F486" s="1" t="s">
        <v>13</v>
      </c>
      <c r="G486" s="1">
        <v>2022</v>
      </c>
      <c r="H486" s="1" t="s">
        <v>296</v>
      </c>
      <c r="I486" s="1">
        <f>VLOOKUP(Table_Data[[#This Row],[id]], Table_miniLM_document_topics[[Column1.id]:[Column3.topic]], 3, FALSE)</f>
        <v>2</v>
      </c>
      <c r="J486" s="1">
        <f>VLOOKUP(Table_Data[[#This Row],[id]], Table_mpnet_document_topics[[Column1.id]:[Column3.topic]], 3, FALSE)</f>
        <v>1</v>
      </c>
      <c r="K486" s="1">
        <f>VLOOKUP(Table_Data[[#This Row],[id]], Table_scibert_document_topics[[Column1.id]:[Column3.topic]], 3, FALSE)</f>
        <v>3</v>
      </c>
      <c r="L486" s="1">
        <f>VLOOKUP(Table_Data[[#This Row],[id]], Table_miniLM_titles_topics[[Column1.id]:[Column3.topic]], 3, FALSE)</f>
        <v>4</v>
      </c>
      <c r="M486" s="1">
        <f>VLOOKUP(Table_Data[[#This Row],[id]], Table_mpnet_titles_topics[[Column1.id]:[Column3.topic]], 3, FALSE)</f>
        <v>2</v>
      </c>
      <c r="N486" s="1">
        <f>VLOOKUP(Table_Data[[#This Row],[id]], Table_scibert_titles_topics[[Column1.id]:[Column3.topic]], 3, FALSE)</f>
        <v>1</v>
      </c>
      <c r="O486" s="1">
        <f>VLOOKUP(Table_Data[[#This Row],[id]], Table_miniLM_keywords_topics[[Column1.id]:[Column3.topic]], 3, FALSE)</f>
        <v>5</v>
      </c>
      <c r="P486" s="1">
        <f>VLOOKUP(Table_Data[[#This Row],[id]], Table_mpnet_keywords_topics[[Column1.id]:[Column3.topic]], 3, FALSE)</f>
        <v>6</v>
      </c>
      <c r="Q486" s="1" t="s">
        <v>6208</v>
      </c>
    </row>
    <row r="487" spans="1:17" x14ac:dyDescent="0.25">
      <c r="A487" s="1" t="s">
        <v>4255</v>
      </c>
      <c r="B487" s="1" t="s">
        <v>5999</v>
      </c>
      <c r="C487" s="1" t="s">
        <v>4256</v>
      </c>
      <c r="D487" s="1" t="s">
        <v>4257</v>
      </c>
      <c r="E487" s="1" t="s">
        <v>4258</v>
      </c>
      <c r="F487" s="1" t="s">
        <v>13</v>
      </c>
      <c r="G487" s="1">
        <v>2022</v>
      </c>
      <c r="H487" s="1" t="s">
        <v>254</v>
      </c>
      <c r="I487" s="1">
        <f>VLOOKUP(Table_Data[[#This Row],[id]], Table_miniLM_document_topics[[Column1.id]:[Column3.topic]], 3, FALSE)</f>
        <v>2</v>
      </c>
      <c r="J487" s="1">
        <f>VLOOKUP(Table_Data[[#This Row],[id]], Table_mpnet_document_topics[[Column1.id]:[Column3.topic]], 3, FALSE)</f>
        <v>1</v>
      </c>
      <c r="K487" s="1">
        <f>VLOOKUP(Table_Data[[#This Row],[id]], Table_scibert_document_topics[[Column1.id]:[Column3.topic]], 3, FALSE)</f>
        <v>3</v>
      </c>
      <c r="L487" s="1">
        <f>VLOOKUP(Table_Data[[#This Row],[id]], Table_miniLM_titles_topics[[Column1.id]:[Column3.topic]], 3, FALSE)</f>
        <v>-1</v>
      </c>
      <c r="M487" s="1">
        <f>VLOOKUP(Table_Data[[#This Row],[id]], Table_mpnet_titles_topics[[Column1.id]:[Column3.topic]], 3, FALSE)</f>
        <v>2</v>
      </c>
      <c r="N487" s="1">
        <f>VLOOKUP(Table_Data[[#This Row],[id]], Table_scibert_titles_topics[[Column1.id]:[Column3.topic]], 3, FALSE)</f>
        <v>17</v>
      </c>
      <c r="O487" s="1">
        <f>VLOOKUP(Table_Data[[#This Row],[id]], Table_miniLM_keywords_topics[[Column1.id]:[Column3.topic]], 3, FALSE)</f>
        <v>0</v>
      </c>
      <c r="P487" s="1">
        <f>VLOOKUP(Table_Data[[#This Row],[id]], Table_mpnet_keywords_topics[[Column1.id]:[Column3.topic]], 3, FALSE)</f>
        <v>-1</v>
      </c>
      <c r="Q487" s="1" t="s">
        <v>6208</v>
      </c>
    </row>
    <row r="488" spans="1:17" x14ac:dyDescent="0.25">
      <c r="A488" s="1" t="s">
        <v>4259</v>
      </c>
      <c r="B488" s="1" t="s">
        <v>4260</v>
      </c>
      <c r="C488" s="1" t="s">
        <v>4261</v>
      </c>
      <c r="D488" s="1" t="s">
        <v>4262</v>
      </c>
      <c r="E488" s="1" t="s">
        <v>4263</v>
      </c>
      <c r="F488" s="1" t="s">
        <v>13</v>
      </c>
      <c r="G488" s="1">
        <v>2022</v>
      </c>
      <c r="H488" s="1" t="s">
        <v>2724</v>
      </c>
      <c r="I488" s="1">
        <f>VLOOKUP(Table_Data[[#This Row],[id]], Table_miniLM_document_topics[[Column1.id]:[Column3.topic]], 3, FALSE)</f>
        <v>7</v>
      </c>
      <c r="J488" s="1">
        <f>VLOOKUP(Table_Data[[#This Row],[id]], Table_mpnet_document_topics[[Column1.id]:[Column3.topic]], 3, FALSE)</f>
        <v>-1</v>
      </c>
      <c r="K488" s="1">
        <f>VLOOKUP(Table_Data[[#This Row],[id]], Table_scibert_document_topics[[Column1.id]:[Column3.topic]], 3, FALSE)</f>
        <v>7</v>
      </c>
      <c r="L488" s="1">
        <f>VLOOKUP(Table_Data[[#This Row],[id]], Table_miniLM_titles_topics[[Column1.id]:[Column3.topic]], 3, FALSE)</f>
        <v>-1</v>
      </c>
      <c r="M488" s="1">
        <f>VLOOKUP(Table_Data[[#This Row],[id]], Table_mpnet_titles_topics[[Column1.id]:[Column3.topic]], 3, FALSE)</f>
        <v>11</v>
      </c>
      <c r="N488" s="1">
        <f>VLOOKUP(Table_Data[[#This Row],[id]], Table_scibert_titles_topics[[Column1.id]:[Column3.topic]], 3, FALSE)</f>
        <v>-1</v>
      </c>
      <c r="O488" s="1">
        <f>VLOOKUP(Table_Data[[#This Row],[id]], Table_miniLM_keywords_topics[[Column1.id]:[Column3.topic]], 3, FALSE)</f>
        <v>14</v>
      </c>
      <c r="P488" s="1">
        <f>VLOOKUP(Table_Data[[#This Row],[id]], Table_mpnet_keywords_topics[[Column1.id]:[Column3.topic]], 3, FALSE)</f>
        <v>0</v>
      </c>
      <c r="Q488" s="1" t="s">
        <v>6208</v>
      </c>
    </row>
    <row r="489" spans="1:17" x14ac:dyDescent="0.25">
      <c r="A489" s="1" t="s">
        <v>4458</v>
      </c>
      <c r="B489" s="1" t="s">
        <v>4459</v>
      </c>
      <c r="C489" s="1" t="s">
        <v>4460</v>
      </c>
      <c r="D489" s="1" t="s">
        <v>4461</v>
      </c>
      <c r="E489" s="1" t="s">
        <v>4462</v>
      </c>
      <c r="F489" s="1" t="s">
        <v>13</v>
      </c>
      <c r="G489" s="1">
        <v>2013</v>
      </c>
      <c r="H489" s="1" t="s">
        <v>4463</v>
      </c>
      <c r="I489" s="1">
        <f>VLOOKUP(Table_Data[[#This Row],[id]], Table_miniLM_document_topics[[Column1.id]:[Column3.topic]], 3, FALSE)</f>
        <v>-1</v>
      </c>
      <c r="J489" s="1">
        <f>VLOOKUP(Table_Data[[#This Row],[id]], Table_mpnet_document_topics[[Column1.id]:[Column3.topic]], 3, FALSE)</f>
        <v>10</v>
      </c>
      <c r="K489" s="1">
        <f>VLOOKUP(Table_Data[[#This Row],[id]], Table_scibert_document_topics[[Column1.id]:[Column3.topic]], 3, FALSE)</f>
        <v>0</v>
      </c>
      <c r="L489" s="1">
        <f>VLOOKUP(Table_Data[[#This Row],[id]], Table_miniLM_titles_topics[[Column1.id]:[Column3.topic]], 3, FALSE)</f>
        <v>-1</v>
      </c>
      <c r="M489" s="1">
        <f>VLOOKUP(Table_Data[[#This Row],[id]], Table_mpnet_titles_topics[[Column1.id]:[Column3.topic]], 3, FALSE)</f>
        <v>3</v>
      </c>
      <c r="N489" s="1">
        <f>VLOOKUP(Table_Data[[#This Row],[id]], Table_scibert_titles_topics[[Column1.id]:[Column3.topic]], 3, FALSE)</f>
        <v>23</v>
      </c>
      <c r="O489" s="1">
        <f>VLOOKUP(Table_Data[[#This Row],[id]], Table_miniLM_keywords_topics[[Column1.id]:[Column3.topic]], 3, FALSE)</f>
        <v>-1</v>
      </c>
      <c r="P489" s="1">
        <f>VLOOKUP(Table_Data[[#This Row],[id]], Table_mpnet_keywords_topics[[Column1.id]:[Column3.topic]], 3, FALSE)</f>
        <v>14</v>
      </c>
      <c r="Q489" s="1" t="s">
        <v>6208</v>
      </c>
    </row>
    <row r="490" spans="1:17" x14ac:dyDescent="0.25">
      <c r="A490" s="1" t="s">
        <v>4464</v>
      </c>
      <c r="B490" s="1" t="s">
        <v>5964</v>
      </c>
      <c r="C490" s="1" t="s">
        <v>1851</v>
      </c>
      <c r="D490" s="1" t="s">
        <v>4465</v>
      </c>
      <c r="E490" s="1" t="s">
        <v>4466</v>
      </c>
      <c r="F490" s="1" t="s">
        <v>13</v>
      </c>
      <c r="G490" s="1">
        <v>2013</v>
      </c>
      <c r="I490" s="1">
        <f>VLOOKUP(Table_Data[[#This Row],[id]], Table_miniLM_document_topics[[Column1.id]:[Column3.topic]], 3, FALSE)</f>
        <v>5</v>
      </c>
      <c r="J490" s="1">
        <f>VLOOKUP(Table_Data[[#This Row],[id]], Table_mpnet_document_topics[[Column1.id]:[Column3.topic]], 3, FALSE)</f>
        <v>0</v>
      </c>
      <c r="K490" s="1">
        <f>VLOOKUP(Table_Data[[#This Row],[id]], Table_scibert_document_topics[[Column1.id]:[Column3.topic]], 3, FALSE)</f>
        <v>9</v>
      </c>
      <c r="L490" s="1">
        <f>VLOOKUP(Table_Data[[#This Row],[id]], Table_miniLM_titles_topics[[Column1.id]:[Column3.topic]], 3, FALSE)</f>
        <v>5</v>
      </c>
      <c r="M490" s="1">
        <f>VLOOKUP(Table_Data[[#This Row],[id]], Table_mpnet_titles_topics[[Column1.id]:[Column3.topic]], 3, FALSE)</f>
        <v>0</v>
      </c>
      <c r="N490" s="1">
        <f>VLOOKUP(Table_Data[[#This Row],[id]], Table_scibert_titles_topics[[Column1.id]:[Column3.topic]], 3, FALSE)</f>
        <v>-1</v>
      </c>
      <c r="O490" s="1">
        <f>VLOOKUP(Table_Data[[#This Row],[id]], Table_miniLM_keywords_topics[[Column1.id]:[Column3.topic]], 3, FALSE)</f>
        <v>11</v>
      </c>
      <c r="P490" s="1">
        <f>VLOOKUP(Table_Data[[#This Row],[id]], Table_mpnet_keywords_topics[[Column1.id]:[Column3.topic]], 3, FALSE)</f>
        <v>6</v>
      </c>
      <c r="Q490" s="1" t="s">
        <v>6208</v>
      </c>
    </row>
    <row r="491" spans="1:17" x14ac:dyDescent="0.25">
      <c r="A491" s="1" t="s">
        <v>4467</v>
      </c>
      <c r="B491" s="1" t="s">
        <v>4468</v>
      </c>
      <c r="C491" s="1" t="s">
        <v>4469</v>
      </c>
      <c r="D491" s="1" t="s">
        <v>4470</v>
      </c>
      <c r="E491" s="1" t="s">
        <v>4471</v>
      </c>
      <c r="F491" s="1" t="s">
        <v>13</v>
      </c>
      <c r="G491" s="1">
        <v>2013</v>
      </c>
      <c r="H491" s="1" t="s">
        <v>127</v>
      </c>
      <c r="I491" s="1">
        <f>VLOOKUP(Table_Data[[#This Row],[id]], Table_miniLM_document_topics[[Column1.id]:[Column3.topic]], 3, FALSE)</f>
        <v>0</v>
      </c>
      <c r="J491" s="1">
        <f>VLOOKUP(Table_Data[[#This Row],[id]], Table_mpnet_document_topics[[Column1.id]:[Column3.topic]], 3, FALSE)</f>
        <v>10</v>
      </c>
      <c r="K491" s="1">
        <f>VLOOKUP(Table_Data[[#This Row],[id]], Table_scibert_document_topics[[Column1.id]:[Column3.topic]], 3, FALSE)</f>
        <v>0</v>
      </c>
      <c r="L491" s="1">
        <f>VLOOKUP(Table_Data[[#This Row],[id]], Table_miniLM_titles_topics[[Column1.id]:[Column3.topic]], 3, FALSE)</f>
        <v>1</v>
      </c>
      <c r="M491" s="1">
        <f>VLOOKUP(Table_Data[[#This Row],[id]], Table_mpnet_titles_topics[[Column1.id]:[Column3.topic]], 3, FALSE)</f>
        <v>4</v>
      </c>
      <c r="N491" s="1">
        <f>VLOOKUP(Table_Data[[#This Row],[id]], Table_scibert_titles_topics[[Column1.id]:[Column3.topic]], 3, FALSE)</f>
        <v>17</v>
      </c>
      <c r="O491" s="1">
        <f>VLOOKUP(Table_Data[[#This Row],[id]], Table_miniLM_keywords_topics[[Column1.id]:[Column3.topic]], 3, FALSE)</f>
        <v>3</v>
      </c>
      <c r="P491" s="1">
        <f>VLOOKUP(Table_Data[[#This Row],[id]], Table_mpnet_keywords_topics[[Column1.id]:[Column3.topic]], 3, FALSE)</f>
        <v>16</v>
      </c>
      <c r="Q491" s="1" t="s">
        <v>6208</v>
      </c>
    </row>
    <row r="492" spans="1:17" x14ac:dyDescent="0.25">
      <c r="A492" s="1" t="s">
        <v>4472</v>
      </c>
      <c r="B492" s="1" t="s">
        <v>4473</v>
      </c>
      <c r="C492" s="1" t="s">
        <v>4474</v>
      </c>
      <c r="D492" s="1" t="s">
        <v>4475</v>
      </c>
      <c r="E492" s="1" t="s">
        <v>4476</v>
      </c>
      <c r="F492" s="1" t="s">
        <v>13</v>
      </c>
      <c r="G492" s="1">
        <v>2013</v>
      </c>
      <c r="H492" s="1" t="s">
        <v>254</v>
      </c>
      <c r="I492" s="1">
        <f>VLOOKUP(Table_Data[[#This Row],[id]], Table_miniLM_document_topics[[Column1.id]:[Column3.topic]], 3, FALSE)</f>
        <v>4</v>
      </c>
      <c r="J492" s="1">
        <f>VLOOKUP(Table_Data[[#This Row],[id]], Table_mpnet_document_topics[[Column1.id]:[Column3.topic]], 3, FALSE)</f>
        <v>5</v>
      </c>
      <c r="K492" s="1">
        <f>VLOOKUP(Table_Data[[#This Row],[id]], Table_scibert_document_topics[[Column1.id]:[Column3.topic]], 3, FALSE)</f>
        <v>-1</v>
      </c>
      <c r="L492" s="1">
        <f>VLOOKUP(Table_Data[[#This Row],[id]], Table_miniLM_titles_topics[[Column1.id]:[Column3.topic]], 3, FALSE)</f>
        <v>2</v>
      </c>
      <c r="M492" s="1">
        <f>VLOOKUP(Table_Data[[#This Row],[id]], Table_mpnet_titles_topics[[Column1.id]:[Column3.topic]], 3, FALSE)</f>
        <v>0</v>
      </c>
      <c r="N492" s="1">
        <f>VLOOKUP(Table_Data[[#This Row],[id]], Table_scibert_titles_topics[[Column1.id]:[Column3.topic]], 3, FALSE)</f>
        <v>4</v>
      </c>
      <c r="O492" s="1">
        <f>VLOOKUP(Table_Data[[#This Row],[id]], Table_miniLM_keywords_topics[[Column1.id]:[Column3.topic]], 3, FALSE)</f>
        <v>1</v>
      </c>
      <c r="P492" s="1">
        <f>VLOOKUP(Table_Data[[#This Row],[id]], Table_mpnet_keywords_topics[[Column1.id]:[Column3.topic]], 3, FALSE)</f>
        <v>0</v>
      </c>
      <c r="Q492" s="1" t="s">
        <v>6208</v>
      </c>
    </row>
    <row r="493" spans="1:17" x14ac:dyDescent="0.25">
      <c r="A493" s="1" t="s">
        <v>4477</v>
      </c>
      <c r="B493" s="1" t="s">
        <v>4478</v>
      </c>
      <c r="C493" s="1" t="s">
        <v>1250</v>
      </c>
      <c r="D493" s="1" t="s">
        <v>4479</v>
      </c>
      <c r="E493" s="1" t="s">
        <v>4480</v>
      </c>
      <c r="F493" s="1" t="s">
        <v>13</v>
      </c>
      <c r="G493" s="1">
        <v>2013</v>
      </c>
      <c r="I493" s="1">
        <f>VLOOKUP(Table_Data[[#This Row],[id]], Table_miniLM_document_topics[[Column1.id]:[Column3.topic]], 3, FALSE)</f>
        <v>5</v>
      </c>
      <c r="J493" s="1">
        <f>VLOOKUP(Table_Data[[#This Row],[id]], Table_mpnet_document_topics[[Column1.id]:[Column3.topic]], 3, FALSE)</f>
        <v>0</v>
      </c>
      <c r="K493" s="1">
        <f>VLOOKUP(Table_Data[[#This Row],[id]], Table_scibert_document_topics[[Column1.id]:[Column3.topic]], 3, FALSE)</f>
        <v>9</v>
      </c>
      <c r="L493" s="1">
        <f>VLOOKUP(Table_Data[[#This Row],[id]], Table_miniLM_titles_topics[[Column1.id]:[Column3.topic]], 3, FALSE)</f>
        <v>2</v>
      </c>
      <c r="M493" s="1">
        <f>VLOOKUP(Table_Data[[#This Row],[id]], Table_mpnet_titles_topics[[Column1.id]:[Column3.topic]], 3, FALSE)</f>
        <v>0</v>
      </c>
      <c r="N493" s="1">
        <f>VLOOKUP(Table_Data[[#This Row],[id]], Table_scibert_titles_topics[[Column1.id]:[Column3.topic]], 3, FALSE)</f>
        <v>19</v>
      </c>
      <c r="O493" s="1">
        <f>VLOOKUP(Table_Data[[#This Row],[id]], Table_miniLM_keywords_topics[[Column1.id]:[Column3.topic]], 3, FALSE)</f>
        <v>11</v>
      </c>
      <c r="P493" s="1">
        <f>VLOOKUP(Table_Data[[#This Row],[id]], Table_mpnet_keywords_topics[[Column1.id]:[Column3.topic]], 3, FALSE)</f>
        <v>10</v>
      </c>
      <c r="Q493" s="1" t="s">
        <v>6208</v>
      </c>
    </row>
    <row r="494" spans="1:17" x14ac:dyDescent="0.25">
      <c r="A494" s="1" t="s">
        <v>4481</v>
      </c>
      <c r="B494" s="1" t="s">
        <v>4482</v>
      </c>
      <c r="C494" s="1" t="s">
        <v>4483</v>
      </c>
      <c r="D494" s="1" t="s">
        <v>4484</v>
      </c>
      <c r="E494" s="1" t="s">
        <v>4485</v>
      </c>
      <c r="F494" s="1" t="s">
        <v>13</v>
      </c>
      <c r="G494" s="1">
        <v>2013</v>
      </c>
      <c r="I494" s="1">
        <f>VLOOKUP(Table_Data[[#This Row],[id]], Table_miniLM_document_topics[[Column1.id]:[Column3.topic]], 3, FALSE)</f>
        <v>8</v>
      </c>
      <c r="J494" s="1">
        <f>VLOOKUP(Table_Data[[#This Row],[id]], Table_mpnet_document_topics[[Column1.id]:[Column3.topic]], 3, FALSE)</f>
        <v>10</v>
      </c>
      <c r="K494" s="1">
        <f>VLOOKUP(Table_Data[[#This Row],[id]], Table_scibert_document_topics[[Column1.id]:[Column3.topic]], 3, FALSE)</f>
        <v>-1</v>
      </c>
      <c r="L494" s="1">
        <f>VLOOKUP(Table_Data[[#This Row],[id]], Table_miniLM_titles_topics[[Column1.id]:[Column3.topic]], 3, FALSE)</f>
        <v>1</v>
      </c>
      <c r="M494" s="1">
        <f>VLOOKUP(Table_Data[[#This Row],[id]], Table_mpnet_titles_topics[[Column1.id]:[Column3.topic]], 3, FALSE)</f>
        <v>4</v>
      </c>
      <c r="N494" s="1">
        <f>VLOOKUP(Table_Data[[#This Row],[id]], Table_scibert_titles_topics[[Column1.id]:[Column3.topic]], 3, FALSE)</f>
        <v>11</v>
      </c>
      <c r="O494" s="1">
        <f>VLOOKUP(Table_Data[[#This Row],[id]], Table_miniLM_keywords_topics[[Column1.id]:[Column3.topic]], 3, FALSE)</f>
        <v>-1</v>
      </c>
      <c r="P494" s="1">
        <f>VLOOKUP(Table_Data[[#This Row],[id]], Table_mpnet_keywords_topics[[Column1.id]:[Column3.topic]], 3, FALSE)</f>
        <v>0</v>
      </c>
      <c r="Q494" s="1" t="s">
        <v>6208</v>
      </c>
    </row>
    <row r="495" spans="1:17" x14ac:dyDescent="0.25">
      <c r="A495" s="1" t="s">
        <v>4486</v>
      </c>
      <c r="B495" s="1" t="s">
        <v>4487</v>
      </c>
      <c r="C495" s="1" t="s">
        <v>4488</v>
      </c>
      <c r="D495" s="1" t="s">
        <v>4489</v>
      </c>
      <c r="E495" s="1" t="s">
        <v>4490</v>
      </c>
      <c r="F495" s="1" t="s">
        <v>13</v>
      </c>
      <c r="G495" s="1">
        <v>2013</v>
      </c>
      <c r="H495" s="1" t="s">
        <v>1692</v>
      </c>
      <c r="I495" s="1">
        <f>VLOOKUP(Table_Data[[#This Row],[id]], Table_miniLM_document_topics[[Column1.id]:[Column3.topic]], 3, FALSE)</f>
        <v>-1</v>
      </c>
      <c r="J495" s="1">
        <f>VLOOKUP(Table_Data[[#This Row],[id]], Table_mpnet_document_topics[[Column1.id]:[Column3.topic]], 3, FALSE)</f>
        <v>10</v>
      </c>
      <c r="K495" s="1">
        <f>VLOOKUP(Table_Data[[#This Row],[id]], Table_scibert_document_topics[[Column1.id]:[Column3.topic]], 3, FALSE)</f>
        <v>-1</v>
      </c>
      <c r="L495" s="1">
        <f>VLOOKUP(Table_Data[[#This Row],[id]], Table_miniLM_titles_topics[[Column1.id]:[Column3.topic]], 3, FALSE)</f>
        <v>1</v>
      </c>
      <c r="M495" s="1">
        <f>VLOOKUP(Table_Data[[#This Row],[id]], Table_mpnet_titles_topics[[Column1.id]:[Column3.topic]], 3, FALSE)</f>
        <v>4</v>
      </c>
      <c r="N495" s="1">
        <f>VLOOKUP(Table_Data[[#This Row],[id]], Table_scibert_titles_topics[[Column1.id]:[Column3.topic]], 3, FALSE)</f>
        <v>-1</v>
      </c>
      <c r="O495" s="1">
        <f>VLOOKUP(Table_Data[[#This Row],[id]], Table_miniLM_keywords_topics[[Column1.id]:[Column3.topic]], 3, FALSE)</f>
        <v>-1</v>
      </c>
      <c r="P495" s="1">
        <f>VLOOKUP(Table_Data[[#This Row],[id]], Table_mpnet_keywords_topics[[Column1.id]:[Column3.topic]], 3, FALSE)</f>
        <v>16</v>
      </c>
      <c r="Q495" s="1" t="s">
        <v>6208</v>
      </c>
    </row>
    <row r="496" spans="1:17" x14ac:dyDescent="0.25">
      <c r="A496" s="1" t="s">
        <v>4491</v>
      </c>
      <c r="B496" s="1" t="s">
        <v>4492</v>
      </c>
      <c r="C496" s="1" t="s">
        <v>4493</v>
      </c>
      <c r="D496" s="1" t="s">
        <v>4494</v>
      </c>
      <c r="E496" s="1" t="s">
        <v>4495</v>
      </c>
      <c r="F496" s="1" t="s">
        <v>13</v>
      </c>
      <c r="G496" s="1">
        <v>2013</v>
      </c>
      <c r="H496" s="1" t="s">
        <v>2311</v>
      </c>
      <c r="I496" s="1">
        <f>VLOOKUP(Table_Data[[#This Row],[id]], Table_miniLM_document_topics[[Column1.id]:[Column3.topic]], 3, FALSE)</f>
        <v>-1</v>
      </c>
      <c r="J496" s="1">
        <f>VLOOKUP(Table_Data[[#This Row],[id]], Table_mpnet_document_topics[[Column1.id]:[Column3.topic]], 3, FALSE)</f>
        <v>-1</v>
      </c>
      <c r="K496" s="1">
        <f>VLOOKUP(Table_Data[[#This Row],[id]], Table_scibert_document_topics[[Column1.id]:[Column3.topic]], 3, FALSE)</f>
        <v>-1</v>
      </c>
      <c r="L496" s="1">
        <f>VLOOKUP(Table_Data[[#This Row],[id]], Table_miniLM_titles_topics[[Column1.id]:[Column3.topic]], 3, FALSE)</f>
        <v>19</v>
      </c>
      <c r="M496" s="1">
        <f>VLOOKUP(Table_Data[[#This Row],[id]], Table_mpnet_titles_topics[[Column1.id]:[Column3.topic]], 3, FALSE)</f>
        <v>8</v>
      </c>
      <c r="N496" s="1">
        <f>VLOOKUP(Table_Data[[#This Row],[id]], Table_scibert_titles_topics[[Column1.id]:[Column3.topic]], 3, FALSE)</f>
        <v>20</v>
      </c>
      <c r="O496" s="1">
        <f>VLOOKUP(Table_Data[[#This Row],[id]], Table_miniLM_keywords_topics[[Column1.id]:[Column3.topic]], 3, FALSE)</f>
        <v>0</v>
      </c>
      <c r="P496" s="1">
        <f>VLOOKUP(Table_Data[[#This Row],[id]], Table_mpnet_keywords_topics[[Column1.id]:[Column3.topic]], 3, FALSE)</f>
        <v>4</v>
      </c>
      <c r="Q496" s="1" t="s">
        <v>6208</v>
      </c>
    </row>
    <row r="497" spans="1:17" x14ac:dyDescent="0.25">
      <c r="A497" s="1" t="s">
        <v>4496</v>
      </c>
      <c r="B497" s="1" t="s">
        <v>4497</v>
      </c>
      <c r="C497" s="1" t="s">
        <v>4498</v>
      </c>
      <c r="D497" s="1" t="s">
        <v>4499</v>
      </c>
      <c r="E497" s="1" t="s">
        <v>4500</v>
      </c>
      <c r="F497" s="1" t="s">
        <v>13</v>
      </c>
      <c r="G497" s="1">
        <v>2013</v>
      </c>
      <c r="H497" s="1" t="s">
        <v>14</v>
      </c>
      <c r="I497" s="1">
        <f>VLOOKUP(Table_Data[[#This Row],[id]], Table_miniLM_document_topics[[Column1.id]:[Column3.topic]], 3, FALSE)</f>
        <v>6</v>
      </c>
      <c r="J497" s="1">
        <f>VLOOKUP(Table_Data[[#This Row],[id]], Table_mpnet_document_topics[[Column1.id]:[Column3.topic]], 3, FALSE)</f>
        <v>7</v>
      </c>
      <c r="K497" s="1">
        <f>VLOOKUP(Table_Data[[#This Row],[id]], Table_scibert_document_topics[[Column1.id]:[Column3.topic]], 3, FALSE)</f>
        <v>6</v>
      </c>
      <c r="L497" s="1">
        <f>VLOOKUP(Table_Data[[#This Row],[id]], Table_miniLM_titles_topics[[Column1.id]:[Column3.topic]], 3, FALSE)</f>
        <v>6</v>
      </c>
      <c r="M497" s="1">
        <f>VLOOKUP(Table_Data[[#This Row],[id]], Table_mpnet_titles_topics[[Column1.id]:[Column3.topic]], 3, FALSE)</f>
        <v>6</v>
      </c>
      <c r="N497" s="1">
        <f>VLOOKUP(Table_Data[[#This Row],[id]], Table_scibert_titles_topics[[Column1.id]:[Column3.topic]], 3, FALSE)</f>
        <v>5</v>
      </c>
      <c r="O497" s="1">
        <f>VLOOKUP(Table_Data[[#This Row],[id]], Table_miniLM_keywords_topics[[Column1.id]:[Column3.topic]], 3, FALSE)</f>
        <v>12</v>
      </c>
      <c r="P497" s="1">
        <f>VLOOKUP(Table_Data[[#This Row],[id]], Table_mpnet_keywords_topics[[Column1.id]:[Column3.topic]], 3, FALSE)</f>
        <v>8</v>
      </c>
      <c r="Q497" s="1" t="s">
        <v>6208</v>
      </c>
    </row>
    <row r="498" spans="1:17" x14ac:dyDescent="0.25">
      <c r="A498" s="1" t="s">
        <v>4501</v>
      </c>
      <c r="B498" s="1" t="s">
        <v>4502</v>
      </c>
      <c r="C498" s="1" t="s">
        <v>4503</v>
      </c>
      <c r="D498" s="1" t="s">
        <v>4504</v>
      </c>
      <c r="E498" s="1" t="s">
        <v>4505</v>
      </c>
      <c r="F498" s="1" t="s">
        <v>13</v>
      </c>
      <c r="G498" s="1">
        <v>2013</v>
      </c>
      <c r="H498" s="1" t="s">
        <v>296</v>
      </c>
      <c r="I498" s="1">
        <f>VLOOKUP(Table_Data[[#This Row],[id]], Table_miniLM_document_topics[[Column1.id]:[Column3.topic]], 3, FALSE)</f>
        <v>-1</v>
      </c>
      <c r="J498" s="1">
        <f>VLOOKUP(Table_Data[[#This Row],[id]], Table_mpnet_document_topics[[Column1.id]:[Column3.topic]], 3, FALSE)</f>
        <v>2</v>
      </c>
      <c r="K498" s="1">
        <f>VLOOKUP(Table_Data[[#This Row],[id]], Table_scibert_document_topics[[Column1.id]:[Column3.topic]], 3, FALSE)</f>
        <v>-1</v>
      </c>
      <c r="L498" s="1">
        <f>VLOOKUP(Table_Data[[#This Row],[id]], Table_miniLM_titles_topics[[Column1.id]:[Column3.topic]], 3, FALSE)</f>
        <v>0</v>
      </c>
      <c r="M498" s="1">
        <f>VLOOKUP(Table_Data[[#This Row],[id]], Table_mpnet_titles_topics[[Column1.id]:[Column3.topic]], 3, FALSE)</f>
        <v>3</v>
      </c>
      <c r="N498" s="1">
        <f>VLOOKUP(Table_Data[[#This Row],[id]], Table_scibert_titles_topics[[Column1.id]:[Column3.topic]], 3, FALSE)</f>
        <v>-1</v>
      </c>
      <c r="O498" s="1">
        <f>VLOOKUP(Table_Data[[#This Row],[id]], Table_miniLM_keywords_topics[[Column1.id]:[Column3.topic]], 3, FALSE)</f>
        <v>0</v>
      </c>
      <c r="P498" s="1">
        <f>VLOOKUP(Table_Data[[#This Row],[id]], Table_mpnet_keywords_topics[[Column1.id]:[Column3.topic]], 3, FALSE)</f>
        <v>4</v>
      </c>
      <c r="Q498" s="1" t="s">
        <v>6208</v>
      </c>
    </row>
    <row r="499" spans="1:17" x14ac:dyDescent="0.25">
      <c r="A499" s="1" t="s">
        <v>4506</v>
      </c>
      <c r="B499" s="1" t="s">
        <v>4507</v>
      </c>
      <c r="C499" s="1" t="s">
        <v>4508</v>
      </c>
      <c r="D499" s="1" t="s">
        <v>4509</v>
      </c>
      <c r="E499" s="1" t="s">
        <v>4510</v>
      </c>
      <c r="F499" s="1" t="s">
        <v>13</v>
      </c>
      <c r="G499" s="1">
        <v>2013</v>
      </c>
      <c r="H499" s="1" t="s">
        <v>14</v>
      </c>
      <c r="I499" s="1">
        <f>VLOOKUP(Table_Data[[#This Row],[id]], Table_miniLM_document_topics[[Column1.id]:[Column3.topic]], 3, FALSE)</f>
        <v>14</v>
      </c>
      <c r="J499" s="1">
        <f>VLOOKUP(Table_Data[[#This Row],[id]], Table_mpnet_document_topics[[Column1.id]:[Column3.topic]], 3, FALSE)</f>
        <v>15</v>
      </c>
      <c r="K499" s="1">
        <f>VLOOKUP(Table_Data[[#This Row],[id]], Table_scibert_document_topics[[Column1.id]:[Column3.topic]], 3, FALSE)</f>
        <v>17</v>
      </c>
      <c r="L499" s="1">
        <f>VLOOKUP(Table_Data[[#This Row],[id]], Table_miniLM_titles_topics[[Column1.id]:[Column3.topic]], 3, FALSE)</f>
        <v>11</v>
      </c>
      <c r="M499" s="1">
        <f>VLOOKUP(Table_Data[[#This Row],[id]], Table_mpnet_titles_topics[[Column1.id]:[Column3.topic]], 3, FALSE)</f>
        <v>7</v>
      </c>
      <c r="N499" s="1">
        <f>VLOOKUP(Table_Data[[#This Row],[id]], Table_scibert_titles_topics[[Column1.id]:[Column3.topic]], 3, FALSE)</f>
        <v>4</v>
      </c>
      <c r="O499" s="1">
        <f>VLOOKUP(Table_Data[[#This Row],[id]], Table_miniLM_keywords_topics[[Column1.id]:[Column3.topic]], 3, FALSE)</f>
        <v>1</v>
      </c>
      <c r="P499" s="1">
        <f>VLOOKUP(Table_Data[[#This Row],[id]], Table_mpnet_keywords_topics[[Column1.id]:[Column3.topic]], 3, FALSE)</f>
        <v>0</v>
      </c>
      <c r="Q499" s="1" t="s">
        <v>6208</v>
      </c>
    </row>
    <row r="500" spans="1:17" x14ac:dyDescent="0.25">
      <c r="A500" s="1" t="s">
        <v>4511</v>
      </c>
      <c r="B500" s="1" t="s">
        <v>4512</v>
      </c>
      <c r="C500" s="1" t="s">
        <v>4513</v>
      </c>
      <c r="D500" s="1" t="s">
        <v>4514</v>
      </c>
      <c r="E500" s="1" t="s">
        <v>4515</v>
      </c>
      <c r="F500" s="1" t="s">
        <v>13</v>
      </c>
      <c r="G500" s="1">
        <v>2013</v>
      </c>
      <c r="H500" s="1" t="s">
        <v>275</v>
      </c>
      <c r="I500" s="1">
        <f>VLOOKUP(Table_Data[[#This Row],[id]], Table_miniLM_document_topics[[Column1.id]:[Column3.topic]], 3, FALSE)</f>
        <v>-1</v>
      </c>
      <c r="J500" s="1">
        <f>VLOOKUP(Table_Data[[#This Row],[id]], Table_mpnet_document_topics[[Column1.id]:[Column3.topic]], 3, FALSE)</f>
        <v>0</v>
      </c>
      <c r="K500" s="1">
        <f>VLOOKUP(Table_Data[[#This Row],[id]], Table_scibert_document_topics[[Column1.id]:[Column3.topic]], 3, FALSE)</f>
        <v>1</v>
      </c>
      <c r="L500" s="1">
        <f>VLOOKUP(Table_Data[[#This Row],[id]], Table_miniLM_titles_topics[[Column1.id]:[Column3.topic]], 3, FALSE)</f>
        <v>3</v>
      </c>
      <c r="M500" s="1">
        <f>VLOOKUP(Table_Data[[#This Row],[id]], Table_mpnet_titles_topics[[Column1.id]:[Column3.topic]], 3, FALSE)</f>
        <v>0</v>
      </c>
      <c r="N500" s="1">
        <f>VLOOKUP(Table_Data[[#This Row],[id]], Table_scibert_titles_topics[[Column1.id]:[Column3.topic]], 3, FALSE)</f>
        <v>0</v>
      </c>
      <c r="O500" s="1">
        <f>VLOOKUP(Table_Data[[#This Row],[id]], Table_miniLM_keywords_topics[[Column1.id]:[Column3.topic]], 3, FALSE)</f>
        <v>4</v>
      </c>
      <c r="P500" s="1">
        <f>VLOOKUP(Table_Data[[#This Row],[id]], Table_mpnet_keywords_topics[[Column1.id]:[Column3.topic]], 3, FALSE)</f>
        <v>1</v>
      </c>
      <c r="Q500" s="1" t="s">
        <v>6208</v>
      </c>
    </row>
    <row r="501" spans="1:17" x14ac:dyDescent="0.25">
      <c r="A501" s="1" t="s">
        <v>4516</v>
      </c>
      <c r="B501" s="1" t="s">
        <v>4517</v>
      </c>
      <c r="C501" s="1" t="s">
        <v>4518</v>
      </c>
      <c r="D501" s="1" t="s">
        <v>4519</v>
      </c>
      <c r="E501" s="1" t="s">
        <v>4520</v>
      </c>
      <c r="F501" s="1" t="s">
        <v>13</v>
      </c>
      <c r="G501" s="1">
        <v>2013</v>
      </c>
      <c r="H501" s="1" t="s">
        <v>254</v>
      </c>
      <c r="I501" s="1">
        <f>VLOOKUP(Table_Data[[#This Row],[id]], Table_miniLM_document_topics[[Column1.id]:[Column3.topic]], 3, FALSE)</f>
        <v>-1</v>
      </c>
      <c r="J501" s="1">
        <f>VLOOKUP(Table_Data[[#This Row],[id]], Table_mpnet_document_topics[[Column1.id]:[Column3.topic]], 3, FALSE)</f>
        <v>2</v>
      </c>
      <c r="K501" s="1">
        <f>VLOOKUP(Table_Data[[#This Row],[id]], Table_scibert_document_topics[[Column1.id]:[Column3.topic]], 3, FALSE)</f>
        <v>-1</v>
      </c>
      <c r="L501" s="1">
        <f>VLOOKUP(Table_Data[[#This Row],[id]], Table_miniLM_titles_topics[[Column1.id]:[Column3.topic]], 3, FALSE)</f>
        <v>0</v>
      </c>
      <c r="M501" s="1">
        <f>VLOOKUP(Table_Data[[#This Row],[id]], Table_mpnet_titles_topics[[Column1.id]:[Column3.topic]], 3, FALSE)</f>
        <v>-1</v>
      </c>
      <c r="N501" s="1">
        <f>VLOOKUP(Table_Data[[#This Row],[id]], Table_scibert_titles_topics[[Column1.id]:[Column3.topic]], 3, FALSE)</f>
        <v>-1</v>
      </c>
      <c r="O501" s="1">
        <f>VLOOKUP(Table_Data[[#This Row],[id]], Table_miniLM_keywords_topics[[Column1.id]:[Column3.topic]], 3, FALSE)</f>
        <v>0</v>
      </c>
      <c r="P501" s="1">
        <f>VLOOKUP(Table_Data[[#This Row],[id]], Table_mpnet_keywords_topics[[Column1.id]:[Column3.topic]], 3, FALSE)</f>
        <v>-1</v>
      </c>
      <c r="Q501" s="1" t="s">
        <v>6208</v>
      </c>
    </row>
    <row r="502" spans="1:17" x14ac:dyDescent="0.25">
      <c r="A502" s="1" t="s">
        <v>4521</v>
      </c>
      <c r="B502" s="1" t="s">
        <v>4522</v>
      </c>
      <c r="C502" s="1" t="s">
        <v>4523</v>
      </c>
      <c r="D502" s="1" t="s">
        <v>4524</v>
      </c>
      <c r="E502" s="1" t="s">
        <v>4525</v>
      </c>
      <c r="F502" s="1" t="s">
        <v>13</v>
      </c>
      <c r="G502" s="1">
        <v>2013</v>
      </c>
      <c r="H502" s="1" t="s">
        <v>62</v>
      </c>
      <c r="I502" s="1">
        <f>VLOOKUP(Table_Data[[#This Row],[id]], Table_miniLM_document_topics[[Column1.id]:[Column3.topic]], 3, FALSE)</f>
        <v>0</v>
      </c>
      <c r="J502" s="1">
        <f>VLOOKUP(Table_Data[[#This Row],[id]], Table_mpnet_document_topics[[Column1.id]:[Column3.topic]], 3, FALSE)</f>
        <v>-1</v>
      </c>
      <c r="K502" s="1">
        <f>VLOOKUP(Table_Data[[#This Row],[id]], Table_scibert_document_topics[[Column1.id]:[Column3.topic]], 3, FALSE)</f>
        <v>0</v>
      </c>
      <c r="L502" s="1">
        <f>VLOOKUP(Table_Data[[#This Row],[id]], Table_miniLM_titles_topics[[Column1.id]:[Column3.topic]], 3, FALSE)</f>
        <v>0</v>
      </c>
      <c r="M502" s="1">
        <f>VLOOKUP(Table_Data[[#This Row],[id]], Table_mpnet_titles_topics[[Column1.id]:[Column3.topic]], 3, FALSE)</f>
        <v>-1</v>
      </c>
      <c r="N502" s="1">
        <f>VLOOKUP(Table_Data[[#This Row],[id]], Table_scibert_titles_topics[[Column1.id]:[Column3.topic]], 3, FALSE)</f>
        <v>8</v>
      </c>
      <c r="O502" s="1">
        <f>VLOOKUP(Table_Data[[#This Row],[id]], Table_miniLM_keywords_topics[[Column1.id]:[Column3.topic]], 3, FALSE)</f>
        <v>0</v>
      </c>
      <c r="P502" s="1">
        <f>VLOOKUP(Table_Data[[#This Row],[id]], Table_mpnet_keywords_topics[[Column1.id]:[Column3.topic]], 3, FALSE)</f>
        <v>-1</v>
      </c>
      <c r="Q502" s="1" t="s">
        <v>6208</v>
      </c>
    </row>
    <row r="503" spans="1:17" x14ac:dyDescent="0.25">
      <c r="A503" s="1" t="s">
        <v>4526</v>
      </c>
      <c r="B503" s="1" t="s">
        <v>4527</v>
      </c>
      <c r="C503" s="1" t="s">
        <v>1876</v>
      </c>
      <c r="D503" s="1" t="s">
        <v>4528</v>
      </c>
      <c r="E503" s="1" t="s">
        <v>4529</v>
      </c>
      <c r="F503" s="1" t="s">
        <v>13</v>
      </c>
      <c r="G503" s="1">
        <v>2013</v>
      </c>
      <c r="H503" s="1" t="s">
        <v>389</v>
      </c>
      <c r="I503" s="1">
        <f>VLOOKUP(Table_Data[[#This Row],[id]], Table_miniLM_document_topics[[Column1.id]:[Column3.topic]], 3, FALSE)</f>
        <v>5</v>
      </c>
      <c r="J503" s="1">
        <f>VLOOKUP(Table_Data[[#This Row],[id]], Table_mpnet_document_topics[[Column1.id]:[Column3.topic]], 3, FALSE)</f>
        <v>0</v>
      </c>
      <c r="K503" s="1">
        <f>VLOOKUP(Table_Data[[#This Row],[id]], Table_scibert_document_topics[[Column1.id]:[Column3.topic]], 3, FALSE)</f>
        <v>9</v>
      </c>
      <c r="L503" s="1">
        <f>VLOOKUP(Table_Data[[#This Row],[id]], Table_miniLM_titles_topics[[Column1.id]:[Column3.topic]], 3, FALSE)</f>
        <v>5</v>
      </c>
      <c r="M503" s="1">
        <f>VLOOKUP(Table_Data[[#This Row],[id]], Table_mpnet_titles_topics[[Column1.id]:[Column3.topic]], 3, FALSE)</f>
        <v>0</v>
      </c>
      <c r="N503" s="1">
        <f>VLOOKUP(Table_Data[[#This Row],[id]], Table_scibert_titles_topics[[Column1.id]:[Column3.topic]], 3, FALSE)</f>
        <v>0</v>
      </c>
      <c r="O503" s="1">
        <f>VLOOKUP(Table_Data[[#This Row],[id]], Table_miniLM_keywords_topics[[Column1.id]:[Column3.topic]], 3, FALSE)</f>
        <v>11</v>
      </c>
      <c r="P503" s="1">
        <f>VLOOKUP(Table_Data[[#This Row],[id]], Table_mpnet_keywords_topics[[Column1.id]:[Column3.topic]], 3, FALSE)</f>
        <v>1</v>
      </c>
      <c r="Q503" s="1" t="s">
        <v>6208</v>
      </c>
    </row>
    <row r="504" spans="1:17" x14ac:dyDescent="0.25">
      <c r="A504" s="1" t="s">
        <v>4530</v>
      </c>
      <c r="B504" s="1" t="s">
        <v>4531</v>
      </c>
      <c r="C504" s="1" t="s">
        <v>4532</v>
      </c>
      <c r="D504" s="1" t="s">
        <v>4533</v>
      </c>
      <c r="E504" s="1" t="s">
        <v>4534</v>
      </c>
      <c r="F504" s="1" t="s">
        <v>13</v>
      </c>
      <c r="G504" s="1">
        <v>2013</v>
      </c>
      <c r="H504" s="1" t="s">
        <v>243</v>
      </c>
      <c r="I504" s="1">
        <f>VLOOKUP(Table_Data[[#This Row],[id]], Table_miniLM_document_topics[[Column1.id]:[Column3.topic]], 3, FALSE)</f>
        <v>10</v>
      </c>
      <c r="J504" s="1">
        <f>VLOOKUP(Table_Data[[#This Row],[id]], Table_mpnet_document_topics[[Column1.id]:[Column3.topic]], 3, FALSE)</f>
        <v>-1</v>
      </c>
      <c r="K504" s="1">
        <f>VLOOKUP(Table_Data[[#This Row],[id]], Table_scibert_document_topics[[Column1.id]:[Column3.topic]], 3, FALSE)</f>
        <v>-1</v>
      </c>
      <c r="L504" s="1">
        <f>VLOOKUP(Table_Data[[#This Row],[id]], Table_miniLM_titles_topics[[Column1.id]:[Column3.topic]], 3, FALSE)</f>
        <v>-1</v>
      </c>
      <c r="M504" s="1">
        <f>VLOOKUP(Table_Data[[#This Row],[id]], Table_mpnet_titles_topics[[Column1.id]:[Column3.topic]], 3, FALSE)</f>
        <v>-1</v>
      </c>
      <c r="N504" s="1">
        <f>VLOOKUP(Table_Data[[#This Row],[id]], Table_scibert_titles_topics[[Column1.id]:[Column3.topic]], 3, FALSE)</f>
        <v>0</v>
      </c>
      <c r="O504" s="1">
        <f>VLOOKUP(Table_Data[[#This Row],[id]], Table_miniLM_keywords_topics[[Column1.id]:[Column3.topic]], 3, FALSE)</f>
        <v>11</v>
      </c>
      <c r="P504" s="1">
        <f>VLOOKUP(Table_Data[[#This Row],[id]], Table_mpnet_keywords_topics[[Column1.id]:[Column3.topic]], 3, FALSE)</f>
        <v>1</v>
      </c>
      <c r="Q504" s="1" t="s">
        <v>6208</v>
      </c>
    </row>
    <row r="505" spans="1:17" x14ac:dyDescent="0.25">
      <c r="A505" s="1" t="s">
        <v>4535</v>
      </c>
      <c r="B505" s="1" t="s">
        <v>4536</v>
      </c>
      <c r="C505" s="1" t="s">
        <v>4537</v>
      </c>
      <c r="D505" s="1" t="s">
        <v>4538</v>
      </c>
      <c r="E505" s="1" t="s">
        <v>4539</v>
      </c>
      <c r="F505" s="1" t="s">
        <v>13</v>
      </c>
      <c r="G505" s="1">
        <v>2013</v>
      </c>
      <c r="H505" s="1" t="s">
        <v>14</v>
      </c>
      <c r="I505" s="1">
        <f>VLOOKUP(Table_Data[[#This Row],[id]], Table_miniLM_document_topics[[Column1.id]:[Column3.topic]], 3, FALSE)</f>
        <v>-1</v>
      </c>
      <c r="J505" s="1">
        <f>VLOOKUP(Table_Data[[#This Row],[id]], Table_mpnet_document_topics[[Column1.id]:[Column3.topic]], 3, FALSE)</f>
        <v>-1</v>
      </c>
      <c r="K505" s="1">
        <f>VLOOKUP(Table_Data[[#This Row],[id]], Table_scibert_document_topics[[Column1.id]:[Column3.topic]], 3, FALSE)</f>
        <v>-1</v>
      </c>
      <c r="L505" s="1">
        <f>VLOOKUP(Table_Data[[#This Row],[id]], Table_miniLM_titles_topics[[Column1.id]:[Column3.topic]], 3, FALSE)</f>
        <v>-1</v>
      </c>
      <c r="M505" s="1">
        <f>VLOOKUP(Table_Data[[#This Row],[id]], Table_mpnet_titles_topics[[Column1.id]:[Column3.topic]], 3, FALSE)</f>
        <v>2</v>
      </c>
      <c r="N505" s="1">
        <f>VLOOKUP(Table_Data[[#This Row],[id]], Table_scibert_titles_topics[[Column1.id]:[Column3.topic]], 3, FALSE)</f>
        <v>1</v>
      </c>
      <c r="O505" s="1">
        <f>VLOOKUP(Table_Data[[#This Row],[id]], Table_miniLM_keywords_topics[[Column1.id]:[Column3.topic]], 3, FALSE)</f>
        <v>-1</v>
      </c>
      <c r="P505" s="1">
        <f>VLOOKUP(Table_Data[[#This Row],[id]], Table_mpnet_keywords_topics[[Column1.id]:[Column3.topic]], 3, FALSE)</f>
        <v>-1</v>
      </c>
      <c r="Q505" s="1" t="s">
        <v>6208</v>
      </c>
    </row>
    <row r="506" spans="1:17" x14ac:dyDescent="0.25">
      <c r="A506" s="1" t="s">
        <v>4540</v>
      </c>
      <c r="B506" s="1" t="s">
        <v>4541</v>
      </c>
      <c r="C506" s="1" t="s">
        <v>4542</v>
      </c>
      <c r="D506" s="1" t="s">
        <v>4543</v>
      </c>
      <c r="E506" s="1" t="s">
        <v>4544</v>
      </c>
      <c r="F506" s="1" t="s">
        <v>13</v>
      </c>
      <c r="G506" s="1">
        <v>2013</v>
      </c>
      <c r="H506" s="1" t="s">
        <v>254</v>
      </c>
      <c r="I506" s="1">
        <f>VLOOKUP(Table_Data[[#This Row],[id]], Table_miniLM_document_topics[[Column1.id]:[Column3.topic]], 3, FALSE)</f>
        <v>0</v>
      </c>
      <c r="J506" s="1">
        <f>VLOOKUP(Table_Data[[#This Row],[id]], Table_mpnet_document_topics[[Column1.id]:[Column3.topic]], 3, FALSE)</f>
        <v>2</v>
      </c>
      <c r="K506" s="1">
        <f>VLOOKUP(Table_Data[[#This Row],[id]], Table_scibert_document_topics[[Column1.id]:[Column3.topic]], 3, FALSE)</f>
        <v>0</v>
      </c>
      <c r="L506" s="1">
        <f>VLOOKUP(Table_Data[[#This Row],[id]], Table_miniLM_titles_topics[[Column1.id]:[Column3.topic]], 3, FALSE)</f>
        <v>0</v>
      </c>
      <c r="M506" s="1">
        <f>VLOOKUP(Table_Data[[#This Row],[id]], Table_mpnet_titles_topics[[Column1.id]:[Column3.topic]], 3, FALSE)</f>
        <v>16</v>
      </c>
      <c r="N506" s="1">
        <f>VLOOKUP(Table_Data[[#This Row],[id]], Table_scibert_titles_topics[[Column1.id]:[Column3.topic]], 3, FALSE)</f>
        <v>3</v>
      </c>
      <c r="O506" s="1">
        <f>VLOOKUP(Table_Data[[#This Row],[id]], Table_miniLM_keywords_topics[[Column1.id]:[Column3.topic]], 3, FALSE)</f>
        <v>0</v>
      </c>
      <c r="P506" s="1">
        <f>VLOOKUP(Table_Data[[#This Row],[id]], Table_mpnet_keywords_topics[[Column1.id]:[Column3.topic]], 3, FALSE)</f>
        <v>-1</v>
      </c>
      <c r="Q506" s="1" t="s">
        <v>6208</v>
      </c>
    </row>
    <row r="507" spans="1:17" x14ac:dyDescent="0.25">
      <c r="A507" s="1" t="s">
        <v>4545</v>
      </c>
      <c r="B507" s="1" t="s">
        <v>4546</v>
      </c>
      <c r="C507" s="1" t="s">
        <v>4547</v>
      </c>
      <c r="D507" s="1" t="s">
        <v>4548</v>
      </c>
      <c r="E507" s="1" t="s">
        <v>4549</v>
      </c>
      <c r="F507" s="1" t="s">
        <v>13</v>
      </c>
      <c r="G507" s="1">
        <v>2013</v>
      </c>
      <c r="H507" s="1" t="s">
        <v>133</v>
      </c>
      <c r="I507" s="1">
        <f>VLOOKUP(Table_Data[[#This Row],[id]], Table_miniLM_document_topics[[Column1.id]:[Column3.topic]], 3, FALSE)</f>
        <v>4</v>
      </c>
      <c r="J507" s="1">
        <f>VLOOKUP(Table_Data[[#This Row],[id]], Table_mpnet_document_topics[[Column1.id]:[Column3.topic]], 3, FALSE)</f>
        <v>5</v>
      </c>
      <c r="K507" s="1">
        <f>VLOOKUP(Table_Data[[#This Row],[id]], Table_scibert_document_topics[[Column1.id]:[Column3.topic]], 3, FALSE)</f>
        <v>5</v>
      </c>
      <c r="L507" s="1">
        <f>VLOOKUP(Table_Data[[#This Row],[id]], Table_miniLM_titles_topics[[Column1.id]:[Column3.topic]], 3, FALSE)</f>
        <v>5</v>
      </c>
      <c r="M507" s="1">
        <f>VLOOKUP(Table_Data[[#This Row],[id]], Table_mpnet_titles_topics[[Column1.id]:[Column3.topic]], 3, FALSE)</f>
        <v>0</v>
      </c>
      <c r="N507" s="1">
        <f>VLOOKUP(Table_Data[[#This Row],[id]], Table_scibert_titles_topics[[Column1.id]:[Column3.topic]], 3, FALSE)</f>
        <v>0</v>
      </c>
      <c r="O507" s="1">
        <f>VLOOKUP(Table_Data[[#This Row],[id]], Table_miniLM_keywords_topics[[Column1.id]:[Column3.topic]], 3, FALSE)</f>
        <v>8</v>
      </c>
      <c r="P507" s="1">
        <f>VLOOKUP(Table_Data[[#This Row],[id]], Table_mpnet_keywords_topics[[Column1.id]:[Column3.topic]], 3, FALSE)</f>
        <v>0</v>
      </c>
      <c r="Q507" s="1" t="s">
        <v>6208</v>
      </c>
    </row>
    <row r="508" spans="1:17" x14ac:dyDescent="0.25">
      <c r="A508" s="1" t="s">
        <v>4550</v>
      </c>
      <c r="B508" s="1" t="s">
        <v>4551</v>
      </c>
      <c r="C508" s="1" t="s">
        <v>4552</v>
      </c>
      <c r="D508" s="1" t="s">
        <v>4553</v>
      </c>
      <c r="E508" s="1" t="s">
        <v>4554</v>
      </c>
      <c r="F508" s="1" t="s">
        <v>13</v>
      </c>
      <c r="G508" s="1">
        <v>2013</v>
      </c>
      <c r="H508" s="1" t="s">
        <v>133</v>
      </c>
      <c r="I508" s="1">
        <f>VLOOKUP(Table_Data[[#This Row],[id]], Table_miniLM_document_topics[[Column1.id]:[Column3.topic]], 3, FALSE)</f>
        <v>-1</v>
      </c>
      <c r="J508" s="1">
        <f>VLOOKUP(Table_Data[[#This Row],[id]], Table_mpnet_document_topics[[Column1.id]:[Column3.topic]], 3, FALSE)</f>
        <v>1</v>
      </c>
      <c r="K508" s="1">
        <f>VLOOKUP(Table_Data[[#This Row],[id]], Table_scibert_document_topics[[Column1.id]:[Column3.topic]], 3, FALSE)</f>
        <v>-1</v>
      </c>
      <c r="L508" s="1">
        <f>VLOOKUP(Table_Data[[#This Row],[id]], Table_miniLM_titles_topics[[Column1.id]:[Column3.topic]], 3, FALSE)</f>
        <v>4</v>
      </c>
      <c r="M508" s="1">
        <f>VLOOKUP(Table_Data[[#This Row],[id]], Table_mpnet_titles_topics[[Column1.id]:[Column3.topic]], 3, FALSE)</f>
        <v>2</v>
      </c>
      <c r="N508" s="1">
        <f>VLOOKUP(Table_Data[[#This Row],[id]], Table_scibert_titles_topics[[Column1.id]:[Column3.topic]], 3, FALSE)</f>
        <v>1</v>
      </c>
      <c r="O508" s="1">
        <f>VLOOKUP(Table_Data[[#This Row],[id]], Table_miniLM_keywords_topics[[Column1.id]:[Column3.topic]], 3, FALSE)</f>
        <v>-1</v>
      </c>
      <c r="P508" s="1">
        <f>VLOOKUP(Table_Data[[#This Row],[id]], Table_mpnet_keywords_topics[[Column1.id]:[Column3.topic]], 3, FALSE)</f>
        <v>0</v>
      </c>
      <c r="Q508" s="1" t="s">
        <v>6208</v>
      </c>
    </row>
    <row r="509" spans="1:17" x14ac:dyDescent="0.25">
      <c r="A509" s="1" t="s">
        <v>377</v>
      </c>
      <c r="B509" s="1" t="s">
        <v>378</v>
      </c>
      <c r="C509" s="1" t="s">
        <v>379</v>
      </c>
      <c r="D509" s="1" t="s">
        <v>380</v>
      </c>
      <c r="E509" s="1" t="s">
        <v>381</v>
      </c>
      <c r="F509" s="1" t="s">
        <v>382</v>
      </c>
      <c r="G509" s="1">
        <v>2014</v>
      </c>
      <c r="H509" s="1" t="s">
        <v>383</v>
      </c>
      <c r="I509" s="1">
        <f>VLOOKUP(Table_Data[[#This Row],[id]], Table_miniLM_document_topics[[Column1.id]:[Column3.topic]], 3, FALSE)</f>
        <v>3</v>
      </c>
      <c r="J509" s="1">
        <f>VLOOKUP(Table_Data[[#This Row],[id]], Table_mpnet_document_topics[[Column1.id]:[Column3.topic]], 3, FALSE)</f>
        <v>4</v>
      </c>
      <c r="K509" s="1">
        <f>VLOOKUP(Table_Data[[#This Row],[id]], Table_scibert_document_topics[[Column1.id]:[Column3.topic]], 3, FALSE)</f>
        <v>2</v>
      </c>
      <c r="L509" s="1">
        <f>VLOOKUP(Table_Data[[#This Row],[id]], Table_miniLM_titles_topics[[Column1.id]:[Column3.topic]], 3, FALSE)</f>
        <v>7</v>
      </c>
      <c r="M509" s="1">
        <f>VLOOKUP(Table_Data[[#This Row],[id]], Table_mpnet_titles_topics[[Column1.id]:[Column3.topic]], 3, FALSE)</f>
        <v>1</v>
      </c>
      <c r="N509" s="1">
        <f>VLOOKUP(Table_Data[[#This Row],[id]], Table_scibert_titles_topics[[Column1.id]:[Column3.topic]], 3, FALSE)</f>
        <v>9</v>
      </c>
      <c r="O509" s="1">
        <f>VLOOKUP(Table_Data[[#This Row],[id]], Table_miniLM_keywords_topics[[Column1.id]:[Column3.topic]], 3, FALSE)</f>
        <v>-1</v>
      </c>
      <c r="P509" s="1">
        <f>VLOOKUP(Table_Data[[#This Row],[id]], Table_mpnet_keywords_topics[[Column1.id]:[Column3.topic]], 3, FALSE)</f>
        <v>7</v>
      </c>
      <c r="Q509" s="1" t="s">
        <v>6208</v>
      </c>
    </row>
    <row r="510" spans="1:17" x14ac:dyDescent="0.25">
      <c r="A510" s="1" t="s">
        <v>384</v>
      </c>
      <c r="B510" s="1" t="s">
        <v>385</v>
      </c>
      <c r="C510" s="1" t="s">
        <v>386</v>
      </c>
      <c r="D510" s="1" t="s">
        <v>387</v>
      </c>
      <c r="E510" s="1" t="s">
        <v>388</v>
      </c>
      <c r="F510" s="1" t="s">
        <v>382</v>
      </c>
      <c r="G510" s="1">
        <v>2014</v>
      </c>
      <c r="H510" s="1" t="s">
        <v>389</v>
      </c>
      <c r="I510" s="1">
        <f>VLOOKUP(Table_Data[[#This Row],[id]], Table_miniLM_document_topics[[Column1.id]:[Column3.topic]], 3, FALSE)</f>
        <v>-1</v>
      </c>
      <c r="J510" s="1">
        <f>VLOOKUP(Table_Data[[#This Row],[id]], Table_mpnet_document_topics[[Column1.id]:[Column3.topic]], 3, FALSE)</f>
        <v>0</v>
      </c>
      <c r="K510" s="1">
        <f>VLOOKUP(Table_Data[[#This Row],[id]], Table_scibert_document_topics[[Column1.id]:[Column3.topic]], 3, FALSE)</f>
        <v>1</v>
      </c>
      <c r="L510" s="1">
        <f>VLOOKUP(Table_Data[[#This Row],[id]], Table_miniLM_titles_topics[[Column1.id]:[Column3.topic]], 3, FALSE)</f>
        <v>3</v>
      </c>
      <c r="M510" s="1">
        <f>VLOOKUP(Table_Data[[#This Row],[id]], Table_mpnet_titles_topics[[Column1.id]:[Column3.topic]], 3, FALSE)</f>
        <v>0</v>
      </c>
      <c r="N510" s="1">
        <f>VLOOKUP(Table_Data[[#This Row],[id]], Table_scibert_titles_topics[[Column1.id]:[Column3.topic]], 3, FALSE)</f>
        <v>0</v>
      </c>
      <c r="O510" s="1">
        <f>VLOOKUP(Table_Data[[#This Row],[id]], Table_miniLM_keywords_topics[[Column1.id]:[Column3.topic]], 3, FALSE)</f>
        <v>4</v>
      </c>
      <c r="P510" s="1">
        <f>VLOOKUP(Table_Data[[#This Row],[id]], Table_mpnet_keywords_topics[[Column1.id]:[Column3.topic]], 3, FALSE)</f>
        <v>1</v>
      </c>
      <c r="Q510" s="1" t="s">
        <v>6208</v>
      </c>
    </row>
    <row r="511" spans="1:17" x14ac:dyDescent="0.25">
      <c r="A511" s="1" t="s">
        <v>390</v>
      </c>
      <c r="B511" s="1" t="s">
        <v>391</v>
      </c>
      <c r="C511" s="1" t="s">
        <v>392</v>
      </c>
      <c r="D511" s="1" t="s">
        <v>393</v>
      </c>
      <c r="E511" s="1" t="s">
        <v>394</v>
      </c>
      <c r="F511" s="1" t="s">
        <v>382</v>
      </c>
      <c r="G511" s="1">
        <v>2014</v>
      </c>
      <c r="I511" s="1">
        <f>VLOOKUP(Table_Data[[#This Row],[id]], Table_miniLM_document_topics[[Column1.id]:[Column3.topic]], 3, FALSE)</f>
        <v>6</v>
      </c>
      <c r="J511" s="1">
        <f>VLOOKUP(Table_Data[[#This Row],[id]], Table_mpnet_document_topics[[Column1.id]:[Column3.topic]], 3, FALSE)</f>
        <v>7</v>
      </c>
      <c r="K511" s="1">
        <f>VLOOKUP(Table_Data[[#This Row],[id]], Table_scibert_document_topics[[Column1.id]:[Column3.topic]], 3, FALSE)</f>
        <v>6</v>
      </c>
      <c r="L511" s="1">
        <f>VLOOKUP(Table_Data[[#This Row],[id]], Table_miniLM_titles_topics[[Column1.id]:[Column3.topic]], 3, FALSE)</f>
        <v>-1</v>
      </c>
      <c r="M511" s="1">
        <f>VLOOKUP(Table_Data[[#This Row],[id]], Table_mpnet_titles_topics[[Column1.id]:[Column3.topic]], 3, FALSE)</f>
        <v>-1</v>
      </c>
      <c r="N511" s="1">
        <f>VLOOKUP(Table_Data[[#This Row],[id]], Table_scibert_titles_topics[[Column1.id]:[Column3.topic]], 3, FALSE)</f>
        <v>-1</v>
      </c>
      <c r="O511" s="1">
        <f>VLOOKUP(Table_Data[[#This Row],[id]], Table_miniLM_keywords_topics[[Column1.id]:[Column3.topic]], 3, FALSE)</f>
        <v>12</v>
      </c>
      <c r="P511" s="1">
        <f>VLOOKUP(Table_Data[[#This Row],[id]], Table_mpnet_keywords_topics[[Column1.id]:[Column3.topic]], 3, FALSE)</f>
        <v>8</v>
      </c>
      <c r="Q511" s="1" t="s">
        <v>6208</v>
      </c>
    </row>
    <row r="512" spans="1:17" x14ac:dyDescent="0.25">
      <c r="A512" s="1" t="s">
        <v>395</v>
      </c>
      <c r="B512" s="1" t="s">
        <v>396</v>
      </c>
      <c r="C512" s="1" t="s">
        <v>397</v>
      </c>
      <c r="D512" s="1" t="s">
        <v>398</v>
      </c>
      <c r="E512" s="1" t="s">
        <v>399</v>
      </c>
      <c r="F512" s="1" t="s">
        <v>382</v>
      </c>
      <c r="G512" s="1">
        <v>2014</v>
      </c>
      <c r="I512" s="1">
        <f>VLOOKUP(Table_Data[[#This Row],[id]], Table_miniLM_document_topics[[Column1.id]:[Column3.topic]], 3, FALSE)</f>
        <v>3</v>
      </c>
      <c r="J512" s="1">
        <f>VLOOKUP(Table_Data[[#This Row],[id]], Table_mpnet_document_topics[[Column1.id]:[Column3.topic]], 3, FALSE)</f>
        <v>4</v>
      </c>
      <c r="K512" s="1">
        <f>VLOOKUP(Table_Data[[#This Row],[id]], Table_scibert_document_topics[[Column1.id]:[Column3.topic]], 3, FALSE)</f>
        <v>2</v>
      </c>
      <c r="L512" s="1">
        <f>VLOOKUP(Table_Data[[#This Row],[id]], Table_miniLM_titles_topics[[Column1.id]:[Column3.topic]], 3, FALSE)</f>
        <v>1</v>
      </c>
      <c r="M512" s="1">
        <f>VLOOKUP(Table_Data[[#This Row],[id]], Table_mpnet_titles_topics[[Column1.id]:[Column3.topic]], 3, FALSE)</f>
        <v>-1</v>
      </c>
      <c r="N512" s="1">
        <f>VLOOKUP(Table_Data[[#This Row],[id]], Table_scibert_titles_topics[[Column1.id]:[Column3.topic]], 3, FALSE)</f>
        <v>-1</v>
      </c>
      <c r="O512" s="1">
        <f>VLOOKUP(Table_Data[[#This Row],[id]], Table_miniLM_keywords_topics[[Column1.id]:[Column3.topic]], 3, FALSE)</f>
        <v>2</v>
      </c>
      <c r="P512" s="1">
        <f>VLOOKUP(Table_Data[[#This Row],[id]], Table_mpnet_keywords_topics[[Column1.id]:[Column3.topic]], 3, FALSE)</f>
        <v>7</v>
      </c>
      <c r="Q512" s="1" t="s">
        <v>6208</v>
      </c>
    </row>
    <row r="513" spans="1:17" x14ac:dyDescent="0.25">
      <c r="A513" s="1" t="s">
        <v>400</v>
      </c>
      <c r="B513" s="1" t="s">
        <v>401</v>
      </c>
      <c r="C513" s="1" t="s">
        <v>402</v>
      </c>
      <c r="D513" s="1" t="s">
        <v>403</v>
      </c>
      <c r="E513" s="1" t="s">
        <v>404</v>
      </c>
      <c r="F513" s="1" t="s">
        <v>382</v>
      </c>
      <c r="G513" s="1">
        <v>2014</v>
      </c>
      <c r="I513" s="1">
        <f>VLOOKUP(Table_Data[[#This Row],[id]], Table_miniLM_document_topics[[Column1.id]:[Column3.topic]], 3, FALSE)</f>
        <v>17</v>
      </c>
      <c r="J513" s="1">
        <f>VLOOKUP(Table_Data[[#This Row],[id]], Table_mpnet_document_topics[[Column1.id]:[Column3.topic]], 3, FALSE)</f>
        <v>16</v>
      </c>
      <c r="K513" s="1">
        <f>VLOOKUP(Table_Data[[#This Row],[id]], Table_scibert_document_topics[[Column1.id]:[Column3.topic]], 3, FALSE)</f>
        <v>19</v>
      </c>
      <c r="L513" s="1">
        <f>VLOOKUP(Table_Data[[#This Row],[id]], Table_miniLM_titles_topics[[Column1.id]:[Column3.topic]], 3, FALSE)</f>
        <v>18</v>
      </c>
      <c r="M513" s="1">
        <f>VLOOKUP(Table_Data[[#This Row],[id]], Table_mpnet_titles_topics[[Column1.id]:[Column3.topic]], 3, FALSE)</f>
        <v>-1</v>
      </c>
      <c r="N513" s="1">
        <f>VLOOKUP(Table_Data[[#This Row],[id]], Table_scibert_titles_topics[[Column1.id]:[Column3.topic]], 3, FALSE)</f>
        <v>21</v>
      </c>
      <c r="O513" s="1">
        <f>VLOOKUP(Table_Data[[#This Row],[id]], Table_miniLM_keywords_topics[[Column1.id]:[Column3.topic]], 3, FALSE)</f>
        <v>-1</v>
      </c>
      <c r="P513" s="1">
        <f>VLOOKUP(Table_Data[[#This Row],[id]], Table_mpnet_keywords_topics[[Column1.id]:[Column3.topic]], 3, FALSE)</f>
        <v>-1</v>
      </c>
      <c r="Q513" s="1" t="s">
        <v>6208</v>
      </c>
    </row>
    <row r="514" spans="1:17" x14ac:dyDescent="0.25">
      <c r="A514" s="1" t="s">
        <v>405</v>
      </c>
      <c r="B514" s="1" t="s">
        <v>406</v>
      </c>
      <c r="C514" s="1" t="s">
        <v>407</v>
      </c>
      <c r="D514" s="1" t="s">
        <v>408</v>
      </c>
      <c r="E514" s="1" t="s">
        <v>409</v>
      </c>
      <c r="F514" s="1" t="s">
        <v>382</v>
      </c>
      <c r="G514" s="1">
        <v>2014</v>
      </c>
      <c r="I514" s="1">
        <f>VLOOKUP(Table_Data[[#This Row],[id]], Table_miniLM_document_topics[[Column1.id]:[Column3.topic]], 3, FALSE)</f>
        <v>11</v>
      </c>
      <c r="J514" s="1">
        <f>VLOOKUP(Table_Data[[#This Row],[id]], Table_mpnet_document_topics[[Column1.id]:[Column3.topic]], 3, FALSE)</f>
        <v>0</v>
      </c>
      <c r="K514" s="1">
        <f>VLOOKUP(Table_Data[[#This Row],[id]], Table_scibert_document_topics[[Column1.id]:[Column3.topic]], 3, FALSE)</f>
        <v>1</v>
      </c>
      <c r="L514" s="1">
        <f>VLOOKUP(Table_Data[[#This Row],[id]], Table_miniLM_titles_topics[[Column1.id]:[Column3.topic]], 3, FALSE)</f>
        <v>22</v>
      </c>
      <c r="M514" s="1">
        <f>VLOOKUP(Table_Data[[#This Row],[id]], Table_mpnet_titles_topics[[Column1.id]:[Column3.topic]], 3, FALSE)</f>
        <v>0</v>
      </c>
      <c r="N514" s="1">
        <f>VLOOKUP(Table_Data[[#This Row],[id]], Table_scibert_titles_topics[[Column1.id]:[Column3.topic]], 3, FALSE)</f>
        <v>0</v>
      </c>
      <c r="O514" s="1">
        <f>VLOOKUP(Table_Data[[#This Row],[id]], Table_miniLM_keywords_topics[[Column1.id]:[Column3.topic]], 3, FALSE)</f>
        <v>8</v>
      </c>
      <c r="P514" s="1">
        <f>VLOOKUP(Table_Data[[#This Row],[id]], Table_mpnet_keywords_topics[[Column1.id]:[Column3.topic]], 3, FALSE)</f>
        <v>-1</v>
      </c>
      <c r="Q514" s="1" t="s">
        <v>6208</v>
      </c>
    </row>
    <row r="515" spans="1:17" x14ac:dyDescent="0.25">
      <c r="A515" s="1" t="s">
        <v>410</v>
      </c>
      <c r="B515" s="1" t="s">
        <v>411</v>
      </c>
      <c r="C515" s="1" t="s">
        <v>412</v>
      </c>
      <c r="D515" s="1" t="s">
        <v>413</v>
      </c>
      <c r="E515" s="1" t="s">
        <v>414</v>
      </c>
      <c r="F515" s="1" t="s">
        <v>382</v>
      </c>
      <c r="G515" s="1">
        <v>2014</v>
      </c>
      <c r="I515" s="1">
        <f>VLOOKUP(Table_Data[[#This Row],[id]], Table_miniLM_document_topics[[Column1.id]:[Column3.topic]], 3, FALSE)</f>
        <v>3</v>
      </c>
      <c r="J515" s="1">
        <f>VLOOKUP(Table_Data[[#This Row],[id]], Table_mpnet_document_topics[[Column1.id]:[Column3.topic]], 3, FALSE)</f>
        <v>4</v>
      </c>
      <c r="K515" s="1">
        <f>VLOOKUP(Table_Data[[#This Row],[id]], Table_scibert_document_topics[[Column1.id]:[Column3.topic]], 3, FALSE)</f>
        <v>2</v>
      </c>
      <c r="L515" s="1">
        <f>VLOOKUP(Table_Data[[#This Row],[id]], Table_miniLM_titles_topics[[Column1.id]:[Column3.topic]], 3, FALSE)</f>
        <v>24</v>
      </c>
      <c r="M515" s="1">
        <f>VLOOKUP(Table_Data[[#This Row],[id]], Table_mpnet_titles_topics[[Column1.id]:[Column3.topic]], 3, FALSE)</f>
        <v>-1</v>
      </c>
      <c r="N515" s="1">
        <f>VLOOKUP(Table_Data[[#This Row],[id]], Table_scibert_titles_topics[[Column1.id]:[Column3.topic]], 3, FALSE)</f>
        <v>7</v>
      </c>
      <c r="O515" s="1">
        <f>VLOOKUP(Table_Data[[#This Row],[id]], Table_miniLM_keywords_topics[[Column1.id]:[Column3.topic]], 3, FALSE)</f>
        <v>1</v>
      </c>
      <c r="P515" s="1">
        <f>VLOOKUP(Table_Data[[#This Row],[id]], Table_mpnet_keywords_topics[[Column1.id]:[Column3.topic]], 3, FALSE)</f>
        <v>-1</v>
      </c>
      <c r="Q515" s="1" t="s">
        <v>6208</v>
      </c>
    </row>
    <row r="516" spans="1:17" x14ac:dyDescent="0.25">
      <c r="A516" s="1" t="s">
        <v>415</v>
      </c>
      <c r="B516" s="1" t="s">
        <v>416</v>
      </c>
      <c r="C516" s="1" t="s">
        <v>217</v>
      </c>
      <c r="D516" s="1" t="s">
        <v>417</v>
      </c>
      <c r="E516" s="1" t="s">
        <v>418</v>
      </c>
      <c r="F516" s="1" t="s">
        <v>382</v>
      </c>
      <c r="G516" s="1">
        <v>2014</v>
      </c>
      <c r="I516" s="1">
        <f>VLOOKUP(Table_Data[[#This Row],[id]], Table_miniLM_document_topics[[Column1.id]:[Column3.topic]], 3, FALSE)</f>
        <v>23</v>
      </c>
      <c r="J516" s="1">
        <f>VLOOKUP(Table_Data[[#This Row],[id]], Table_mpnet_document_topics[[Column1.id]:[Column3.topic]], 3, FALSE)</f>
        <v>-1</v>
      </c>
      <c r="K516" s="1">
        <f>VLOOKUP(Table_Data[[#This Row],[id]], Table_scibert_document_topics[[Column1.id]:[Column3.topic]], 3, FALSE)</f>
        <v>-1</v>
      </c>
      <c r="L516" s="1">
        <f>VLOOKUP(Table_Data[[#This Row],[id]], Table_miniLM_titles_topics[[Column1.id]:[Column3.topic]], 3, FALSE)</f>
        <v>1</v>
      </c>
      <c r="M516" s="1">
        <f>VLOOKUP(Table_Data[[#This Row],[id]], Table_mpnet_titles_topics[[Column1.id]:[Column3.topic]], 3, FALSE)</f>
        <v>-1</v>
      </c>
      <c r="N516" s="1">
        <f>VLOOKUP(Table_Data[[#This Row],[id]], Table_scibert_titles_topics[[Column1.id]:[Column3.topic]], 3, FALSE)</f>
        <v>-1</v>
      </c>
      <c r="O516" s="1">
        <f>VLOOKUP(Table_Data[[#This Row],[id]], Table_miniLM_keywords_topics[[Column1.id]:[Column3.topic]], 3, FALSE)</f>
        <v>3</v>
      </c>
      <c r="P516" s="1">
        <f>VLOOKUP(Table_Data[[#This Row],[id]], Table_mpnet_keywords_topics[[Column1.id]:[Column3.topic]], 3, FALSE)</f>
        <v>3</v>
      </c>
      <c r="Q516" s="1" t="s">
        <v>6208</v>
      </c>
    </row>
    <row r="517" spans="1:17" x14ac:dyDescent="0.25">
      <c r="A517" s="1" t="s">
        <v>419</v>
      </c>
      <c r="B517" s="1" t="s">
        <v>420</v>
      </c>
      <c r="C517" s="1" t="s">
        <v>421</v>
      </c>
      <c r="D517" s="1" t="s">
        <v>422</v>
      </c>
      <c r="E517" s="1" t="s">
        <v>423</v>
      </c>
      <c r="F517" s="1" t="s">
        <v>382</v>
      </c>
      <c r="G517" s="1">
        <v>2014</v>
      </c>
      <c r="I517" s="1">
        <f>VLOOKUP(Table_Data[[#This Row],[id]], Table_miniLM_document_topics[[Column1.id]:[Column3.topic]], 3, FALSE)</f>
        <v>8</v>
      </c>
      <c r="J517" s="1">
        <f>VLOOKUP(Table_Data[[#This Row],[id]], Table_mpnet_document_topics[[Column1.id]:[Column3.topic]], 3, FALSE)</f>
        <v>9</v>
      </c>
      <c r="K517" s="1">
        <f>VLOOKUP(Table_Data[[#This Row],[id]], Table_scibert_document_topics[[Column1.id]:[Column3.topic]], 3, FALSE)</f>
        <v>8</v>
      </c>
      <c r="L517" s="1">
        <f>VLOOKUP(Table_Data[[#This Row],[id]], Table_miniLM_titles_topics[[Column1.id]:[Column3.topic]], 3, FALSE)</f>
        <v>9</v>
      </c>
      <c r="M517" s="1">
        <f>VLOOKUP(Table_Data[[#This Row],[id]], Table_mpnet_titles_topics[[Column1.id]:[Column3.topic]], 3, FALSE)</f>
        <v>8</v>
      </c>
      <c r="N517" s="1">
        <f>VLOOKUP(Table_Data[[#This Row],[id]], Table_scibert_titles_topics[[Column1.id]:[Column3.topic]], 3, FALSE)</f>
        <v>-1</v>
      </c>
      <c r="O517" s="1">
        <f>VLOOKUP(Table_Data[[#This Row],[id]], Table_miniLM_keywords_topics[[Column1.id]:[Column3.topic]], 3, FALSE)</f>
        <v>-1</v>
      </c>
      <c r="P517" s="1">
        <f>VLOOKUP(Table_Data[[#This Row],[id]], Table_mpnet_keywords_topics[[Column1.id]:[Column3.topic]], 3, FALSE)</f>
        <v>-1</v>
      </c>
      <c r="Q517" s="1" t="s">
        <v>6208</v>
      </c>
    </row>
    <row r="518" spans="1:17" x14ac:dyDescent="0.25">
      <c r="A518" s="1" t="s">
        <v>424</v>
      </c>
      <c r="B518" s="1" t="s">
        <v>425</v>
      </c>
      <c r="C518" s="1" t="s">
        <v>426</v>
      </c>
      <c r="D518" s="1" t="s">
        <v>427</v>
      </c>
      <c r="E518" s="1" t="s">
        <v>428</v>
      </c>
      <c r="F518" s="1" t="s">
        <v>382</v>
      </c>
      <c r="G518" s="1">
        <v>2014</v>
      </c>
      <c r="H518" s="1" t="s">
        <v>31</v>
      </c>
      <c r="I518" s="1">
        <f>VLOOKUP(Table_Data[[#This Row],[id]], Table_miniLM_document_topics[[Column1.id]:[Column3.topic]], 3, FALSE)</f>
        <v>0</v>
      </c>
      <c r="J518" s="1">
        <f>VLOOKUP(Table_Data[[#This Row],[id]], Table_mpnet_document_topics[[Column1.id]:[Column3.topic]], 3, FALSE)</f>
        <v>2</v>
      </c>
      <c r="K518" s="1">
        <f>VLOOKUP(Table_Data[[#This Row],[id]], Table_scibert_document_topics[[Column1.id]:[Column3.topic]], 3, FALSE)</f>
        <v>0</v>
      </c>
      <c r="L518" s="1">
        <f>VLOOKUP(Table_Data[[#This Row],[id]], Table_miniLM_titles_topics[[Column1.id]:[Column3.topic]], 3, FALSE)</f>
        <v>4</v>
      </c>
      <c r="M518" s="1">
        <f>VLOOKUP(Table_Data[[#This Row],[id]], Table_mpnet_titles_topics[[Column1.id]:[Column3.topic]], 3, FALSE)</f>
        <v>2</v>
      </c>
      <c r="N518" s="1">
        <f>VLOOKUP(Table_Data[[#This Row],[id]], Table_scibert_titles_topics[[Column1.id]:[Column3.topic]], 3, FALSE)</f>
        <v>1</v>
      </c>
      <c r="O518" s="1">
        <f>VLOOKUP(Table_Data[[#This Row],[id]], Table_miniLM_keywords_topics[[Column1.id]:[Column3.topic]], 3, FALSE)</f>
        <v>5</v>
      </c>
      <c r="P518" s="1">
        <f>VLOOKUP(Table_Data[[#This Row],[id]], Table_mpnet_keywords_topics[[Column1.id]:[Column3.topic]], 3, FALSE)</f>
        <v>6</v>
      </c>
      <c r="Q518" s="1" t="s">
        <v>6208</v>
      </c>
    </row>
    <row r="519" spans="1:17" x14ac:dyDescent="0.25">
      <c r="A519" s="1" t="s">
        <v>429</v>
      </c>
      <c r="B519" s="1" t="s">
        <v>430</v>
      </c>
      <c r="C519" s="1" t="s">
        <v>431</v>
      </c>
      <c r="D519" s="1" t="s">
        <v>432</v>
      </c>
      <c r="E519" s="1" t="s">
        <v>433</v>
      </c>
      <c r="F519" s="1" t="s">
        <v>382</v>
      </c>
      <c r="G519" s="1">
        <v>2014</v>
      </c>
      <c r="H519" s="1" t="s">
        <v>20</v>
      </c>
      <c r="I519" s="1">
        <f>VLOOKUP(Table_Data[[#This Row],[id]], Table_miniLM_document_topics[[Column1.id]:[Column3.topic]], 3, FALSE)</f>
        <v>0</v>
      </c>
      <c r="J519" s="1">
        <f>VLOOKUP(Table_Data[[#This Row],[id]], Table_mpnet_document_topics[[Column1.id]:[Column3.topic]], 3, FALSE)</f>
        <v>-1</v>
      </c>
      <c r="K519" s="1">
        <f>VLOOKUP(Table_Data[[#This Row],[id]], Table_scibert_document_topics[[Column1.id]:[Column3.topic]], 3, FALSE)</f>
        <v>0</v>
      </c>
      <c r="L519" s="1">
        <f>VLOOKUP(Table_Data[[#This Row],[id]], Table_miniLM_titles_topics[[Column1.id]:[Column3.topic]], 3, FALSE)</f>
        <v>-1</v>
      </c>
      <c r="M519" s="1">
        <f>VLOOKUP(Table_Data[[#This Row],[id]], Table_mpnet_titles_topics[[Column1.id]:[Column3.topic]], 3, FALSE)</f>
        <v>10</v>
      </c>
      <c r="N519" s="1">
        <f>VLOOKUP(Table_Data[[#This Row],[id]], Table_scibert_titles_topics[[Column1.id]:[Column3.topic]], 3, FALSE)</f>
        <v>-1</v>
      </c>
      <c r="O519" s="1">
        <f>VLOOKUP(Table_Data[[#This Row],[id]], Table_miniLM_keywords_topics[[Column1.id]:[Column3.topic]], 3, FALSE)</f>
        <v>0</v>
      </c>
      <c r="P519" s="1">
        <f>VLOOKUP(Table_Data[[#This Row],[id]], Table_mpnet_keywords_topics[[Column1.id]:[Column3.topic]], 3, FALSE)</f>
        <v>4</v>
      </c>
      <c r="Q519" s="1" t="s">
        <v>6208</v>
      </c>
    </row>
    <row r="520" spans="1:17" x14ac:dyDescent="0.25">
      <c r="A520" s="1" t="s">
        <v>434</v>
      </c>
      <c r="B520" s="1" t="s">
        <v>435</v>
      </c>
      <c r="C520" s="1" t="s">
        <v>436</v>
      </c>
      <c r="D520" s="1" t="s">
        <v>437</v>
      </c>
      <c r="E520" s="1" t="s">
        <v>438</v>
      </c>
      <c r="F520" s="1" t="s">
        <v>382</v>
      </c>
      <c r="G520" s="1">
        <v>2014</v>
      </c>
      <c r="H520" s="1" t="s">
        <v>389</v>
      </c>
      <c r="I520" s="1">
        <f>VLOOKUP(Table_Data[[#This Row],[id]], Table_miniLM_document_topics[[Column1.id]:[Column3.topic]], 3, FALSE)</f>
        <v>1</v>
      </c>
      <c r="J520" s="1">
        <f>VLOOKUP(Table_Data[[#This Row],[id]], Table_mpnet_document_topics[[Column1.id]:[Column3.topic]], 3, FALSE)</f>
        <v>-1</v>
      </c>
      <c r="K520" s="1">
        <f>VLOOKUP(Table_Data[[#This Row],[id]], Table_scibert_document_topics[[Column1.id]:[Column3.topic]], 3, FALSE)</f>
        <v>-1</v>
      </c>
      <c r="L520" s="1">
        <f>VLOOKUP(Table_Data[[#This Row],[id]], Table_miniLM_titles_topics[[Column1.id]:[Column3.topic]], 3, FALSE)</f>
        <v>19</v>
      </c>
      <c r="M520" s="1">
        <f>VLOOKUP(Table_Data[[#This Row],[id]], Table_mpnet_titles_topics[[Column1.id]:[Column3.topic]], 3, FALSE)</f>
        <v>-1</v>
      </c>
      <c r="N520" s="1">
        <f>VLOOKUP(Table_Data[[#This Row],[id]], Table_scibert_titles_topics[[Column1.id]:[Column3.topic]], 3, FALSE)</f>
        <v>-1</v>
      </c>
      <c r="O520" s="1">
        <f>VLOOKUP(Table_Data[[#This Row],[id]], Table_miniLM_keywords_topics[[Column1.id]:[Column3.topic]], 3, FALSE)</f>
        <v>0</v>
      </c>
      <c r="P520" s="1">
        <f>VLOOKUP(Table_Data[[#This Row],[id]], Table_mpnet_keywords_topics[[Column1.id]:[Column3.topic]], 3, FALSE)</f>
        <v>4</v>
      </c>
      <c r="Q520" s="1" t="s">
        <v>6208</v>
      </c>
    </row>
    <row r="521" spans="1:17" x14ac:dyDescent="0.25">
      <c r="A521" s="1" t="s">
        <v>439</v>
      </c>
      <c r="B521" s="1" t="s">
        <v>440</v>
      </c>
      <c r="C521" s="1" t="s">
        <v>441</v>
      </c>
      <c r="D521" s="1" t="s">
        <v>442</v>
      </c>
      <c r="E521" s="1" t="s">
        <v>443</v>
      </c>
      <c r="F521" s="1" t="s">
        <v>382</v>
      </c>
      <c r="G521" s="1">
        <v>2014</v>
      </c>
      <c r="H521" s="1" t="s">
        <v>444</v>
      </c>
      <c r="I521" s="1">
        <f>VLOOKUP(Table_Data[[#This Row],[id]], Table_miniLM_document_topics[[Column1.id]:[Column3.topic]], 3, FALSE)</f>
        <v>9</v>
      </c>
      <c r="J521" s="1">
        <f>VLOOKUP(Table_Data[[#This Row],[id]], Table_mpnet_document_topics[[Column1.id]:[Column3.topic]], 3, FALSE)</f>
        <v>12</v>
      </c>
      <c r="K521" s="1">
        <f>VLOOKUP(Table_Data[[#This Row],[id]], Table_scibert_document_topics[[Column1.id]:[Column3.topic]], 3, FALSE)</f>
        <v>16</v>
      </c>
      <c r="L521" s="1">
        <f>VLOOKUP(Table_Data[[#This Row],[id]], Table_miniLM_titles_topics[[Column1.id]:[Column3.topic]], 3, FALSE)</f>
        <v>12</v>
      </c>
      <c r="M521" s="1">
        <f>VLOOKUP(Table_Data[[#This Row],[id]], Table_mpnet_titles_topics[[Column1.id]:[Column3.topic]], 3, FALSE)</f>
        <v>12</v>
      </c>
      <c r="N521" s="1">
        <f>VLOOKUP(Table_Data[[#This Row],[id]], Table_scibert_titles_topics[[Column1.id]:[Column3.topic]], 3, FALSE)</f>
        <v>10</v>
      </c>
      <c r="O521" s="1">
        <f>VLOOKUP(Table_Data[[#This Row],[id]], Table_miniLM_keywords_topics[[Column1.id]:[Column3.topic]], 3, FALSE)</f>
        <v>15</v>
      </c>
      <c r="P521" s="1">
        <f>VLOOKUP(Table_Data[[#This Row],[id]], Table_mpnet_keywords_topics[[Column1.id]:[Column3.topic]], 3, FALSE)</f>
        <v>-1</v>
      </c>
      <c r="Q521" s="1" t="s">
        <v>6208</v>
      </c>
    </row>
    <row r="522" spans="1:17" x14ac:dyDescent="0.25">
      <c r="A522" s="1" t="s">
        <v>445</v>
      </c>
      <c r="B522" s="1" t="s">
        <v>446</v>
      </c>
      <c r="C522" s="1" t="s">
        <v>447</v>
      </c>
      <c r="D522" s="1" t="s">
        <v>448</v>
      </c>
      <c r="E522" s="1" t="s">
        <v>449</v>
      </c>
      <c r="F522" s="1" t="s">
        <v>382</v>
      </c>
      <c r="G522" s="1">
        <v>2014</v>
      </c>
      <c r="I522" s="1">
        <f>VLOOKUP(Table_Data[[#This Row],[id]], Table_miniLM_document_topics[[Column1.id]:[Column3.topic]], 3, FALSE)</f>
        <v>5</v>
      </c>
      <c r="J522" s="1">
        <f>VLOOKUP(Table_Data[[#This Row],[id]], Table_mpnet_document_topics[[Column1.id]:[Column3.topic]], 3, FALSE)</f>
        <v>0</v>
      </c>
      <c r="K522" s="1">
        <f>VLOOKUP(Table_Data[[#This Row],[id]], Table_scibert_document_topics[[Column1.id]:[Column3.topic]], 3, FALSE)</f>
        <v>9</v>
      </c>
      <c r="L522" s="1">
        <f>VLOOKUP(Table_Data[[#This Row],[id]], Table_miniLM_titles_topics[[Column1.id]:[Column3.topic]], 3, FALSE)</f>
        <v>5</v>
      </c>
      <c r="M522" s="1">
        <f>VLOOKUP(Table_Data[[#This Row],[id]], Table_mpnet_titles_topics[[Column1.id]:[Column3.topic]], 3, FALSE)</f>
        <v>0</v>
      </c>
      <c r="N522" s="1">
        <f>VLOOKUP(Table_Data[[#This Row],[id]], Table_scibert_titles_topics[[Column1.id]:[Column3.topic]], 3, FALSE)</f>
        <v>0</v>
      </c>
      <c r="O522" s="1">
        <f>VLOOKUP(Table_Data[[#This Row],[id]], Table_miniLM_keywords_topics[[Column1.id]:[Column3.topic]], 3, FALSE)</f>
        <v>11</v>
      </c>
      <c r="P522" s="1">
        <f>VLOOKUP(Table_Data[[#This Row],[id]], Table_mpnet_keywords_topics[[Column1.id]:[Column3.topic]], 3, FALSE)</f>
        <v>1</v>
      </c>
      <c r="Q522" s="1" t="s">
        <v>6208</v>
      </c>
    </row>
    <row r="523" spans="1:17" x14ac:dyDescent="0.25">
      <c r="A523" s="1" t="s">
        <v>450</v>
      </c>
      <c r="B523" s="1" t="s">
        <v>451</v>
      </c>
      <c r="C523" s="1" t="s">
        <v>452</v>
      </c>
      <c r="D523" s="1" t="s">
        <v>453</v>
      </c>
      <c r="E523" s="1" t="s">
        <v>454</v>
      </c>
      <c r="F523" s="1" t="s">
        <v>382</v>
      </c>
      <c r="G523" s="1">
        <v>2014</v>
      </c>
      <c r="H523" s="1" t="s">
        <v>31</v>
      </c>
      <c r="I523" s="1">
        <f>VLOOKUP(Table_Data[[#This Row],[id]], Table_miniLM_document_topics[[Column1.id]:[Column3.topic]], 3, FALSE)</f>
        <v>20</v>
      </c>
      <c r="J523" s="1">
        <f>VLOOKUP(Table_Data[[#This Row],[id]], Table_mpnet_document_topics[[Column1.id]:[Column3.topic]], 3, FALSE)</f>
        <v>-1</v>
      </c>
      <c r="K523" s="1">
        <f>VLOOKUP(Table_Data[[#This Row],[id]], Table_scibert_document_topics[[Column1.id]:[Column3.topic]], 3, FALSE)</f>
        <v>24</v>
      </c>
      <c r="L523" s="1">
        <f>VLOOKUP(Table_Data[[#This Row],[id]], Table_miniLM_titles_topics[[Column1.id]:[Column3.topic]], 3, FALSE)</f>
        <v>15</v>
      </c>
      <c r="M523" s="1">
        <f>VLOOKUP(Table_Data[[#This Row],[id]], Table_mpnet_titles_topics[[Column1.id]:[Column3.topic]], 3, FALSE)</f>
        <v>-1</v>
      </c>
      <c r="N523" s="1">
        <f>VLOOKUP(Table_Data[[#This Row],[id]], Table_scibert_titles_topics[[Column1.id]:[Column3.topic]], 3, FALSE)</f>
        <v>7</v>
      </c>
      <c r="O523" s="1">
        <f>VLOOKUP(Table_Data[[#This Row],[id]], Table_miniLM_keywords_topics[[Column1.id]:[Column3.topic]], 3, FALSE)</f>
        <v>-1</v>
      </c>
      <c r="P523" s="1">
        <f>VLOOKUP(Table_Data[[#This Row],[id]], Table_mpnet_keywords_topics[[Column1.id]:[Column3.topic]], 3, FALSE)</f>
        <v>7</v>
      </c>
      <c r="Q523" s="1" t="s">
        <v>6208</v>
      </c>
    </row>
    <row r="524" spans="1:17" x14ac:dyDescent="0.25">
      <c r="A524" s="1" t="s">
        <v>455</v>
      </c>
      <c r="B524" s="1" t="s">
        <v>456</v>
      </c>
      <c r="C524" s="1" t="s">
        <v>457</v>
      </c>
      <c r="D524" s="1" t="s">
        <v>458</v>
      </c>
      <c r="E524" s="1" t="s">
        <v>459</v>
      </c>
      <c r="F524" s="1" t="s">
        <v>382</v>
      </c>
      <c r="G524" s="1">
        <v>2014</v>
      </c>
      <c r="I524" s="1">
        <f>VLOOKUP(Table_Data[[#This Row],[id]], Table_miniLM_document_topics[[Column1.id]:[Column3.topic]], 3, FALSE)</f>
        <v>11</v>
      </c>
      <c r="J524" s="1">
        <f>VLOOKUP(Table_Data[[#This Row],[id]], Table_mpnet_document_topics[[Column1.id]:[Column3.topic]], 3, FALSE)</f>
        <v>0</v>
      </c>
      <c r="K524" s="1">
        <f>VLOOKUP(Table_Data[[#This Row],[id]], Table_scibert_document_topics[[Column1.id]:[Column3.topic]], 3, FALSE)</f>
        <v>1</v>
      </c>
      <c r="L524" s="1">
        <f>VLOOKUP(Table_Data[[#This Row],[id]], Table_miniLM_titles_topics[[Column1.id]:[Column3.topic]], 3, FALSE)</f>
        <v>3</v>
      </c>
      <c r="M524" s="1">
        <f>VLOOKUP(Table_Data[[#This Row],[id]], Table_mpnet_titles_topics[[Column1.id]:[Column3.topic]], 3, FALSE)</f>
        <v>0</v>
      </c>
      <c r="N524" s="1">
        <f>VLOOKUP(Table_Data[[#This Row],[id]], Table_scibert_titles_topics[[Column1.id]:[Column3.topic]], 3, FALSE)</f>
        <v>0</v>
      </c>
      <c r="O524" s="1">
        <f>VLOOKUP(Table_Data[[#This Row],[id]], Table_miniLM_keywords_topics[[Column1.id]:[Column3.topic]], 3, FALSE)</f>
        <v>-1</v>
      </c>
      <c r="P524" s="1">
        <f>VLOOKUP(Table_Data[[#This Row],[id]], Table_mpnet_keywords_topics[[Column1.id]:[Column3.topic]], 3, FALSE)</f>
        <v>1</v>
      </c>
      <c r="Q524" s="1" t="s">
        <v>6208</v>
      </c>
    </row>
    <row r="525" spans="1:17" x14ac:dyDescent="0.25">
      <c r="A525" s="1" t="s">
        <v>460</v>
      </c>
      <c r="B525" s="1" t="s">
        <v>461</v>
      </c>
      <c r="C525" s="1" t="s">
        <v>421</v>
      </c>
      <c r="D525" s="1" t="s">
        <v>462</v>
      </c>
      <c r="E525" s="1" t="s">
        <v>463</v>
      </c>
      <c r="F525" s="1" t="s">
        <v>382</v>
      </c>
      <c r="G525" s="1">
        <v>2014</v>
      </c>
      <c r="I525" s="1">
        <f>VLOOKUP(Table_Data[[#This Row],[id]], Table_miniLM_document_topics[[Column1.id]:[Column3.topic]], 3, FALSE)</f>
        <v>-1</v>
      </c>
      <c r="J525" s="1">
        <f>VLOOKUP(Table_Data[[#This Row],[id]], Table_mpnet_document_topics[[Column1.id]:[Column3.topic]], 3, FALSE)</f>
        <v>-1</v>
      </c>
      <c r="K525" s="1">
        <f>VLOOKUP(Table_Data[[#This Row],[id]], Table_scibert_document_topics[[Column1.id]:[Column3.topic]], 3, FALSE)</f>
        <v>-1</v>
      </c>
      <c r="L525" s="1">
        <f>VLOOKUP(Table_Data[[#This Row],[id]], Table_miniLM_titles_topics[[Column1.id]:[Column3.topic]], 3, FALSE)</f>
        <v>-1</v>
      </c>
      <c r="M525" s="1">
        <f>VLOOKUP(Table_Data[[#This Row],[id]], Table_mpnet_titles_topics[[Column1.id]:[Column3.topic]], 3, FALSE)</f>
        <v>0</v>
      </c>
      <c r="N525" s="1">
        <f>VLOOKUP(Table_Data[[#This Row],[id]], Table_scibert_titles_topics[[Column1.id]:[Column3.topic]], 3, FALSE)</f>
        <v>0</v>
      </c>
      <c r="O525" s="1">
        <f>VLOOKUP(Table_Data[[#This Row],[id]], Table_miniLM_keywords_topics[[Column1.id]:[Column3.topic]], 3, FALSE)</f>
        <v>-1</v>
      </c>
      <c r="P525" s="1">
        <f>VLOOKUP(Table_Data[[#This Row],[id]], Table_mpnet_keywords_topics[[Column1.id]:[Column3.topic]], 3, FALSE)</f>
        <v>-1</v>
      </c>
      <c r="Q525" s="1" t="s">
        <v>6208</v>
      </c>
    </row>
    <row r="526" spans="1:17" x14ac:dyDescent="0.25">
      <c r="A526" s="1" t="s">
        <v>464</v>
      </c>
      <c r="B526" s="1" t="s">
        <v>465</v>
      </c>
      <c r="C526" s="1" t="s">
        <v>466</v>
      </c>
      <c r="D526" s="1" t="s">
        <v>467</v>
      </c>
      <c r="E526" s="1" t="s">
        <v>468</v>
      </c>
      <c r="F526" s="1" t="s">
        <v>382</v>
      </c>
      <c r="G526" s="1">
        <v>2014</v>
      </c>
      <c r="H526" s="1" t="s">
        <v>14</v>
      </c>
      <c r="I526" s="1">
        <f>VLOOKUP(Table_Data[[#This Row],[id]], Table_miniLM_document_topics[[Column1.id]:[Column3.topic]], 3, FALSE)</f>
        <v>1</v>
      </c>
      <c r="J526" s="1">
        <f>VLOOKUP(Table_Data[[#This Row],[id]], Table_mpnet_document_topics[[Column1.id]:[Column3.topic]], 3, FALSE)</f>
        <v>3</v>
      </c>
      <c r="K526" s="1">
        <f>VLOOKUP(Table_Data[[#This Row],[id]], Table_scibert_document_topics[[Column1.id]:[Column3.topic]], 3, FALSE)</f>
        <v>4</v>
      </c>
      <c r="L526" s="1">
        <f>VLOOKUP(Table_Data[[#This Row],[id]], Table_miniLM_titles_topics[[Column1.id]:[Column3.topic]], 3, FALSE)</f>
        <v>0</v>
      </c>
      <c r="M526" s="1">
        <f>VLOOKUP(Table_Data[[#This Row],[id]], Table_mpnet_titles_topics[[Column1.id]:[Column3.topic]], 3, FALSE)</f>
        <v>-1</v>
      </c>
      <c r="N526" s="1">
        <f>VLOOKUP(Table_Data[[#This Row],[id]], Table_scibert_titles_topics[[Column1.id]:[Column3.topic]], 3, FALSE)</f>
        <v>2</v>
      </c>
      <c r="O526" s="1">
        <f>VLOOKUP(Table_Data[[#This Row],[id]], Table_miniLM_keywords_topics[[Column1.id]:[Column3.topic]], 3, FALSE)</f>
        <v>-1</v>
      </c>
      <c r="P526" s="1">
        <f>VLOOKUP(Table_Data[[#This Row],[id]], Table_mpnet_keywords_topics[[Column1.id]:[Column3.topic]], 3, FALSE)</f>
        <v>2</v>
      </c>
      <c r="Q526" s="1" t="s">
        <v>6208</v>
      </c>
    </row>
    <row r="527" spans="1:17" x14ac:dyDescent="0.25">
      <c r="A527" s="1" t="s">
        <v>469</v>
      </c>
      <c r="B527" s="1" t="s">
        <v>470</v>
      </c>
      <c r="C527" s="1" t="s">
        <v>471</v>
      </c>
      <c r="D527" s="1" t="s">
        <v>472</v>
      </c>
      <c r="E527" s="1" t="s">
        <v>473</v>
      </c>
      <c r="F527" s="1" t="s">
        <v>382</v>
      </c>
      <c r="G527" s="1">
        <v>2014</v>
      </c>
      <c r="H527" s="1" t="s">
        <v>14</v>
      </c>
      <c r="I527" s="1">
        <f>VLOOKUP(Table_Data[[#This Row],[id]], Table_miniLM_document_topics[[Column1.id]:[Column3.topic]], 3, FALSE)</f>
        <v>5</v>
      </c>
      <c r="J527" s="1">
        <f>VLOOKUP(Table_Data[[#This Row],[id]], Table_mpnet_document_topics[[Column1.id]:[Column3.topic]], 3, FALSE)</f>
        <v>0</v>
      </c>
      <c r="K527" s="1">
        <f>VLOOKUP(Table_Data[[#This Row],[id]], Table_scibert_document_topics[[Column1.id]:[Column3.topic]], 3, FALSE)</f>
        <v>9</v>
      </c>
      <c r="L527" s="1">
        <f>VLOOKUP(Table_Data[[#This Row],[id]], Table_miniLM_titles_topics[[Column1.id]:[Column3.topic]], 3, FALSE)</f>
        <v>5</v>
      </c>
      <c r="M527" s="1">
        <f>VLOOKUP(Table_Data[[#This Row],[id]], Table_mpnet_titles_topics[[Column1.id]:[Column3.topic]], 3, FALSE)</f>
        <v>0</v>
      </c>
      <c r="N527" s="1">
        <f>VLOOKUP(Table_Data[[#This Row],[id]], Table_scibert_titles_topics[[Column1.id]:[Column3.topic]], 3, FALSE)</f>
        <v>0</v>
      </c>
      <c r="O527" s="1">
        <f>VLOOKUP(Table_Data[[#This Row],[id]], Table_miniLM_keywords_topics[[Column1.id]:[Column3.topic]], 3, FALSE)</f>
        <v>-1</v>
      </c>
      <c r="P527" s="1">
        <f>VLOOKUP(Table_Data[[#This Row],[id]], Table_mpnet_keywords_topics[[Column1.id]:[Column3.topic]], 3, FALSE)</f>
        <v>1</v>
      </c>
      <c r="Q527" s="1" t="s">
        <v>6208</v>
      </c>
    </row>
    <row r="528" spans="1:17" x14ac:dyDescent="0.25">
      <c r="A528" s="1" t="s">
        <v>474</v>
      </c>
      <c r="B528" s="1" t="s">
        <v>475</v>
      </c>
      <c r="C528" s="1" t="s">
        <v>476</v>
      </c>
      <c r="D528" s="1" t="s">
        <v>477</v>
      </c>
      <c r="E528" s="1" t="s">
        <v>478</v>
      </c>
      <c r="F528" s="1" t="s">
        <v>382</v>
      </c>
      <c r="G528" s="1">
        <v>2014</v>
      </c>
      <c r="I528" s="1">
        <f>VLOOKUP(Table_Data[[#This Row],[id]], Table_miniLM_document_topics[[Column1.id]:[Column3.topic]], 3, FALSE)</f>
        <v>1</v>
      </c>
      <c r="J528" s="1">
        <f>VLOOKUP(Table_Data[[#This Row],[id]], Table_mpnet_document_topics[[Column1.id]:[Column3.topic]], 3, FALSE)</f>
        <v>3</v>
      </c>
      <c r="K528" s="1">
        <f>VLOOKUP(Table_Data[[#This Row],[id]], Table_scibert_document_topics[[Column1.id]:[Column3.topic]], 3, FALSE)</f>
        <v>4</v>
      </c>
      <c r="L528" s="1">
        <f>VLOOKUP(Table_Data[[#This Row],[id]], Table_miniLM_titles_topics[[Column1.id]:[Column3.topic]], 3, FALSE)</f>
        <v>16</v>
      </c>
      <c r="M528" s="1">
        <f>VLOOKUP(Table_Data[[#This Row],[id]], Table_mpnet_titles_topics[[Column1.id]:[Column3.topic]], 3, FALSE)</f>
        <v>5</v>
      </c>
      <c r="N528" s="1">
        <f>VLOOKUP(Table_Data[[#This Row],[id]], Table_scibert_titles_topics[[Column1.id]:[Column3.topic]], 3, FALSE)</f>
        <v>2</v>
      </c>
      <c r="O528" s="1">
        <f>VLOOKUP(Table_Data[[#This Row],[id]], Table_miniLM_keywords_topics[[Column1.id]:[Column3.topic]], 3, FALSE)</f>
        <v>-1</v>
      </c>
      <c r="P528" s="1">
        <f>VLOOKUP(Table_Data[[#This Row],[id]], Table_mpnet_keywords_topics[[Column1.id]:[Column3.topic]], 3, FALSE)</f>
        <v>-1</v>
      </c>
      <c r="Q528" s="1" t="s">
        <v>6208</v>
      </c>
    </row>
    <row r="529" spans="1:17" x14ac:dyDescent="0.25">
      <c r="A529" s="1" t="s">
        <v>479</v>
      </c>
      <c r="B529" s="1" t="s">
        <v>480</v>
      </c>
      <c r="C529" s="1" t="s">
        <v>481</v>
      </c>
      <c r="D529" s="1" t="s">
        <v>482</v>
      </c>
      <c r="E529" s="1" t="s">
        <v>483</v>
      </c>
      <c r="F529" s="1" t="s">
        <v>382</v>
      </c>
      <c r="G529" s="1">
        <v>2014</v>
      </c>
      <c r="H529" s="1" t="s">
        <v>31</v>
      </c>
      <c r="I529" s="1">
        <f>VLOOKUP(Table_Data[[#This Row],[id]], Table_miniLM_document_topics[[Column1.id]:[Column3.topic]], 3, FALSE)</f>
        <v>4</v>
      </c>
      <c r="J529" s="1">
        <f>VLOOKUP(Table_Data[[#This Row],[id]], Table_mpnet_document_topics[[Column1.id]:[Column3.topic]], 3, FALSE)</f>
        <v>5</v>
      </c>
      <c r="K529" s="1">
        <f>VLOOKUP(Table_Data[[#This Row],[id]], Table_scibert_document_topics[[Column1.id]:[Column3.topic]], 3, FALSE)</f>
        <v>5</v>
      </c>
      <c r="L529" s="1">
        <f>VLOOKUP(Table_Data[[#This Row],[id]], Table_miniLM_titles_topics[[Column1.id]:[Column3.topic]], 3, FALSE)</f>
        <v>22</v>
      </c>
      <c r="M529" s="1">
        <f>VLOOKUP(Table_Data[[#This Row],[id]], Table_mpnet_titles_topics[[Column1.id]:[Column3.topic]], 3, FALSE)</f>
        <v>0</v>
      </c>
      <c r="N529" s="1">
        <f>VLOOKUP(Table_Data[[#This Row],[id]], Table_scibert_titles_topics[[Column1.id]:[Column3.topic]], 3, FALSE)</f>
        <v>0</v>
      </c>
      <c r="O529" s="1">
        <f>VLOOKUP(Table_Data[[#This Row],[id]], Table_miniLM_keywords_topics[[Column1.id]:[Column3.topic]], 3, FALSE)</f>
        <v>8</v>
      </c>
      <c r="P529" s="1">
        <f>VLOOKUP(Table_Data[[#This Row],[id]], Table_mpnet_keywords_topics[[Column1.id]:[Column3.topic]], 3, FALSE)</f>
        <v>0</v>
      </c>
      <c r="Q529" s="1" t="s">
        <v>6208</v>
      </c>
    </row>
    <row r="530" spans="1:17" x14ac:dyDescent="0.25">
      <c r="A530" s="1" t="s">
        <v>484</v>
      </c>
      <c r="B530" s="1" t="s">
        <v>485</v>
      </c>
      <c r="C530" s="1" t="s">
        <v>486</v>
      </c>
      <c r="D530" s="1" t="s">
        <v>487</v>
      </c>
      <c r="E530" s="1" t="s">
        <v>488</v>
      </c>
      <c r="F530" s="1" t="s">
        <v>382</v>
      </c>
      <c r="G530" s="1">
        <v>2014</v>
      </c>
      <c r="H530" s="1" t="s">
        <v>14</v>
      </c>
      <c r="I530" s="1">
        <f>VLOOKUP(Table_Data[[#This Row],[id]], Table_miniLM_document_topics[[Column1.id]:[Column3.topic]], 3, FALSE)</f>
        <v>-1</v>
      </c>
      <c r="J530" s="1">
        <f>VLOOKUP(Table_Data[[#This Row],[id]], Table_mpnet_document_topics[[Column1.id]:[Column3.topic]], 3, FALSE)</f>
        <v>6</v>
      </c>
      <c r="K530" s="1">
        <f>VLOOKUP(Table_Data[[#This Row],[id]], Table_scibert_document_topics[[Column1.id]:[Column3.topic]], 3, FALSE)</f>
        <v>2</v>
      </c>
      <c r="L530" s="1">
        <f>VLOOKUP(Table_Data[[#This Row],[id]], Table_miniLM_titles_topics[[Column1.id]:[Column3.topic]], 3, FALSE)</f>
        <v>-1</v>
      </c>
      <c r="M530" s="1">
        <f>VLOOKUP(Table_Data[[#This Row],[id]], Table_mpnet_titles_topics[[Column1.id]:[Column3.topic]], 3, FALSE)</f>
        <v>9</v>
      </c>
      <c r="N530" s="1">
        <f>VLOOKUP(Table_Data[[#This Row],[id]], Table_scibert_titles_topics[[Column1.id]:[Column3.topic]], 3, FALSE)</f>
        <v>-1</v>
      </c>
      <c r="O530" s="1">
        <f>VLOOKUP(Table_Data[[#This Row],[id]], Table_miniLM_keywords_topics[[Column1.id]:[Column3.topic]], 3, FALSE)</f>
        <v>9</v>
      </c>
      <c r="P530" s="1">
        <f>VLOOKUP(Table_Data[[#This Row],[id]], Table_mpnet_keywords_topics[[Column1.id]:[Column3.topic]], 3, FALSE)</f>
        <v>5</v>
      </c>
      <c r="Q530" s="1" t="s">
        <v>6208</v>
      </c>
    </row>
    <row r="531" spans="1:17" x14ac:dyDescent="0.25">
      <c r="A531" s="1" t="s">
        <v>489</v>
      </c>
      <c r="B531" s="1" t="s">
        <v>490</v>
      </c>
      <c r="C531" s="1" t="s">
        <v>491</v>
      </c>
      <c r="D531" s="1" t="s">
        <v>492</v>
      </c>
      <c r="E531" s="1" t="s">
        <v>493</v>
      </c>
      <c r="F531" s="1" t="s">
        <v>382</v>
      </c>
      <c r="G531" s="1">
        <v>2014</v>
      </c>
      <c r="H531" s="1" t="s">
        <v>494</v>
      </c>
      <c r="I531" s="1">
        <f>VLOOKUP(Table_Data[[#This Row],[id]], Table_miniLM_document_topics[[Column1.id]:[Column3.topic]], 3, FALSE)</f>
        <v>7</v>
      </c>
      <c r="J531" s="1">
        <f>VLOOKUP(Table_Data[[#This Row],[id]], Table_mpnet_document_topics[[Column1.id]:[Column3.topic]], 3, FALSE)</f>
        <v>-1</v>
      </c>
      <c r="K531" s="1">
        <f>VLOOKUP(Table_Data[[#This Row],[id]], Table_scibert_document_topics[[Column1.id]:[Column3.topic]], 3, FALSE)</f>
        <v>-1</v>
      </c>
      <c r="L531" s="1">
        <f>VLOOKUP(Table_Data[[#This Row],[id]], Table_miniLM_titles_topics[[Column1.id]:[Column3.topic]], 3, FALSE)</f>
        <v>21</v>
      </c>
      <c r="M531" s="1">
        <f>VLOOKUP(Table_Data[[#This Row],[id]], Table_mpnet_titles_topics[[Column1.id]:[Column3.topic]], 3, FALSE)</f>
        <v>14</v>
      </c>
      <c r="N531" s="1">
        <f>VLOOKUP(Table_Data[[#This Row],[id]], Table_scibert_titles_topics[[Column1.id]:[Column3.topic]], 3, FALSE)</f>
        <v>15</v>
      </c>
      <c r="O531" s="1">
        <f>VLOOKUP(Table_Data[[#This Row],[id]], Table_miniLM_keywords_topics[[Column1.id]:[Column3.topic]], 3, FALSE)</f>
        <v>4</v>
      </c>
      <c r="P531" s="1">
        <f>VLOOKUP(Table_Data[[#This Row],[id]], Table_mpnet_keywords_topics[[Column1.id]:[Column3.topic]], 3, FALSE)</f>
        <v>-1</v>
      </c>
      <c r="Q531" s="1" t="s">
        <v>6208</v>
      </c>
    </row>
    <row r="532" spans="1:17" x14ac:dyDescent="0.25">
      <c r="A532" s="1" t="s">
        <v>495</v>
      </c>
      <c r="B532" s="1" t="s">
        <v>496</v>
      </c>
      <c r="C532" s="1" t="s">
        <v>497</v>
      </c>
      <c r="D532" s="1" t="s">
        <v>498</v>
      </c>
      <c r="E532" s="1" t="s">
        <v>499</v>
      </c>
      <c r="F532" s="1" t="s">
        <v>382</v>
      </c>
      <c r="G532" s="1">
        <v>2014</v>
      </c>
      <c r="H532" s="1" t="s">
        <v>500</v>
      </c>
      <c r="I532" s="1">
        <f>VLOOKUP(Table_Data[[#This Row],[id]], Table_miniLM_document_topics[[Column1.id]:[Column3.topic]], 3, FALSE)</f>
        <v>7</v>
      </c>
      <c r="J532" s="1">
        <f>VLOOKUP(Table_Data[[#This Row],[id]], Table_mpnet_document_topics[[Column1.id]:[Column3.topic]], 3, FALSE)</f>
        <v>8</v>
      </c>
      <c r="K532" s="1">
        <f>VLOOKUP(Table_Data[[#This Row],[id]], Table_scibert_document_topics[[Column1.id]:[Column3.topic]], 3, FALSE)</f>
        <v>7</v>
      </c>
      <c r="L532" s="1">
        <f>VLOOKUP(Table_Data[[#This Row],[id]], Table_miniLM_titles_topics[[Column1.id]:[Column3.topic]], 3, FALSE)</f>
        <v>8</v>
      </c>
      <c r="M532" s="1">
        <f>VLOOKUP(Table_Data[[#This Row],[id]], Table_mpnet_titles_topics[[Column1.id]:[Column3.topic]], 3, FALSE)</f>
        <v>11</v>
      </c>
      <c r="N532" s="1">
        <f>VLOOKUP(Table_Data[[#This Row],[id]], Table_scibert_titles_topics[[Column1.id]:[Column3.topic]], 3, FALSE)</f>
        <v>6</v>
      </c>
      <c r="O532" s="1">
        <f>VLOOKUP(Table_Data[[#This Row],[id]], Table_miniLM_keywords_topics[[Column1.id]:[Column3.topic]], 3, FALSE)</f>
        <v>17</v>
      </c>
      <c r="P532" s="1">
        <f>VLOOKUP(Table_Data[[#This Row],[id]], Table_mpnet_keywords_topics[[Column1.id]:[Column3.topic]], 3, FALSE)</f>
        <v>9</v>
      </c>
      <c r="Q532" s="1" t="s">
        <v>6208</v>
      </c>
    </row>
    <row r="533" spans="1:17" x14ac:dyDescent="0.25">
      <c r="A533" s="1" t="s">
        <v>501</v>
      </c>
      <c r="B533" s="1" t="s">
        <v>502</v>
      </c>
      <c r="C533" s="1" t="s">
        <v>421</v>
      </c>
      <c r="D533" s="1" t="s">
        <v>503</v>
      </c>
      <c r="E533" s="1" t="s">
        <v>504</v>
      </c>
      <c r="F533" s="1" t="s">
        <v>382</v>
      </c>
      <c r="G533" s="1">
        <v>2014</v>
      </c>
      <c r="I533" s="1">
        <f>VLOOKUP(Table_Data[[#This Row],[id]], Table_miniLM_document_topics[[Column1.id]:[Column3.topic]], 3, FALSE)</f>
        <v>7</v>
      </c>
      <c r="J533" s="1">
        <f>VLOOKUP(Table_Data[[#This Row],[id]], Table_mpnet_document_topics[[Column1.id]:[Column3.topic]], 3, FALSE)</f>
        <v>8</v>
      </c>
      <c r="K533" s="1">
        <f>VLOOKUP(Table_Data[[#This Row],[id]], Table_scibert_document_topics[[Column1.id]:[Column3.topic]], 3, FALSE)</f>
        <v>7</v>
      </c>
      <c r="L533" s="1">
        <f>VLOOKUP(Table_Data[[#This Row],[id]], Table_miniLM_titles_topics[[Column1.id]:[Column3.topic]], 3, FALSE)</f>
        <v>8</v>
      </c>
      <c r="M533" s="1">
        <f>VLOOKUP(Table_Data[[#This Row],[id]], Table_mpnet_titles_topics[[Column1.id]:[Column3.topic]], 3, FALSE)</f>
        <v>11</v>
      </c>
      <c r="N533" s="1">
        <f>VLOOKUP(Table_Data[[#This Row],[id]], Table_scibert_titles_topics[[Column1.id]:[Column3.topic]], 3, FALSE)</f>
        <v>6</v>
      </c>
      <c r="O533" s="1">
        <f>VLOOKUP(Table_Data[[#This Row],[id]], Table_miniLM_keywords_topics[[Column1.id]:[Column3.topic]], 3, FALSE)</f>
        <v>17</v>
      </c>
      <c r="P533" s="1">
        <f>VLOOKUP(Table_Data[[#This Row],[id]], Table_mpnet_keywords_topics[[Column1.id]:[Column3.topic]], 3, FALSE)</f>
        <v>9</v>
      </c>
      <c r="Q533" s="1" t="s">
        <v>6208</v>
      </c>
    </row>
    <row r="534" spans="1:17" x14ac:dyDescent="0.25">
      <c r="A534" s="1" t="s">
        <v>505</v>
      </c>
      <c r="B534" s="1" t="s">
        <v>506</v>
      </c>
      <c r="C534" s="1" t="s">
        <v>507</v>
      </c>
      <c r="D534" s="1" t="s">
        <v>508</v>
      </c>
      <c r="E534" s="1" t="s">
        <v>509</v>
      </c>
      <c r="F534" s="1" t="s">
        <v>382</v>
      </c>
      <c r="G534" s="1">
        <v>2014</v>
      </c>
      <c r="H534" s="1" t="s">
        <v>105</v>
      </c>
      <c r="I534" s="1">
        <f>VLOOKUP(Table_Data[[#This Row],[id]], Table_miniLM_document_topics[[Column1.id]:[Column3.topic]], 3, FALSE)</f>
        <v>-1</v>
      </c>
      <c r="J534" s="1">
        <f>VLOOKUP(Table_Data[[#This Row],[id]], Table_mpnet_document_topics[[Column1.id]:[Column3.topic]], 3, FALSE)</f>
        <v>-1</v>
      </c>
      <c r="K534" s="1">
        <f>VLOOKUP(Table_Data[[#This Row],[id]], Table_scibert_document_topics[[Column1.id]:[Column3.topic]], 3, FALSE)</f>
        <v>2</v>
      </c>
      <c r="L534" s="1">
        <f>VLOOKUP(Table_Data[[#This Row],[id]], Table_miniLM_titles_topics[[Column1.id]:[Column3.topic]], 3, FALSE)</f>
        <v>21</v>
      </c>
      <c r="M534" s="1">
        <f>VLOOKUP(Table_Data[[#This Row],[id]], Table_mpnet_titles_topics[[Column1.id]:[Column3.topic]], 3, FALSE)</f>
        <v>6</v>
      </c>
      <c r="N534" s="1">
        <f>VLOOKUP(Table_Data[[#This Row],[id]], Table_scibert_titles_topics[[Column1.id]:[Column3.topic]], 3, FALSE)</f>
        <v>15</v>
      </c>
      <c r="O534" s="1">
        <f>VLOOKUP(Table_Data[[#This Row],[id]], Table_miniLM_keywords_topics[[Column1.id]:[Column3.topic]], 3, FALSE)</f>
        <v>-1</v>
      </c>
      <c r="P534" s="1">
        <f>VLOOKUP(Table_Data[[#This Row],[id]], Table_mpnet_keywords_topics[[Column1.id]:[Column3.topic]], 3, FALSE)</f>
        <v>0</v>
      </c>
      <c r="Q534" s="1" t="s">
        <v>6208</v>
      </c>
    </row>
    <row r="535" spans="1:17" x14ac:dyDescent="0.25">
      <c r="A535" s="1" t="s">
        <v>510</v>
      </c>
      <c r="B535" s="1" t="s">
        <v>511</v>
      </c>
      <c r="C535" s="1" t="s">
        <v>512</v>
      </c>
      <c r="D535" s="1" t="s">
        <v>513</v>
      </c>
      <c r="E535" s="1" t="s">
        <v>514</v>
      </c>
      <c r="F535" s="1" t="s">
        <v>382</v>
      </c>
      <c r="G535" s="1">
        <v>2014</v>
      </c>
      <c r="I535" s="1">
        <f>VLOOKUP(Table_Data[[#This Row],[id]], Table_miniLM_document_topics[[Column1.id]:[Column3.topic]], 3, FALSE)</f>
        <v>1</v>
      </c>
      <c r="J535" s="1">
        <f>VLOOKUP(Table_Data[[#This Row],[id]], Table_mpnet_document_topics[[Column1.id]:[Column3.topic]], 3, FALSE)</f>
        <v>14</v>
      </c>
      <c r="K535" s="1">
        <f>VLOOKUP(Table_Data[[#This Row],[id]], Table_scibert_document_topics[[Column1.id]:[Column3.topic]], 3, FALSE)</f>
        <v>20</v>
      </c>
      <c r="L535" s="1">
        <f>VLOOKUP(Table_Data[[#This Row],[id]], Table_miniLM_titles_topics[[Column1.id]:[Column3.topic]], 3, FALSE)</f>
        <v>17</v>
      </c>
      <c r="M535" s="1">
        <f>VLOOKUP(Table_Data[[#This Row],[id]], Table_mpnet_titles_topics[[Column1.id]:[Column3.topic]], 3, FALSE)</f>
        <v>10</v>
      </c>
      <c r="N535" s="1">
        <f>VLOOKUP(Table_Data[[#This Row],[id]], Table_scibert_titles_topics[[Column1.id]:[Column3.topic]], 3, FALSE)</f>
        <v>-1</v>
      </c>
      <c r="O535" s="1">
        <f>VLOOKUP(Table_Data[[#This Row],[id]], Table_miniLM_keywords_topics[[Column1.id]:[Column3.topic]], 3, FALSE)</f>
        <v>-1</v>
      </c>
      <c r="P535" s="1">
        <f>VLOOKUP(Table_Data[[#This Row],[id]], Table_mpnet_keywords_topics[[Column1.id]:[Column3.topic]], 3, FALSE)</f>
        <v>0</v>
      </c>
      <c r="Q535" s="1" t="s">
        <v>6208</v>
      </c>
    </row>
    <row r="536" spans="1:17" x14ac:dyDescent="0.25">
      <c r="A536" s="1" t="s">
        <v>515</v>
      </c>
      <c r="B536" s="1" t="s">
        <v>516</v>
      </c>
      <c r="C536" s="1" t="s">
        <v>517</v>
      </c>
      <c r="D536" s="1" t="s">
        <v>518</v>
      </c>
      <c r="E536" s="1" t="s">
        <v>519</v>
      </c>
      <c r="F536" s="1" t="s">
        <v>382</v>
      </c>
      <c r="G536" s="1">
        <v>2014</v>
      </c>
      <c r="H536" s="1" t="s">
        <v>520</v>
      </c>
      <c r="I536" s="1">
        <f>VLOOKUP(Table_Data[[#This Row],[id]], Table_miniLM_document_topics[[Column1.id]:[Column3.topic]], 3, FALSE)</f>
        <v>7</v>
      </c>
      <c r="J536" s="1">
        <f>VLOOKUP(Table_Data[[#This Row],[id]], Table_mpnet_document_topics[[Column1.id]:[Column3.topic]], 3, FALSE)</f>
        <v>8</v>
      </c>
      <c r="K536" s="1">
        <f>VLOOKUP(Table_Data[[#This Row],[id]], Table_scibert_document_topics[[Column1.id]:[Column3.topic]], 3, FALSE)</f>
        <v>7</v>
      </c>
      <c r="L536" s="1">
        <f>VLOOKUP(Table_Data[[#This Row],[id]], Table_miniLM_titles_topics[[Column1.id]:[Column3.topic]], 3, FALSE)</f>
        <v>8</v>
      </c>
      <c r="M536" s="1">
        <f>VLOOKUP(Table_Data[[#This Row],[id]], Table_mpnet_titles_topics[[Column1.id]:[Column3.topic]], 3, FALSE)</f>
        <v>11</v>
      </c>
      <c r="N536" s="1">
        <f>VLOOKUP(Table_Data[[#This Row],[id]], Table_scibert_titles_topics[[Column1.id]:[Column3.topic]], 3, FALSE)</f>
        <v>6</v>
      </c>
      <c r="O536" s="1">
        <f>VLOOKUP(Table_Data[[#This Row],[id]], Table_miniLM_keywords_topics[[Column1.id]:[Column3.topic]], 3, FALSE)</f>
        <v>14</v>
      </c>
      <c r="P536" s="1">
        <f>VLOOKUP(Table_Data[[#This Row],[id]], Table_mpnet_keywords_topics[[Column1.id]:[Column3.topic]], 3, FALSE)</f>
        <v>0</v>
      </c>
      <c r="Q536" s="1" t="s">
        <v>6208</v>
      </c>
    </row>
    <row r="537" spans="1:17" x14ac:dyDescent="0.25">
      <c r="A537" s="1" t="s">
        <v>850</v>
      </c>
      <c r="B537" s="1" t="s">
        <v>851</v>
      </c>
      <c r="C537" s="1" t="s">
        <v>852</v>
      </c>
      <c r="D537" s="1" t="s">
        <v>853</v>
      </c>
      <c r="E537" s="1" t="s">
        <v>854</v>
      </c>
      <c r="F537" s="1" t="s">
        <v>382</v>
      </c>
      <c r="G537" s="1">
        <v>2015</v>
      </c>
      <c r="I537" s="1">
        <f>VLOOKUP(Table_Data[[#This Row],[id]], Table_miniLM_document_topics[[Column1.id]:[Column3.topic]], 3, FALSE)</f>
        <v>1</v>
      </c>
      <c r="J537" s="1">
        <f>VLOOKUP(Table_Data[[#This Row],[id]], Table_mpnet_document_topics[[Column1.id]:[Column3.topic]], 3, FALSE)</f>
        <v>14</v>
      </c>
      <c r="K537" s="1">
        <f>VLOOKUP(Table_Data[[#This Row],[id]], Table_scibert_document_topics[[Column1.id]:[Column3.topic]], 3, FALSE)</f>
        <v>20</v>
      </c>
      <c r="L537" s="1">
        <f>VLOOKUP(Table_Data[[#This Row],[id]], Table_miniLM_titles_topics[[Column1.id]:[Column3.topic]], 3, FALSE)</f>
        <v>16</v>
      </c>
      <c r="M537" s="1">
        <f>VLOOKUP(Table_Data[[#This Row],[id]], Table_mpnet_titles_topics[[Column1.id]:[Column3.topic]], 3, FALSE)</f>
        <v>10</v>
      </c>
      <c r="N537" s="1">
        <f>VLOOKUP(Table_Data[[#This Row],[id]], Table_scibert_titles_topics[[Column1.id]:[Column3.topic]], 3, FALSE)</f>
        <v>2</v>
      </c>
      <c r="O537" s="1">
        <f>VLOOKUP(Table_Data[[#This Row],[id]], Table_miniLM_keywords_topics[[Column1.id]:[Column3.topic]], 3, FALSE)</f>
        <v>7</v>
      </c>
      <c r="P537" s="1">
        <f>VLOOKUP(Table_Data[[#This Row],[id]], Table_mpnet_keywords_topics[[Column1.id]:[Column3.topic]], 3, FALSE)</f>
        <v>2</v>
      </c>
      <c r="Q537" s="1" t="s">
        <v>6208</v>
      </c>
    </row>
    <row r="538" spans="1:17" x14ac:dyDescent="0.25">
      <c r="A538" s="1" t="s">
        <v>855</v>
      </c>
      <c r="B538" s="1" t="s">
        <v>5550</v>
      </c>
      <c r="C538" s="1" t="s">
        <v>856</v>
      </c>
      <c r="D538" s="1" t="s">
        <v>857</v>
      </c>
      <c r="E538" s="1" t="s">
        <v>858</v>
      </c>
      <c r="F538" s="1" t="s">
        <v>382</v>
      </c>
      <c r="G538" s="1">
        <v>2015</v>
      </c>
      <c r="H538" s="1" t="s">
        <v>859</v>
      </c>
      <c r="I538" s="1">
        <f>VLOOKUP(Table_Data[[#This Row],[id]], Table_miniLM_document_topics[[Column1.id]:[Column3.topic]], 3, FALSE)</f>
        <v>-1</v>
      </c>
      <c r="J538" s="1">
        <f>VLOOKUP(Table_Data[[#This Row],[id]], Table_mpnet_document_topics[[Column1.id]:[Column3.topic]], 3, FALSE)</f>
        <v>14</v>
      </c>
      <c r="K538" s="1">
        <f>VLOOKUP(Table_Data[[#This Row],[id]], Table_scibert_document_topics[[Column1.id]:[Column3.topic]], 3, FALSE)</f>
        <v>20</v>
      </c>
      <c r="L538" s="1">
        <f>VLOOKUP(Table_Data[[#This Row],[id]], Table_miniLM_titles_topics[[Column1.id]:[Column3.topic]], 3, FALSE)</f>
        <v>-1</v>
      </c>
      <c r="M538" s="1">
        <f>VLOOKUP(Table_Data[[#This Row],[id]], Table_mpnet_titles_topics[[Column1.id]:[Column3.topic]], 3, FALSE)</f>
        <v>10</v>
      </c>
      <c r="N538" s="1">
        <f>VLOOKUP(Table_Data[[#This Row],[id]], Table_scibert_titles_topics[[Column1.id]:[Column3.topic]], 3, FALSE)</f>
        <v>-1</v>
      </c>
      <c r="O538" s="1">
        <f>VLOOKUP(Table_Data[[#This Row],[id]], Table_miniLM_keywords_topics[[Column1.id]:[Column3.topic]], 3, FALSE)</f>
        <v>7</v>
      </c>
      <c r="P538" s="1">
        <f>VLOOKUP(Table_Data[[#This Row],[id]], Table_mpnet_keywords_topics[[Column1.id]:[Column3.topic]], 3, FALSE)</f>
        <v>-1</v>
      </c>
      <c r="Q538" s="1" t="s">
        <v>6208</v>
      </c>
    </row>
    <row r="539" spans="1:17" x14ac:dyDescent="0.25">
      <c r="A539" s="1" t="s">
        <v>860</v>
      </c>
      <c r="B539" s="1" t="s">
        <v>861</v>
      </c>
      <c r="C539" s="1" t="s">
        <v>421</v>
      </c>
      <c r="D539" s="1" t="s">
        <v>862</v>
      </c>
      <c r="E539" s="1" t="s">
        <v>863</v>
      </c>
      <c r="F539" s="1" t="s">
        <v>382</v>
      </c>
      <c r="G539" s="1">
        <v>2015</v>
      </c>
      <c r="I539" s="1">
        <f>VLOOKUP(Table_Data[[#This Row],[id]], Table_miniLM_document_topics[[Column1.id]:[Column3.topic]], 3, FALSE)</f>
        <v>10</v>
      </c>
      <c r="J539" s="1">
        <f>VLOOKUP(Table_Data[[#This Row],[id]], Table_mpnet_document_topics[[Column1.id]:[Column3.topic]], 3, FALSE)</f>
        <v>14</v>
      </c>
      <c r="K539" s="1">
        <f>VLOOKUP(Table_Data[[#This Row],[id]], Table_scibert_document_topics[[Column1.id]:[Column3.topic]], 3, FALSE)</f>
        <v>14</v>
      </c>
      <c r="L539" s="1">
        <f>VLOOKUP(Table_Data[[#This Row],[id]], Table_miniLM_titles_topics[[Column1.id]:[Column3.topic]], 3, FALSE)</f>
        <v>-1</v>
      </c>
      <c r="M539" s="1">
        <f>VLOOKUP(Table_Data[[#This Row],[id]], Table_mpnet_titles_topics[[Column1.id]:[Column3.topic]], 3, FALSE)</f>
        <v>10</v>
      </c>
      <c r="N539" s="1">
        <f>VLOOKUP(Table_Data[[#This Row],[id]], Table_scibert_titles_topics[[Column1.id]:[Column3.topic]], 3, FALSE)</f>
        <v>-1</v>
      </c>
      <c r="O539" s="1">
        <f>VLOOKUP(Table_Data[[#This Row],[id]], Table_miniLM_keywords_topics[[Column1.id]:[Column3.topic]], 3, FALSE)</f>
        <v>0</v>
      </c>
      <c r="P539" s="1">
        <f>VLOOKUP(Table_Data[[#This Row],[id]], Table_mpnet_keywords_topics[[Column1.id]:[Column3.topic]], 3, FALSE)</f>
        <v>-1</v>
      </c>
      <c r="Q539" s="1" t="s">
        <v>6208</v>
      </c>
    </row>
    <row r="540" spans="1:17" x14ac:dyDescent="0.25">
      <c r="A540" s="1" t="s">
        <v>864</v>
      </c>
      <c r="B540" s="1" t="s">
        <v>865</v>
      </c>
      <c r="C540" s="1" t="s">
        <v>866</v>
      </c>
      <c r="D540" s="1" t="s">
        <v>867</v>
      </c>
      <c r="E540" s="1" t="s">
        <v>868</v>
      </c>
      <c r="F540" s="1" t="s">
        <v>382</v>
      </c>
      <c r="G540" s="1">
        <v>2015</v>
      </c>
      <c r="H540" s="1" t="s">
        <v>869</v>
      </c>
      <c r="I540" s="1">
        <f>VLOOKUP(Table_Data[[#This Row],[id]], Table_miniLM_document_topics[[Column1.id]:[Column3.topic]], 3, FALSE)</f>
        <v>-1</v>
      </c>
      <c r="J540" s="1">
        <f>VLOOKUP(Table_Data[[#This Row],[id]], Table_mpnet_document_topics[[Column1.id]:[Column3.topic]], 3, FALSE)</f>
        <v>3</v>
      </c>
      <c r="K540" s="1">
        <f>VLOOKUP(Table_Data[[#This Row],[id]], Table_scibert_document_topics[[Column1.id]:[Column3.topic]], 3, FALSE)</f>
        <v>4</v>
      </c>
      <c r="L540" s="1">
        <f>VLOOKUP(Table_Data[[#This Row],[id]], Table_miniLM_titles_topics[[Column1.id]:[Column3.topic]], 3, FALSE)</f>
        <v>-1</v>
      </c>
      <c r="M540" s="1">
        <f>VLOOKUP(Table_Data[[#This Row],[id]], Table_mpnet_titles_topics[[Column1.id]:[Column3.topic]], 3, FALSE)</f>
        <v>10</v>
      </c>
      <c r="N540" s="1">
        <f>VLOOKUP(Table_Data[[#This Row],[id]], Table_scibert_titles_topics[[Column1.id]:[Column3.topic]], 3, FALSE)</f>
        <v>2</v>
      </c>
      <c r="O540" s="1">
        <f>VLOOKUP(Table_Data[[#This Row],[id]], Table_miniLM_keywords_topics[[Column1.id]:[Column3.topic]], 3, FALSE)</f>
        <v>-1</v>
      </c>
      <c r="P540" s="1">
        <f>VLOOKUP(Table_Data[[#This Row],[id]], Table_mpnet_keywords_topics[[Column1.id]:[Column3.topic]], 3, FALSE)</f>
        <v>2</v>
      </c>
      <c r="Q540" s="1" t="s">
        <v>6208</v>
      </c>
    </row>
    <row r="541" spans="1:17" x14ac:dyDescent="0.25">
      <c r="A541" s="1" t="s">
        <v>870</v>
      </c>
      <c r="B541" s="1" t="s">
        <v>871</v>
      </c>
      <c r="C541" s="1" t="s">
        <v>872</v>
      </c>
      <c r="D541" s="1" t="s">
        <v>873</v>
      </c>
      <c r="E541" s="1" t="s">
        <v>874</v>
      </c>
      <c r="F541" s="1" t="s">
        <v>382</v>
      </c>
      <c r="G541" s="1">
        <v>2015</v>
      </c>
      <c r="H541" s="1" t="s">
        <v>739</v>
      </c>
      <c r="I541" s="1">
        <f>VLOOKUP(Table_Data[[#This Row],[id]], Table_miniLM_document_topics[[Column1.id]:[Column3.topic]], 3, FALSE)</f>
        <v>-1</v>
      </c>
      <c r="J541" s="1">
        <f>VLOOKUP(Table_Data[[#This Row],[id]], Table_mpnet_document_topics[[Column1.id]:[Column3.topic]], 3, FALSE)</f>
        <v>-1</v>
      </c>
      <c r="K541" s="1">
        <f>VLOOKUP(Table_Data[[#This Row],[id]], Table_scibert_document_topics[[Column1.id]:[Column3.topic]], 3, FALSE)</f>
        <v>0</v>
      </c>
      <c r="L541" s="1">
        <f>VLOOKUP(Table_Data[[#This Row],[id]], Table_miniLM_titles_topics[[Column1.id]:[Column3.topic]], 3, FALSE)</f>
        <v>-1</v>
      </c>
      <c r="M541" s="1">
        <f>VLOOKUP(Table_Data[[#This Row],[id]], Table_mpnet_titles_topics[[Column1.id]:[Column3.topic]], 3, FALSE)</f>
        <v>3</v>
      </c>
      <c r="N541" s="1">
        <f>VLOOKUP(Table_Data[[#This Row],[id]], Table_scibert_titles_topics[[Column1.id]:[Column3.topic]], 3, FALSE)</f>
        <v>-1</v>
      </c>
      <c r="O541" s="1">
        <f>VLOOKUP(Table_Data[[#This Row],[id]], Table_miniLM_keywords_topics[[Column1.id]:[Column3.topic]], 3, FALSE)</f>
        <v>0</v>
      </c>
      <c r="P541" s="1">
        <f>VLOOKUP(Table_Data[[#This Row],[id]], Table_mpnet_keywords_topics[[Column1.id]:[Column3.topic]], 3, FALSE)</f>
        <v>4</v>
      </c>
      <c r="Q541" s="1" t="s">
        <v>6208</v>
      </c>
    </row>
    <row r="542" spans="1:17" x14ac:dyDescent="0.25">
      <c r="A542" s="1" t="s">
        <v>875</v>
      </c>
      <c r="B542" s="1" t="s">
        <v>876</v>
      </c>
      <c r="C542" s="1" t="s">
        <v>877</v>
      </c>
      <c r="D542" s="1" t="s">
        <v>878</v>
      </c>
      <c r="E542" s="1" t="s">
        <v>879</v>
      </c>
      <c r="F542" s="1" t="s">
        <v>382</v>
      </c>
      <c r="G542" s="1">
        <v>2015</v>
      </c>
      <c r="H542" s="1" t="s">
        <v>14</v>
      </c>
      <c r="I542" s="1">
        <f>VLOOKUP(Table_Data[[#This Row],[id]], Table_miniLM_document_topics[[Column1.id]:[Column3.topic]], 3, FALSE)</f>
        <v>13</v>
      </c>
      <c r="J542" s="1">
        <f>VLOOKUP(Table_Data[[#This Row],[id]], Table_mpnet_document_topics[[Column1.id]:[Column3.topic]], 3, FALSE)</f>
        <v>-1</v>
      </c>
      <c r="K542" s="1">
        <f>VLOOKUP(Table_Data[[#This Row],[id]], Table_scibert_document_topics[[Column1.id]:[Column3.topic]], 3, FALSE)</f>
        <v>-1</v>
      </c>
      <c r="L542" s="1">
        <f>VLOOKUP(Table_Data[[#This Row],[id]], Table_miniLM_titles_topics[[Column1.id]:[Column3.topic]], 3, FALSE)</f>
        <v>7</v>
      </c>
      <c r="M542" s="1">
        <f>VLOOKUP(Table_Data[[#This Row],[id]], Table_mpnet_titles_topics[[Column1.id]:[Column3.topic]], 3, FALSE)</f>
        <v>-1</v>
      </c>
      <c r="N542" s="1">
        <f>VLOOKUP(Table_Data[[#This Row],[id]], Table_scibert_titles_topics[[Column1.id]:[Column3.topic]], 3, FALSE)</f>
        <v>9</v>
      </c>
      <c r="O542" s="1">
        <f>VLOOKUP(Table_Data[[#This Row],[id]], Table_miniLM_keywords_topics[[Column1.id]:[Column3.topic]], 3, FALSE)</f>
        <v>0</v>
      </c>
      <c r="P542" s="1">
        <f>VLOOKUP(Table_Data[[#This Row],[id]], Table_mpnet_keywords_topics[[Column1.id]:[Column3.topic]], 3, FALSE)</f>
        <v>-1</v>
      </c>
      <c r="Q542" s="1" t="s">
        <v>6208</v>
      </c>
    </row>
    <row r="543" spans="1:17" x14ac:dyDescent="0.25">
      <c r="A543" s="1" t="s">
        <v>880</v>
      </c>
      <c r="B543" s="1" t="s">
        <v>881</v>
      </c>
      <c r="C543" s="1" t="s">
        <v>882</v>
      </c>
      <c r="D543" s="1" t="s">
        <v>883</v>
      </c>
      <c r="E543" s="1" t="s">
        <v>884</v>
      </c>
      <c r="F543" s="1" t="s">
        <v>382</v>
      </c>
      <c r="G543" s="1">
        <v>2015</v>
      </c>
      <c r="H543" s="1" t="s">
        <v>275</v>
      </c>
      <c r="I543" s="1">
        <f>VLOOKUP(Table_Data[[#This Row],[id]], Table_miniLM_document_topics[[Column1.id]:[Column3.topic]], 3, FALSE)</f>
        <v>5</v>
      </c>
      <c r="J543" s="1">
        <f>VLOOKUP(Table_Data[[#This Row],[id]], Table_mpnet_document_topics[[Column1.id]:[Column3.topic]], 3, FALSE)</f>
        <v>14</v>
      </c>
      <c r="K543" s="1">
        <f>VLOOKUP(Table_Data[[#This Row],[id]], Table_scibert_document_topics[[Column1.id]:[Column3.topic]], 3, FALSE)</f>
        <v>9</v>
      </c>
      <c r="L543" s="1">
        <f>VLOOKUP(Table_Data[[#This Row],[id]], Table_miniLM_titles_topics[[Column1.id]:[Column3.topic]], 3, FALSE)</f>
        <v>5</v>
      </c>
      <c r="M543" s="1">
        <f>VLOOKUP(Table_Data[[#This Row],[id]], Table_mpnet_titles_topics[[Column1.id]:[Column3.topic]], 3, FALSE)</f>
        <v>0</v>
      </c>
      <c r="N543" s="1">
        <f>VLOOKUP(Table_Data[[#This Row],[id]], Table_scibert_titles_topics[[Column1.id]:[Column3.topic]], 3, FALSE)</f>
        <v>0</v>
      </c>
      <c r="O543" s="1">
        <f>VLOOKUP(Table_Data[[#This Row],[id]], Table_miniLM_keywords_topics[[Column1.id]:[Column3.topic]], 3, FALSE)</f>
        <v>11</v>
      </c>
      <c r="P543" s="1">
        <f>VLOOKUP(Table_Data[[#This Row],[id]], Table_mpnet_keywords_topics[[Column1.id]:[Column3.topic]], 3, FALSE)</f>
        <v>1</v>
      </c>
      <c r="Q543" s="1" t="s">
        <v>6208</v>
      </c>
    </row>
    <row r="544" spans="1:17" x14ac:dyDescent="0.25">
      <c r="A544" s="1" t="s">
        <v>885</v>
      </c>
      <c r="B544" s="1" t="s">
        <v>886</v>
      </c>
      <c r="C544" s="1" t="s">
        <v>887</v>
      </c>
      <c r="D544" s="1" t="s">
        <v>888</v>
      </c>
      <c r="E544" s="1" t="s">
        <v>889</v>
      </c>
      <c r="F544" s="1" t="s">
        <v>382</v>
      </c>
      <c r="G544" s="1">
        <v>2015</v>
      </c>
      <c r="H544" s="1" t="s">
        <v>890</v>
      </c>
      <c r="I544" s="1">
        <f>VLOOKUP(Table_Data[[#This Row],[id]], Table_miniLM_document_topics[[Column1.id]:[Column3.topic]], 3, FALSE)</f>
        <v>1</v>
      </c>
      <c r="J544" s="1">
        <f>VLOOKUP(Table_Data[[#This Row],[id]], Table_mpnet_document_topics[[Column1.id]:[Column3.topic]], 3, FALSE)</f>
        <v>3</v>
      </c>
      <c r="K544" s="1">
        <f>VLOOKUP(Table_Data[[#This Row],[id]], Table_scibert_document_topics[[Column1.id]:[Column3.topic]], 3, FALSE)</f>
        <v>4</v>
      </c>
      <c r="L544" s="1">
        <f>VLOOKUP(Table_Data[[#This Row],[id]], Table_miniLM_titles_topics[[Column1.id]:[Column3.topic]], 3, FALSE)</f>
        <v>10</v>
      </c>
      <c r="M544" s="1">
        <f>VLOOKUP(Table_Data[[#This Row],[id]], Table_mpnet_titles_topics[[Column1.id]:[Column3.topic]], 3, FALSE)</f>
        <v>5</v>
      </c>
      <c r="N544" s="1">
        <f>VLOOKUP(Table_Data[[#This Row],[id]], Table_scibert_titles_topics[[Column1.id]:[Column3.topic]], 3, FALSE)</f>
        <v>2</v>
      </c>
      <c r="O544" s="1">
        <f>VLOOKUP(Table_Data[[#This Row],[id]], Table_miniLM_keywords_topics[[Column1.id]:[Column3.topic]], 3, FALSE)</f>
        <v>0</v>
      </c>
      <c r="P544" s="1">
        <f>VLOOKUP(Table_Data[[#This Row],[id]], Table_mpnet_keywords_topics[[Column1.id]:[Column3.topic]], 3, FALSE)</f>
        <v>-1</v>
      </c>
      <c r="Q544" s="1" t="s">
        <v>6208</v>
      </c>
    </row>
    <row r="545" spans="1:17" x14ac:dyDescent="0.25">
      <c r="A545" s="1" t="s">
        <v>891</v>
      </c>
      <c r="B545" s="1" t="s">
        <v>892</v>
      </c>
      <c r="C545" s="1" t="s">
        <v>893</v>
      </c>
      <c r="D545" s="1" t="s">
        <v>894</v>
      </c>
      <c r="E545" s="1" t="s">
        <v>895</v>
      </c>
      <c r="F545" s="1" t="s">
        <v>382</v>
      </c>
      <c r="G545" s="1">
        <v>2015</v>
      </c>
      <c r="H545" s="1" t="s">
        <v>14</v>
      </c>
      <c r="I545" s="1">
        <f>VLOOKUP(Table_Data[[#This Row],[id]], Table_miniLM_document_topics[[Column1.id]:[Column3.topic]], 3, FALSE)</f>
        <v>0</v>
      </c>
      <c r="J545" s="1">
        <f>VLOOKUP(Table_Data[[#This Row],[id]], Table_mpnet_document_topics[[Column1.id]:[Column3.topic]], 3, FALSE)</f>
        <v>2</v>
      </c>
      <c r="K545" s="1">
        <f>VLOOKUP(Table_Data[[#This Row],[id]], Table_scibert_document_topics[[Column1.id]:[Column3.topic]], 3, FALSE)</f>
        <v>0</v>
      </c>
      <c r="L545" s="1">
        <f>VLOOKUP(Table_Data[[#This Row],[id]], Table_miniLM_titles_topics[[Column1.id]:[Column3.topic]], 3, FALSE)</f>
        <v>1</v>
      </c>
      <c r="M545" s="1">
        <f>VLOOKUP(Table_Data[[#This Row],[id]], Table_mpnet_titles_topics[[Column1.id]:[Column3.topic]], 3, FALSE)</f>
        <v>4</v>
      </c>
      <c r="N545" s="1">
        <f>VLOOKUP(Table_Data[[#This Row],[id]], Table_scibert_titles_topics[[Column1.id]:[Column3.topic]], 3, FALSE)</f>
        <v>17</v>
      </c>
      <c r="O545" s="1">
        <f>VLOOKUP(Table_Data[[#This Row],[id]], Table_miniLM_keywords_topics[[Column1.id]:[Column3.topic]], 3, FALSE)</f>
        <v>0</v>
      </c>
      <c r="P545" s="1">
        <f>VLOOKUP(Table_Data[[#This Row],[id]], Table_mpnet_keywords_topics[[Column1.id]:[Column3.topic]], 3, FALSE)</f>
        <v>4</v>
      </c>
      <c r="Q545" s="1" t="s">
        <v>6208</v>
      </c>
    </row>
    <row r="546" spans="1:17" x14ac:dyDescent="0.25">
      <c r="A546" s="1" t="s">
        <v>896</v>
      </c>
      <c r="B546" s="1" t="s">
        <v>897</v>
      </c>
      <c r="C546" s="1" t="s">
        <v>898</v>
      </c>
      <c r="D546" s="1" t="s">
        <v>899</v>
      </c>
      <c r="E546" s="1" t="s">
        <v>900</v>
      </c>
      <c r="F546" s="1" t="s">
        <v>382</v>
      </c>
      <c r="G546" s="1">
        <v>2015</v>
      </c>
      <c r="H546" s="1" t="s">
        <v>31</v>
      </c>
      <c r="I546" s="1">
        <f>VLOOKUP(Table_Data[[#This Row],[id]], Table_miniLM_document_topics[[Column1.id]:[Column3.topic]], 3, FALSE)</f>
        <v>-1</v>
      </c>
      <c r="J546" s="1">
        <f>VLOOKUP(Table_Data[[#This Row],[id]], Table_mpnet_document_topics[[Column1.id]:[Column3.topic]], 3, FALSE)</f>
        <v>2</v>
      </c>
      <c r="K546" s="1">
        <f>VLOOKUP(Table_Data[[#This Row],[id]], Table_scibert_document_topics[[Column1.id]:[Column3.topic]], 3, FALSE)</f>
        <v>0</v>
      </c>
      <c r="L546" s="1">
        <f>VLOOKUP(Table_Data[[#This Row],[id]], Table_miniLM_titles_topics[[Column1.id]:[Column3.topic]], 3, FALSE)</f>
        <v>10</v>
      </c>
      <c r="M546" s="1">
        <f>VLOOKUP(Table_Data[[#This Row],[id]], Table_mpnet_titles_topics[[Column1.id]:[Column3.topic]], 3, FALSE)</f>
        <v>5</v>
      </c>
      <c r="N546" s="1">
        <f>VLOOKUP(Table_Data[[#This Row],[id]], Table_scibert_titles_topics[[Column1.id]:[Column3.topic]], 3, FALSE)</f>
        <v>2</v>
      </c>
      <c r="O546" s="1">
        <f>VLOOKUP(Table_Data[[#This Row],[id]], Table_miniLM_keywords_topics[[Column1.id]:[Column3.topic]], 3, FALSE)</f>
        <v>0</v>
      </c>
      <c r="P546" s="1">
        <f>VLOOKUP(Table_Data[[#This Row],[id]], Table_mpnet_keywords_topics[[Column1.id]:[Column3.topic]], 3, FALSE)</f>
        <v>4</v>
      </c>
      <c r="Q546" s="1" t="s">
        <v>6208</v>
      </c>
    </row>
    <row r="547" spans="1:17" x14ac:dyDescent="0.25">
      <c r="A547" s="1" t="s">
        <v>901</v>
      </c>
      <c r="B547" s="1" t="s">
        <v>902</v>
      </c>
      <c r="C547" s="1" t="s">
        <v>421</v>
      </c>
      <c r="D547" s="1" t="s">
        <v>903</v>
      </c>
      <c r="E547" s="1" t="s">
        <v>904</v>
      </c>
      <c r="F547" s="1" t="s">
        <v>382</v>
      </c>
      <c r="G547" s="1">
        <v>2015</v>
      </c>
      <c r="I547" s="1">
        <f>VLOOKUP(Table_Data[[#This Row],[id]], Table_miniLM_document_topics[[Column1.id]:[Column3.topic]], 3, FALSE)</f>
        <v>-1</v>
      </c>
      <c r="J547" s="1">
        <f>VLOOKUP(Table_Data[[#This Row],[id]], Table_mpnet_document_topics[[Column1.id]:[Column3.topic]], 3, FALSE)</f>
        <v>-1</v>
      </c>
      <c r="K547" s="1">
        <f>VLOOKUP(Table_Data[[#This Row],[id]], Table_scibert_document_topics[[Column1.id]:[Column3.topic]], 3, FALSE)</f>
        <v>-1</v>
      </c>
      <c r="L547" s="1">
        <f>VLOOKUP(Table_Data[[#This Row],[id]], Table_miniLM_titles_topics[[Column1.id]:[Column3.topic]], 3, FALSE)</f>
        <v>-1</v>
      </c>
      <c r="M547" s="1">
        <f>VLOOKUP(Table_Data[[#This Row],[id]], Table_mpnet_titles_topics[[Column1.id]:[Column3.topic]], 3, FALSE)</f>
        <v>8</v>
      </c>
      <c r="N547" s="1">
        <f>VLOOKUP(Table_Data[[#This Row],[id]], Table_scibert_titles_topics[[Column1.id]:[Column3.topic]], 3, FALSE)</f>
        <v>-1</v>
      </c>
      <c r="O547" s="1">
        <f>VLOOKUP(Table_Data[[#This Row],[id]], Table_miniLM_keywords_topics[[Column1.id]:[Column3.topic]], 3, FALSE)</f>
        <v>0</v>
      </c>
      <c r="P547" s="1">
        <f>VLOOKUP(Table_Data[[#This Row],[id]], Table_mpnet_keywords_topics[[Column1.id]:[Column3.topic]], 3, FALSE)</f>
        <v>4</v>
      </c>
      <c r="Q547" s="1" t="s">
        <v>6208</v>
      </c>
    </row>
    <row r="548" spans="1:17" x14ac:dyDescent="0.25">
      <c r="A548" s="1" t="s">
        <v>905</v>
      </c>
      <c r="B548" s="1" t="s">
        <v>906</v>
      </c>
      <c r="C548" s="1" t="s">
        <v>907</v>
      </c>
      <c r="D548" s="1" t="s">
        <v>908</v>
      </c>
      <c r="E548" s="1" t="s">
        <v>909</v>
      </c>
      <c r="F548" s="1" t="s">
        <v>382</v>
      </c>
      <c r="G548" s="1">
        <v>2015</v>
      </c>
      <c r="H548" s="1" t="s">
        <v>243</v>
      </c>
      <c r="I548" s="1">
        <f>VLOOKUP(Table_Data[[#This Row],[id]], Table_miniLM_document_topics[[Column1.id]:[Column3.topic]], 3, FALSE)</f>
        <v>11</v>
      </c>
      <c r="J548" s="1">
        <f>VLOOKUP(Table_Data[[#This Row],[id]], Table_mpnet_document_topics[[Column1.id]:[Column3.topic]], 3, FALSE)</f>
        <v>0</v>
      </c>
      <c r="K548" s="1">
        <f>VLOOKUP(Table_Data[[#This Row],[id]], Table_scibert_document_topics[[Column1.id]:[Column3.topic]], 3, FALSE)</f>
        <v>-1</v>
      </c>
      <c r="L548" s="1">
        <f>VLOOKUP(Table_Data[[#This Row],[id]], Table_miniLM_titles_topics[[Column1.id]:[Column3.topic]], 3, FALSE)</f>
        <v>3</v>
      </c>
      <c r="M548" s="1">
        <f>VLOOKUP(Table_Data[[#This Row],[id]], Table_mpnet_titles_topics[[Column1.id]:[Column3.topic]], 3, FALSE)</f>
        <v>0</v>
      </c>
      <c r="N548" s="1">
        <f>VLOOKUP(Table_Data[[#This Row],[id]], Table_scibert_titles_topics[[Column1.id]:[Column3.topic]], 3, FALSE)</f>
        <v>0</v>
      </c>
      <c r="O548" s="1">
        <f>VLOOKUP(Table_Data[[#This Row],[id]], Table_miniLM_keywords_topics[[Column1.id]:[Column3.topic]], 3, FALSE)</f>
        <v>8</v>
      </c>
      <c r="P548" s="1">
        <f>VLOOKUP(Table_Data[[#This Row],[id]], Table_mpnet_keywords_topics[[Column1.id]:[Column3.topic]], 3, FALSE)</f>
        <v>0</v>
      </c>
      <c r="Q548" s="1" t="s">
        <v>6208</v>
      </c>
    </row>
    <row r="549" spans="1:17" x14ac:dyDescent="0.25">
      <c r="A549" s="1" t="s">
        <v>910</v>
      </c>
      <c r="B549" s="1" t="s">
        <v>911</v>
      </c>
      <c r="C549" s="1" t="s">
        <v>912</v>
      </c>
      <c r="D549" s="1" t="s">
        <v>913</v>
      </c>
      <c r="E549" s="1" t="s">
        <v>914</v>
      </c>
      <c r="F549" s="1" t="s">
        <v>382</v>
      </c>
      <c r="G549" s="1">
        <v>2015</v>
      </c>
      <c r="H549" s="1" t="s">
        <v>915</v>
      </c>
      <c r="I549" s="1">
        <f>VLOOKUP(Table_Data[[#This Row],[id]], Table_miniLM_document_topics[[Column1.id]:[Column3.topic]], 3, FALSE)</f>
        <v>1</v>
      </c>
      <c r="J549" s="1">
        <f>VLOOKUP(Table_Data[[#This Row],[id]], Table_mpnet_document_topics[[Column1.id]:[Column3.topic]], 3, FALSE)</f>
        <v>3</v>
      </c>
      <c r="K549" s="1">
        <f>VLOOKUP(Table_Data[[#This Row],[id]], Table_scibert_document_topics[[Column1.id]:[Column3.topic]], 3, FALSE)</f>
        <v>-1</v>
      </c>
      <c r="L549" s="1">
        <f>VLOOKUP(Table_Data[[#This Row],[id]], Table_miniLM_titles_topics[[Column1.id]:[Column3.topic]], 3, FALSE)</f>
        <v>10</v>
      </c>
      <c r="M549" s="1">
        <f>VLOOKUP(Table_Data[[#This Row],[id]], Table_mpnet_titles_topics[[Column1.id]:[Column3.topic]], 3, FALSE)</f>
        <v>5</v>
      </c>
      <c r="N549" s="1">
        <f>VLOOKUP(Table_Data[[#This Row],[id]], Table_scibert_titles_topics[[Column1.id]:[Column3.topic]], 3, FALSE)</f>
        <v>2</v>
      </c>
      <c r="O549" s="1">
        <f>VLOOKUP(Table_Data[[#This Row],[id]], Table_miniLM_keywords_topics[[Column1.id]:[Column3.topic]], 3, FALSE)</f>
        <v>0</v>
      </c>
      <c r="P549" s="1">
        <f>VLOOKUP(Table_Data[[#This Row],[id]], Table_mpnet_keywords_topics[[Column1.id]:[Column3.topic]], 3, FALSE)</f>
        <v>4</v>
      </c>
      <c r="Q549" s="1" t="s">
        <v>6208</v>
      </c>
    </row>
    <row r="550" spans="1:17" x14ac:dyDescent="0.25">
      <c r="A550" s="1" t="s">
        <v>916</v>
      </c>
      <c r="B550" s="1" t="s">
        <v>917</v>
      </c>
      <c r="C550" s="1" t="s">
        <v>918</v>
      </c>
      <c r="D550" s="1" t="s">
        <v>919</v>
      </c>
      <c r="E550" s="1" t="s">
        <v>920</v>
      </c>
      <c r="F550" s="1" t="s">
        <v>382</v>
      </c>
      <c r="G550" s="1">
        <v>2015</v>
      </c>
      <c r="I550" s="1">
        <f>VLOOKUP(Table_Data[[#This Row],[id]], Table_miniLM_document_topics[[Column1.id]:[Column3.topic]], 3, FALSE)</f>
        <v>0</v>
      </c>
      <c r="J550" s="1">
        <f>VLOOKUP(Table_Data[[#This Row],[id]], Table_mpnet_document_topics[[Column1.id]:[Column3.topic]], 3, FALSE)</f>
        <v>2</v>
      </c>
      <c r="K550" s="1">
        <f>VLOOKUP(Table_Data[[#This Row],[id]], Table_scibert_document_topics[[Column1.id]:[Column3.topic]], 3, FALSE)</f>
        <v>0</v>
      </c>
      <c r="L550" s="1">
        <f>VLOOKUP(Table_Data[[#This Row],[id]], Table_miniLM_titles_topics[[Column1.id]:[Column3.topic]], 3, FALSE)</f>
        <v>1</v>
      </c>
      <c r="M550" s="1">
        <f>VLOOKUP(Table_Data[[#This Row],[id]], Table_mpnet_titles_topics[[Column1.id]:[Column3.topic]], 3, FALSE)</f>
        <v>4</v>
      </c>
      <c r="N550" s="1">
        <f>VLOOKUP(Table_Data[[#This Row],[id]], Table_scibert_titles_topics[[Column1.id]:[Column3.topic]], 3, FALSE)</f>
        <v>17</v>
      </c>
      <c r="O550" s="1">
        <f>VLOOKUP(Table_Data[[#This Row],[id]], Table_miniLM_keywords_topics[[Column1.id]:[Column3.topic]], 3, FALSE)</f>
        <v>0</v>
      </c>
      <c r="P550" s="1">
        <f>VLOOKUP(Table_Data[[#This Row],[id]], Table_mpnet_keywords_topics[[Column1.id]:[Column3.topic]], 3, FALSE)</f>
        <v>4</v>
      </c>
      <c r="Q550" s="1" t="s">
        <v>6208</v>
      </c>
    </row>
    <row r="551" spans="1:17" x14ac:dyDescent="0.25">
      <c r="A551" s="1" t="s">
        <v>921</v>
      </c>
      <c r="B551" s="1" t="s">
        <v>922</v>
      </c>
      <c r="C551" s="1" t="s">
        <v>923</v>
      </c>
      <c r="D551" s="1" t="s">
        <v>924</v>
      </c>
      <c r="E551" s="1" t="s">
        <v>925</v>
      </c>
      <c r="F551" s="1" t="s">
        <v>382</v>
      </c>
      <c r="G551" s="1">
        <v>2015</v>
      </c>
      <c r="H551" s="1" t="s">
        <v>926</v>
      </c>
      <c r="I551" s="1">
        <f>VLOOKUP(Table_Data[[#This Row],[id]], Table_miniLM_document_topics[[Column1.id]:[Column3.topic]], 3, FALSE)</f>
        <v>12</v>
      </c>
      <c r="J551" s="1">
        <f>VLOOKUP(Table_Data[[#This Row],[id]], Table_mpnet_document_topics[[Column1.id]:[Column3.topic]], 3, FALSE)</f>
        <v>6</v>
      </c>
      <c r="K551" s="1">
        <f>VLOOKUP(Table_Data[[#This Row],[id]], Table_scibert_document_topics[[Column1.id]:[Column3.topic]], 3, FALSE)</f>
        <v>10</v>
      </c>
      <c r="L551" s="1">
        <f>VLOOKUP(Table_Data[[#This Row],[id]], Table_miniLM_titles_topics[[Column1.id]:[Column3.topic]], 3, FALSE)</f>
        <v>13</v>
      </c>
      <c r="M551" s="1">
        <f>VLOOKUP(Table_Data[[#This Row],[id]], Table_mpnet_titles_topics[[Column1.id]:[Column3.topic]], 3, FALSE)</f>
        <v>9</v>
      </c>
      <c r="N551" s="1">
        <f>VLOOKUP(Table_Data[[#This Row],[id]], Table_scibert_titles_topics[[Column1.id]:[Column3.topic]], 3, FALSE)</f>
        <v>18</v>
      </c>
      <c r="O551" s="1">
        <f>VLOOKUP(Table_Data[[#This Row],[id]], Table_miniLM_keywords_topics[[Column1.id]:[Column3.topic]], 3, FALSE)</f>
        <v>0</v>
      </c>
      <c r="P551" s="1">
        <f>VLOOKUP(Table_Data[[#This Row],[id]], Table_mpnet_keywords_topics[[Column1.id]:[Column3.topic]], 3, FALSE)</f>
        <v>4</v>
      </c>
      <c r="Q551" s="1" t="s">
        <v>6208</v>
      </c>
    </row>
    <row r="552" spans="1:17" x14ac:dyDescent="0.25">
      <c r="A552" s="1" t="s">
        <v>927</v>
      </c>
      <c r="B552" s="1" t="s">
        <v>928</v>
      </c>
      <c r="C552" s="1" t="s">
        <v>929</v>
      </c>
      <c r="D552" s="1" t="s">
        <v>930</v>
      </c>
      <c r="E552" s="1" t="s">
        <v>931</v>
      </c>
      <c r="F552" s="1" t="s">
        <v>382</v>
      </c>
      <c r="G552" s="1">
        <v>2015</v>
      </c>
      <c r="H552" s="1" t="s">
        <v>739</v>
      </c>
      <c r="I552" s="1">
        <f>VLOOKUP(Table_Data[[#This Row],[id]], Table_miniLM_document_topics[[Column1.id]:[Column3.topic]], 3, FALSE)</f>
        <v>0</v>
      </c>
      <c r="J552" s="1">
        <f>VLOOKUP(Table_Data[[#This Row],[id]], Table_mpnet_document_topics[[Column1.id]:[Column3.topic]], 3, FALSE)</f>
        <v>-1</v>
      </c>
      <c r="K552" s="1">
        <f>VLOOKUP(Table_Data[[#This Row],[id]], Table_scibert_document_topics[[Column1.id]:[Column3.topic]], 3, FALSE)</f>
        <v>0</v>
      </c>
      <c r="L552" s="1">
        <f>VLOOKUP(Table_Data[[#This Row],[id]], Table_miniLM_titles_topics[[Column1.id]:[Column3.topic]], 3, FALSE)</f>
        <v>-1</v>
      </c>
      <c r="M552" s="1">
        <f>VLOOKUP(Table_Data[[#This Row],[id]], Table_mpnet_titles_topics[[Column1.id]:[Column3.topic]], 3, FALSE)</f>
        <v>-1</v>
      </c>
      <c r="N552" s="1">
        <f>VLOOKUP(Table_Data[[#This Row],[id]], Table_scibert_titles_topics[[Column1.id]:[Column3.topic]], 3, FALSE)</f>
        <v>-1</v>
      </c>
      <c r="O552" s="1">
        <f>VLOOKUP(Table_Data[[#This Row],[id]], Table_miniLM_keywords_topics[[Column1.id]:[Column3.topic]], 3, FALSE)</f>
        <v>0</v>
      </c>
      <c r="P552" s="1">
        <f>VLOOKUP(Table_Data[[#This Row],[id]], Table_mpnet_keywords_topics[[Column1.id]:[Column3.topic]], 3, FALSE)</f>
        <v>4</v>
      </c>
      <c r="Q552" s="1" t="s">
        <v>6208</v>
      </c>
    </row>
    <row r="553" spans="1:17" x14ac:dyDescent="0.25">
      <c r="A553" s="1" t="s">
        <v>932</v>
      </c>
      <c r="B553" s="1" t="s">
        <v>933</v>
      </c>
      <c r="C553" s="1" t="s">
        <v>934</v>
      </c>
      <c r="D553" s="1" t="s">
        <v>935</v>
      </c>
      <c r="E553" s="1" t="s">
        <v>936</v>
      </c>
      <c r="F553" s="1" t="s">
        <v>382</v>
      </c>
      <c r="G553" s="1">
        <v>2015</v>
      </c>
      <c r="H553" s="1" t="s">
        <v>14</v>
      </c>
      <c r="I553" s="1">
        <f>VLOOKUP(Table_Data[[#This Row],[id]], Table_miniLM_document_topics[[Column1.id]:[Column3.topic]], 3, FALSE)</f>
        <v>0</v>
      </c>
      <c r="J553" s="1">
        <f>VLOOKUP(Table_Data[[#This Row],[id]], Table_mpnet_document_topics[[Column1.id]:[Column3.topic]], 3, FALSE)</f>
        <v>2</v>
      </c>
      <c r="K553" s="1">
        <f>VLOOKUP(Table_Data[[#This Row],[id]], Table_scibert_document_topics[[Column1.id]:[Column3.topic]], 3, FALSE)</f>
        <v>0</v>
      </c>
      <c r="L553" s="1">
        <f>VLOOKUP(Table_Data[[#This Row],[id]], Table_miniLM_titles_topics[[Column1.id]:[Column3.topic]], 3, FALSE)</f>
        <v>1</v>
      </c>
      <c r="M553" s="1">
        <f>VLOOKUP(Table_Data[[#This Row],[id]], Table_mpnet_titles_topics[[Column1.id]:[Column3.topic]], 3, FALSE)</f>
        <v>4</v>
      </c>
      <c r="N553" s="1">
        <f>VLOOKUP(Table_Data[[#This Row],[id]], Table_scibert_titles_topics[[Column1.id]:[Column3.topic]], 3, FALSE)</f>
        <v>17</v>
      </c>
      <c r="O553" s="1">
        <f>VLOOKUP(Table_Data[[#This Row],[id]], Table_miniLM_keywords_topics[[Column1.id]:[Column3.topic]], 3, FALSE)</f>
        <v>0</v>
      </c>
      <c r="P553" s="1">
        <f>VLOOKUP(Table_Data[[#This Row],[id]], Table_mpnet_keywords_topics[[Column1.id]:[Column3.topic]], 3, FALSE)</f>
        <v>4</v>
      </c>
      <c r="Q553" s="1" t="s">
        <v>6208</v>
      </c>
    </row>
    <row r="554" spans="1:17" x14ac:dyDescent="0.25">
      <c r="A554" s="1" t="s">
        <v>937</v>
      </c>
      <c r="B554" s="1" t="s">
        <v>938</v>
      </c>
      <c r="C554" s="1" t="s">
        <v>939</v>
      </c>
      <c r="D554" s="1" t="s">
        <v>940</v>
      </c>
      <c r="E554" s="1" t="s">
        <v>941</v>
      </c>
      <c r="F554" s="1" t="s">
        <v>382</v>
      </c>
      <c r="G554" s="1">
        <v>2015</v>
      </c>
      <c r="I554" s="1">
        <f>VLOOKUP(Table_Data[[#This Row],[id]], Table_miniLM_document_topics[[Column1.id]:[Column3.topic]], 3, FALSE)</f>
        <v>0</v>
      </c>
      <c r="J554" s="1">
        <f>VLOOKUP(Table_Data[[#This Row],[id]], Table_mpnet_document_topics[[Column1.id]:[Column3.topic]], 3, FALSE)</f>
        <v>2</v>
      </c>
      <c r="K554" s="1">
        <f>VLOOKUP(Table_Data[[#This Row],[id]], Table_scibert_document_topics[[Column1.id]:[Column3.topic]], 3, FALSE)</f>
        <v>0</v>
      </c>
      <c r="L554" s="1">
        <f>VLOOKUP(Table_Data[[#This Row],[id]], Table_miniLM_titles_topics[[Column1.id]:[Column3.topic]], 3, FALSE)</f>
        <v>1</v>
      </c>
      <c r="M554" s="1">
        <f>VLOOKUP(Table_Data[[#This Row],[id]], Table_mpnet_titles_topics[[Column1.id]:[Column3.topic]], 3, FALSE)</f>
        <v>4</v>
      </c>
      <c r="N554" s="1">
        <f>VLOOKUP(Table_Data[[#This Row],[id]], Table_scibert_titles_topics[[Column1.id]:[Column3.topic]], 3, FALSE)</f>
        <v>17</v>
      </c>
      <c r="O554" s="1">
        <f>VLOOKUP(Table_Data[[#This Row],[id]], Table_miniLM_keywords_topics[[Column1.id]:[Column3.topic]], 3, FALSE)</f>
        <v>0</v>
      </c>
      <c r="P554" s="1">
        <f>VLOOKUP(Table_Data[[#This Row],[id]], Table_mpnet_keywords_topics[[Column1.id]:[Column3.topic]], 3, FALSE)</f>
        <v>4</v>
      </c>
      <c r="Q554" s="1" t="s">
        <v>6208</v>
      </c>
    </row>
    <row r="555" spans="1:17" x14ac:dyDescent="0.25">
      <c r="A555" s="1" t="s">
        <v>942</v>
      </c>
      <c r="B555" s="1" t="s">
        <v>943</v>
      </c>
      <c r="C555" s="1" t="s">
        <v>944</v>
      </c>
      <c r="D555" s="1" t="s">
        <v>945</v>
      </c>
      <c r="E555" s="1" t="s">
        <v>946</v>
      </c>
      <c r="F555" s="1" t="s">
        <v>382</v>
      </c>
      <c r="G555" s="1">
        <v>2015</v>
      </c>
      <c r="I555" s="1">
        <f>VLOOKUP(Table_Data[[#This Row],[id]], Table_miniLM_document_topics[[Column1.id]:[Column3.topic]], 3, FALSE)</f>
        <v>11</v>
      </c>
      <c r="J555" s="1">
        <f>VLOOKUP(Table_Data[[#This Row],[id]], Table_mpnet_document_topics[[Column1.id]:[Column3.topic]], 3, FALSE)</f>
        <v>0</v>
      </c>
      <c r="K555" s="1">
        <f>VLOOKUP(Table_Data[[#This Row],[id]], Table_scibert_document_topics[[Column1.id]:[Column3.topic]], 3, FALSE)</f>
        <v>1</v>
      </c>
      <c r="L555" s="1">
        <f>VLOOKUP(Table_Data[[#This Row],[id]], Table_miniLM_titles_topics[[Column1.id]:[Column3.topic]], 3, FALSE)</f>
        <v>3</v>
      </c>
      <c r="M555" s="1">
        <f>VLOOKUP(Table_Data[[#This Row],[id]], Table_mpnet_titles_topics[[Column1.id]:[Column3.topic]], 3, FALSE)</f>
        <v>0</v>
      </c>
      <c r="N555" s="1">
        <f>VLOOKUP(Table_Data[[#This Row],[id]], Table_scibert_titles_topics[[Column1.id]:[Column3.topic]], 3, FALSE)</f>
        <v>0</v>
      </c>
      <c r="O555" s="1">
        <f>VLOOKUP(Table_Data[[#This Row],[id]], Table_miniLM_keywords_topics[[Column1.id]:[Column3.topic]], 3, FALSE)</f>
        <v>-1</v>
      </c>
      <c r="P555" s="1">
        <f>VLOOKUP(Table_Data[[#This Row],[id]], Table_mpnet_keywords_topics[[Column1.id]:[Column3.topic]], 3, FALSE)</f>
        <v>1</v>
      </c>
      <c r="Q555" s="1" t="s">
        <v>6208</v>
      </c>
    </row>
    <row r="556" spans="1:17" x14ac:dyDescent="0.25">
      <c r="A556" s="1" t="s">
        <v>947</v>
      </c>
      <c r="B556" s="1" t="s">
        <v>948</v>
      </c>
      <c r="C556" s="1" t="s">
        <v>949</v>
      </c>
      <c r="D556" s="1" t="s">
        <v>950</v>
      </c>
      <c r="E556" s="1" t="s">
        <v>951</v>
      </c>
      <c r="F556" s="1" t="s">
        <v>382</v>
      </c>
      <c r="G556" s="1">
        <v>2015</v>
      </c>
      <c r="H556" s="1" t="s">
        <v>14</v>
      </c>
      <c r="I556" s="1">
        <f>VLOOKUP(Table_Data[[#This Row],[id]], Table_miniLM_document_topics[[Column1.id]:[Column3.topic]], 3, FALSE)</f>
        <v>17</v>
      </c>
      <c r="J556" s="1">
        <f>VLOOKUP(Table_Data[[#This Row],[id]], Table_mpnet_document_topics[[Column1.id]:[Column3.topic]], 3, FALSE)</f>
        <v>16</v>
      </c>
      <c r="K556" s="1">
        <f>VLOOKUP(Table_Data[[#This Row],[id]], Table_scibert_document_topics[[Column1.id]:[Column3.topic]], 3, FALSE)</f>
        <v>19</v>
      </c>
      <c r="L556" s="1">
        <f>VLOOKUP(Table_Data[[#This Row],[id]], Table_miniLM_titles_topics[[Column1.id]:[Column3.topic]], 3, FALSE)</f>
        <v>-1</v>
      </c>
      <c r="M556" s="1">
        <f>VLOOKUP(Table_Data[[#This Row],[id]], Table_mpnet_titles_topics[[Column1.id]:[Column3.topic]], 3, FALSE)</f>
        <v>-1</v>
      </c>
      <c r="N556" s="1">
        <f>VLOOKUP(Table_Data[[#This Row],[id]], Table_scibert_titles_topics[[Column1.id]:[Column3.topic]], 3, FALSE)</f>
        <v>-1</v>
      </c>
      <c r="O556" s="1">
        <f>VLOOKUP(Table_Data[[#This Row],[id]], Table_miniLM_keywords_topics[[Column1.id]:[Column3.topic]], 3, FALSE)</f>
        <v>-1</v>
      </c>
      <c r="P556" s="1">
        <f>VLOOKUP(Table_Data[[#This Row],[id]], Table_mpnet_keywords_topics[[Column1.id]:[Column3.topic]], 3, FALSE)</f>
        <v>-1</v>
      </c>
      <c r="Q556" s="1" t="s">
        <v>6208</v>
      </c>
    </row>
    <row r="557" spans="1:17" x14ac:dyDescent="0.25">
      <c r="A557" s="1" t="s">
        <v>952</v>
      </c>
      <c r="B557" s="1" t="s">
        <v>953</v>
      </c>
      <c r="C557" s="1" t="s">
        <v>397</v>
      </c>
      <c r="D557" s="1" t="s">
        <v>954</v>
      </c>
      <c r="E557" s="1" t="s">
        <v>955</v>
      </c>
      <c r="F557" s="1" t="s">
        <v>382</v>
      </c>
      <c r="G557" s="1">
        <v>2015</v>
      </c>
      <c r="H557" s="1" t="s">
        <v>14</v>
      </c>
      <c r="I557" s="1">
        <f>VLOOKUP(Table_Data[[#This Row],[id]], Table_miniLM_document_topics[[Column1.id]:[Column3.topic]], 3, FALSE)</f>
        <v>-1</v>
      </c>
      <c r="J557" s="1">
        <f>VLOOKUP(Table_Data[[#This Row],[id]], Table_mpnet_document_topics[[Column1.id]:[Column3.topic]], 3, FALSE)</f>
        <v>4</v>
      </c>
      <c r="K557" s="1">
        <f>VLOOKUP(Table_Data[[#This Row],[id]], Table_scibert_document_topics[[Column1.id]:[Column3.topic]], 3, FALSE)</f>
        <v>-1</v>
      </c>
      <c r="L557" s="1">
        <f>VLOOKUP(Table_Data[[#This Row],[id]], Table_miniLM_titles_topics[[Column1.id]:[Column3.topic]], 3, FALSE)</f>
        <v>1</v>
      </c>
      <c r="M557" s="1">
        <f>VLOOKUP(Table_Data[[#This Row],[id]], Table_mpnet_titles_topics[[Column1.id]:[Column3.topic]], 3, FALSE)</f>
        <v>1</v>
      </c>
      <c r="N557" s="1">
        <f>VLOOKUP(Table_Data[[#This Row],[id]], Table_scibert_titles_topics[[Column1.id]:[Column3.topic]], 3, FALSE)</f>
        <v>-1</v>
      </c>
      <c r="O557" s="1">
        <f>VLOOKUP(Table_Data[[#This Row],[id]], Table_miniLM_keywords_topics[[Column1.id]:[Column3.topic]], 3, FALSE)</f>
        <v>-1</v>
      </c>
      <c r="P557" s="1">
        <f>VLOOKUP(Table_Data[[#This Row],[id]], Table_mpnet_keywords_topics[[Column1.id]:[Column3.topic]], 3, FALSE)</f>
        <v>3</v>
      </c>
      <c r="Q557" s="1" t="s">
        <v>6208</v>
      </c>
    </row>
    <row r="558" spans="1:17" x14ac:dyDescent="0.25">
      <c r="A558" s="1" t="s">
        <v>956</v>
      </c>
      <c r="B558" s="1" t="s">
        <v>957</v>
      </c>
      <c r="C558" s="1" t="s">
        <v>958</v>
      </c>
      <c r="D558" s="1" t="s">
        <v>959</v>
      </c>
      <c r="E558" s="1" t="s">
        <v>960</v>
      </c>
      <c r="F558" s="1" t="s">
        <v>382</v>
      </c>
      <c r="G558" s="1">
        <v>2015</v>
      </c>
      <c r="I558" s="1">
        <f>VLOOKUP(Table_Data[[#This Row],[id]], Table_miniLM_document_topics[[Column1.id]:[Column3.topic]], 3, FALSE)</f>
        <v>-1</v>
      </c>
      <c r="J558" s="1">
        <f>VLOOKUP(Table_Data[[#This Row],[id]], Table_mpnet_document_topics[[Column1.id]:[Column3.topic]], 3, FALSE)</f>
        <v>-1</v>
      </c>
      <c r="K558" s="1">
        <f>VLOOKUP(Table_Data[[#This Row],[id]], Table_scibert_document_topics[[Column1.id]:[Column3.topic]], 3, FALSE)</f>
        <v>-1</v>
      </c>
      <c r="L558" s="1">
        <f>VLOOKUP(Table_Data[[#This Row],[id]], Table_miniLM_titles_topics[[Column1.id]:[Column3.topic]], 3, FALSE)</f>
        <v>15</v>
      </c>
      <c r="M558" s="1">
        <f>VLOOKUP(Table_Data[[#This Row],[id]], Table_mpnet_titles_topics[[Column1.id]:[Column3.topic]], 3, FALSE)</f>
        <v>1</v>
      </c>
      <c r="N558" s="1">
        <f>VLOOKUP(Table_Data[[#This Row],[id]], Table_scibert_titles_topics[[Column1.id]:[Column3.topic]], 3, FALSE)</f>
        <v>7</v>
      </c>
      <c r="O558" s="1">
        <f>VLOOKUP(Table_Data[[#This Row],[id]], Table_miniLM_keywords_topics[[Column1.id]:[Column3.topic]], 3, FALSE)</f>
        <v>-1</v>
      </c>
      <c r="P558" s="1">
        <f>VLOOKUP(Table_Data[[#This Row],[id]], Table_mpnet_keywords_topics[[Column1.id]:[Column3.topic]], 3, FALSE)</f>
        <v>0</v>
      </c>
      <c r="Q558" s="1" t="s">
        <v>6208</v>
      </c>
    </row>
    <row r="559" spans="1:17" x14ac:dyDescent="0.25">
      <c r="A559" s="1" t="s">
        <v>961</v>
      </c>
      <c r="B559" s="1" t="s">
        <v>962</v>
      </c>
      <c r="C559" s="1" t="s">
        <v>963</v>
      </c>
      <c r="D559" s="1" t="s">
        <v>964</v>
      </c>
      <c r="E559" s="1" t="s">
        <v>965</v>
      </c>
      <c r="F559" s="1" t="s">
        <v>382</v>
      </c>
      <c r="G559" s="1">
        <v>2015</v>
      </c>
      <c r="H559" s="1" t="s">
        <v>14</v>
      </c>
      <c r="I559" s="1">
        <f>VLOOKUP(Table_Data[[#This Row],[id]], Table_miniLM_document_topics[[Column1.id]:[Column3.topic]], 3, FALSE)</f>
        <v>5</v>
      </c>
      <c r="J559" s="1">
        <f>VLOOKUP(Table_Data[[#This Row],[id]], Table_mpnet_document_topics[[Column1.id]:[Column3.topic]], 3, FALSE)</f>
        <v>0</v>
      </c>
      <c r="K559" s="1">
        <f>VLOOKUP(Table_Data[[#This Row],[id]], Table_scibert_document_topics[[Column1.id]:[Column3.topic]], 3, FALSE)</f>
        <v>1</v>
      </c>
      <c r="L559" s="1">
        <f>VLOOKUP(Table_Data[[#This Row],[id]], Table_miniLM_titles_topics[[Column1.id]:[Column3.topic]], 3, FALSE)</f>
        <v>-1</v>
      </c>
      <c r="M559" s="1">
        <f>VLOOKUP(Table_Data[[#This Row],[id]], Table_mpnet_titles_topics[[Column1.id]:[Column3.topic]], 3, FALSE)</f>
        <v>0</v>
      </c>
      <c r="N559" s="1">
        <f>VLOOKUP(Table_Data[[#This Row],[id]], Table_scibert_titles_topics[[Column1.id]:[Column3.topic]], 3, FALSE)</f>
        <v>0</v>
      </c>
      <c r="O559" s="1">
        <f>VLOOKUP(Table_Data[[#This Row],[id]], Table_miniLM_keywords_topics[[Column1.id]:[Column3.topic]], 3, FALSE)</f>
        <v>4</v>
      </c>
      <c r="P559" s="1">
        <f>VLOOKUP(Table_Data[[#This Row],[id]], Table_mpnet_keywords_topics[[Column1.id]:[Column3.topic]], 3, FALSE)</f>
        <v>1</v>
      </c>
      <c r="Q559" s="1" t="s">
        <v>6208</v>
      </c>
    </row>
    <row r="560" spans="1:17" x14ac:dyDescent="0.25">
      <c r="A560" s="1" t="s">
        <v>966</v>
      </c>
      <c r="B560" s="1" t="s">
        <v>967</v>
      </c>
      <c r="C560" s="1" t="s">
        <v>968</v>
      </c>
      <c r="D560" s="1" t="s">
        <v>969</v>
      </c>
      <c r="E560" s="1" t="s">
        <v>970</v>
      </c>
      <c r="F560" s="1" t="s">
        <v>382</v>
      </c>
      <c r="G560" s="1">
        <v>2015</v>
      </c>
      <c r="H560" s="1" t="s">
        <v>127</v>
      </c>
      <c r="I560" s="1">
        <f>VLOOKUP(Table_Data[[#This Row],[id]], Table_miniLM_document_topics[[Column1.id]:[Column3.topic]], 3, FALSE)</f>
        <v>3</v>
      </c>
      <c r="J560" s="1">
        <f>VLOOKUP(Table_Data[[#This Row],[id]], Table_mpnet_document_topics[[Column1.id]:[Column3.topic]], 3, FALSE)</f>
        <v>6</v>
      </c>
      <c r="K560" s="1">
        <f>VLOOKUP(Table_Data[[#This Row],[id]], Table_scibert_document_topics[[Column1.id]:[Column3.topic]], 3, FALSE)</f>
        <v>2</v>
      </c>
      <c r="L560" s="1">
        <f>VLOOKUP(Table_Data[[#This Row],[id]], Table_miniLM_titles_topics[[Column1.id]:[Column3.topic]], 3, FALSE)</f>
        <v>19</v>
      </c>
      <c r="M560" s="1">
        <f>VLOOKUP(Table_Data[[#This Row],[id]], Table_mpnet_titles_topics[[Column1.id]:[Column3.topic]], 3, FALSE)</f>
        <v>8</v>
      </c>
      <c r="N560" s="1">
        <f>VLOOKUP(Table_Data[[#This Row],[id]], Table_scibert_titles_topics[[Column1.id]:[Column3.topic]], 3, FALSE)</f>
        <v>20</v>
      </c>
      <c r="O560" s="1">
        <f>VLOOKUP(Table_Data[[#This Row],[id]], Table_miniLM_keywords_topics[[Column1.id]:[Column3.topic]], 3, FALSE)</f>
        <v>0</v>
      </c>
      <c r="P560" s="1">
        <f>VLOOKUP(Table_Data[[#This Row],[id]], Table_mpnet_keywords_topics[[Column1.id]:[Column3.topic]], 3, FALSE)</f>
        <v>2</v>
      </c>
      <c r="Q560" s="1" t="s">
        <v>6208</v>
      </c>
    </row>
    <row r="561" spans="1:17" x14ac:dyDescent="0.25">
      <c r="A561" s="1" t="s">
        <v>971</v>
      </c>
      <c r="B561" s="1" t="s">
        <v>972</v>
      </c>
      <c r="C561" s="1" t="s">
        <v>973</v>
      </c>
      <c r="D561" s="1" t="s">
        <v>974</v>
      </c>
      <c r="E561" s="1" t="s">
        <v>975</v>
      </c>
      <c r="F561" s="1" t="s">
        <v>382</v>
      </c>
      <c r="G561" s="1">
        <v>2015</v>
      </c>
      <c r="H561" s="1" t="s">
        <v>14</v>
      </c>
      <c r="I561" s="1">
        <f>VLOOKUP(Table_Data[[#This Row],[id]], Table_miniLM_document_topics[[Column1.id]:[Column3.topic]], 3, FALSE)</f>
        <v>10</v>
      </c>
      <c r="J561" s="1">
        <f>VLOOKUP(Table_Data[[#This Row],[id]], Table_mpnet_document_topics[[Column1.id]:[Column3.topic]], 3, FALSE)</f>
        <v>-1</v>
      </c>
      <c r="K561" s="1">
        <f>VLOOKUP(Table_Data[[#This Row],[id]], Table_scibert_document_topics[[Column1.id]:[Column3.topic]], 3, FALSE)</f>
        <v>-1</v>
      </c>
      <c r="L561" s="1">
        <f>VLOOKUP(Table_Data[[#This Row],[id]], Table_miniLM_titles_topics[[Column1.id]:[Column3.topic]], 3, FALSE)</f>
        <v>-1</v>
      </c>
      <c r="M561" s="1">
        <f>VLOOKUP(Table_Data[[#This Row],[id]], Table_mpnet_titles_topics[[Column1.id]:[Column3.topic]], 3, FALSE)</f>
        <v>-1</v>
      </c>
      <c r="N561" s="1">
        <f>VLOOKUP(Table_Data[[#This Row],[id]], Table_scibert_titles_topics[[Column1.id]:[Column3.topic]], 3, FALSE)</f>
        <v>0</v>
      </c>
      <c r="O561" s="1">
        <f>VLOOKUP(Table_Data[[#This Row],[id]], Table_miniLM_keywords_topics[[Column1.id]:[Column3.topic]], 3, FALSE)</f>
        <v>-1</v>
      </c>
      <c r="P561" s="1">
        <f>VLOOKUP(Table_Data[[#This Row],[id]], Table_mpnet_keywords_topics[[Column1.id]:[Column3.topic]], 3, FALSE)</f>
        <v>6</v>
      </c>
      <c r="Q561" s="1" t="s">
        <v>6208</v>
      </c>
    </row>
    <row r="562" spans="1:17" x14ac:dyDescent="0.25">
      <c r="A562" s="1" t="s">
        <v>976</v>
      </c>
      <c r="B562" s="1" t="s">
        <v>977</v>
      </c>
      <c r="C562" s="1" t="s">
        <v>978</v>
      </c>
      <c r="D562" s="1" t="s">
        <v>979</v>
      </c>
      <c r="E562" s="1" t="s">
        <v>980</v>
      </c>
      <c r="F562" s="1" t="s">
        <v>382</v>
      </c>
      <c r="G562" s="1">
        <v>2015</v>
      </c>
      <c r="I562" s="1">
        <f>VLOOKUP(Table_Data[[#This Row],[id]], Table_miniLM_document_topics[[Column1.id]:[Column3.topic]], 3, FALSE)</f>
        <v>1</v>
      </c>
      <c r="J562" s="1">
        <f>VLOOKUP(Table_Data[[#This Row],[id]], Table_mpnet_document_topics[[Column1.id]:[Column3.topic]], 3, FALSE)</f>
        <v>3</v>
      </c>
      <c r="K562" s="1">
        <f>VLOOKUP(Table_Data[[#This Row],[id]], Table_scibert_document_topics[[Column1.id]:[Column3.topic]], 3, FALSE)</f>
        <v>4</v>
      </c>
      <c r="L562" s="1">
        <f>VLOOKUP(Table_Data[[#This Row],[id]], Table_miniLM_titles_topics[[Column1.id]:[Column3.topic]], 3, FALSE)</f>
        <v>10</v>
      </c>
      <c r="M562" s="1">
        <f>VLOOKUP(Table_Data[[#This Row],[id]], Table_mpnet_titles_topics[[Column1.id]:[Column3.topic]], 3, FALSE)</f>
        <v>5</v>
      </c>
      <c r="N562" s="1">
        <f>VLOOKUP(Table_Data[[#This Row],[id]], Table_scibert_titles_topics[[Column1.id]:[Column3.topic]], 3, FALSE)</f>
        <v>2</v>
      </c>
      <c r="O562" s="1">
        <f>VLOOKUP(Table_Data[[#This Row],[id]], Table_miniLM_keywords_topics[[Column1.id]:[Column3.topic]], 3, FALSE)</f>
        <v>0</v>
      </c>
      <c r="P562" s="1">
        <f>VLOOKUP(Table_Data[[#This Row],[id]], Table_mpnet_keywords_topics[[Column1.id]:[Column3.topic]], 3, FALSE)</f>
        <v>-1</v>
      </c>
      <c r="Q562" s="1" t="s">
        <v>6208</v>
      </c>
    </row>
    <row r="563" spans="1:17" x14ac:dyDescent="0.25">
      <c r="A563" s="1" t="s">
        <v>981</v>
      </c>
      <c r="B563" s="1" t="s">
        <v>982</v>
      </c>
      <c r="C563" s="1" t="s">
        <v>983</v>
      </c>
      <c r="D563" s="1" t="s">
        <v>984</v>
      </c>
      <c r="E563" s="1" t="s">
        <v>985</v>
      </c>
      <c r="F563" s="1" t="s">
        <v>382</v>
      </c>
      <c r="G563" s="1">
        <v>2015</v>
      </c>
      <c r="I563" s="1">
        <f>VLOOKUP(Table_Data[[#This Row],[id]], Table_miniLM_document_topics[[Column1.id]:[Column3.topic]], 3, FALSE)</f>
        <v>4</v>
      </c>
      <c r="J563" s="1">
        <f>VLOOKUP(Table_Data[[#This Row],[id]], Table_mpnet_document_topics[[Column1.id]:[Column3.topic]], 3, FALSE)</f>
        <v>5</v>
      </c>
      <c r="K563" s="1">
        <f>VLOOKUP(Table_Data[[#This Row],[id]], Table_scibert_document_topics[[Column1.id]:[Column3.topic]], 3, FALSE)</f>
        <v>5</v>
      </c>
      <c r="L563" s="1">
        <f>VLOOKUP(Table_Data[[#This Row],[id]], Table_miniLM_titles_topics[[Column1.id]:[Column3.topic]], 3, FALSE)</f>
        <v>2</v>
      </c>
      <c r="M563" s="1">
        <f>VLOOKUP(Table_Data[[#This Row],[id]], Table_mpnet_titles_topics[[Column1.id]:[Column3.topic]], 3, FALSE)</f>
        <v>0</v>
      </c>
      <c r="N563" s="1">
        <f>VLOOKUP(Table_Data[[#This Row],[id]], Table_scibert_titles_topics[[Column1.id]:[Column3.topic]], 3, FALSE)</f>
        <v>23</v>
      </c>
      <c r="O563" s="1">
        <f>VLOOKUP(Table_Data[[#This Row],[id]], Table_miniLM_keywords_topics[[Column1.id]:[Column3.topic]], 3, FALSE)</f>
        <v>3</v>
      </c>
      <c r="P563" s="1">
        <f>VLOOKUP(Table_Data[[#This Row],[id]], Table_mpnet_keywords_topics[[Column1.id]:[Column3.topic]], 3, FALSE)</f>
        <v>3</v>
      </c>
      <c r="Q563" s="1" t="s">
        <v>6208</v>
      </c>
    </row>
    <row r="564" spans="1:17" x14ac:dyDescent="0.25">
      <c r="A564" s="1" t="s">
        <v>986</v>
      </c>
      <c r="B564" s="1" t="s">
        <v>987</v>
      </c>
      <c r="C564" s="1" t="s">
        <v>486</v>
      </c>
      <c r="D564" s="1" t="s">
        <v>988</v>
      </c>
      <c r="E564" s="1" t="s">
        <v>989</v>
      </c>
      <c r="F564" s="1" t="s">
        <v>382</v>
      </c>
      <c r="G564" s="1">
        <v>2015</v>
      </c>
      <c r="H564" s="1" t="s">
        <v>14</v>
      </c>
      <c r="I564" s="1">
        <f>VLOOKUP(Table_Data[[#This Row],[id]], Table_miniLM_document_topics[[Column1.id]:[Column3.topic]], 3, FALSE)</f>
        <v>12</v>
      </c>
      <c r="J564" s="1">
        <f>VLOOKUP(Table_Data[[#This Row],[id]], Table_mpnet_document_topics[[Column1.id]:[Column3.topic]], 3, FALSE)</f>
        <v>6</v>
      </c>
      <c r="K564" s="1">
        <f>VLOOKUP(Table_Data[[#This Row],[id]], Table_scibert_document_topics[[Column1.id]:[Column3.topic]], 3, FALSE)</f>
        <v>10</v>
      </c>
      <c r="L564" s="1">
        <f>VLOOKUP(Table_Data[[#This Row],[id]], Table_miniLM_titles_topics[[Column1.id]:[Column3.topic]], 3, FALSE)</f>
        <v>13</v>
      </c>
      <c r="M564" s="1">
        <f>VLOOKUP(Table_Data[[#This Row],[id]], Table_mpnet_titles_topics[[Column1.id]:[Column3.topic]], 3, FALSE)</f>
        <v>9</v>
      </c>
      <c r="N564" s="1">
        <f>VLOOKUP(Table_Data[[#This Row],[id]], Table_scibert_titles_topics[[Column1.id]:[Column3.topic]], 3, FALSE)</f>
        <v>18</v>
      </c>
      <c r="O564" s="1">
        <f>VLOOKUP(Table_Data[[#This Row],[id]], Table_miniLM_keywords_topics[[Column1.id]:[Column3.topic]], 3, FALSE)</f>
        <v>17</v>
      </c>
      <c r="P564" s="1">
        <f>VLOOKUP(Table_Data[[#This Row],[id]], Table_mpnet_keywords_topics[[Column1.id]:[Column3.topic]], 3, FALSE)</f>
        <v>0</v>
      </c>
      <c r="Q564" s="1" t="s">
        <v>6208</v>
      </c>
    </row>
    <row r="565" spans="1:17" x14ac:dyDescent="0.25">
      <c r="A565" s="1" t="s">
        <v>1422</v>
      </c>
      <c r="B565" s="1" t="s">
        <v>1423</v>
      </c>
      <c r="C565" s="1" t="s">
        <v>1424</v>
      </c>
      <c r="D565" s="1" t="s">
        <v>1425</v>
      </c>
      <c r="E565" s="1" t="s">
        <v>1426</v>
      </c>
      <c r="F565" s="1" t="s">
        <v>382</v>
      </c>
      <c r="G565" s="1">
        <v>2016</v>
      </c>
      <c r="I565" s="1">
        <f>VLOOKUP(Table_Data[[#This Row],[id]], Table_miniLM_document_topics[[Column1.id]:[Column3.topic]], 3, FALSE)</f>
        <v>-1</v>
      </c>
      <c r="J565" s="1">
        <f>VLOOKUP(Table_Data[[#This Row],[id]], Table_mpnet_document_topics[[Column1.id]:[Column3.topic]], 3, FALSE)</f>
        <v>-1</v>
      </c>
      <c r="K565" s="1">
        <f>VLOOKUP(Table_Data[[#This Row],[id]], Table_scibert_document_topics[[Column1.id]:[Column3.topic]], 3, FALSE)</f>
        <v>11</v>
      </c>
      <c r="L565" s="1">
        <f>VLOOKUP(Table_Data[[#This Row],[id]], Table_miniLM_titles_topics[[Column1.id]:[Column3.topic]], 3, FALSE)</f>
        <v>9</v>
      </c>
      <c r="M565" s="1">
        <f>VLOOKUP(Table_Data[[#This Row],[id]], Table_mpnet_titles_topics[[Column1.id]:[Column3.topic]], 3, FALSE)</f>
        <v>-1</v>
      </c>
      <c r="N565" s="1">
        <f>VLOOKUP(Table_Data[[#This Row],[id]], Table_scibert_titles_topics[[Column1.id]:[Column3.topic]], 3, FALSE)</f>
        <v>-1</v>
      </c>
      <c r="O565" s="1">
        <f>VLOOKUP(Table_Data[[#This Row],[id]], Table_miniLM_keywords_topics[[Column1.id]:[Column3.topic]], 3, FALSE)</f>
        <v>-1</v>
      </c>
      <c r="P565" s="1">
        <f>VLOOKUP(Table_Data[[#This Row],[id]], Table_mpnet_keywords_topics[[Column1.id]:[Column3.topic]], 3, FALSE)</f>
        <v>10</v>
      </c>
      <c r="Q565" s="1" t="s">
        <v>6208</v>
      </c>
    </row>
    <row r="566" spans="1:17" x14ac:dyDescent="0.25">
      <c r="A566" s="1" t="s">
        <v>1427</v>
      </c>
      <c r="B566" s="1" t="s">
        <v>1428</v>
      </c>
      <c r="C566" s="1" t="s">
        <v>1429</v>
      </c>
      <c r="D566" s="1" t="s">
        <v>1430</v>
      </c>
      <c r="E566" s="1" t="s">
        <v>1431</v>
      </c>
      <c r="F566" s="1" t="s">
        <v>382</v>
      </c>
      <c r="G566" s="1">
        <v>2016</v>
      </c>
      <c r="I566" s="1">
        <f>VLOOKUP(Table_Data[[#This Row],[id]], Table_miniLM_document_topics[[Column1.id]:[Column3.topic]], 3, FALSE)</f>
        <v>-1</v>
      </c>
      <c r="J566" s="1">
        <f>VLOOKUP(Table_Data[[#This Row],[id]], Table_mpnet_document_topics[[Column1.id]:[Column3.topic]], 3, FALSE)</f>
        <v>20</v>
      </c>
      <c r="K566" s="1">
        <f>VLOOKUP(Table_Data[[#This Row],[id]], Table_scibert_document_topics[[Column1.id]:[Column3.topic]], 3, FALSE)</f>
        <v>-1</v>
      </c>
      <c r="L566" s="1">
        <f>VLOOKUP(Table_Data[[#This Row],[id]], Table_miniLM_titles_topics[[Column1.id]:[Column3.topic]], 3, FALSE)</f>
        <v>-1</v>
      </c>
      <c r="M566" s="1">
        <f>VLOOKUP(Table_Data[[#This Row],[id]], Table_mpnet_titles_topics[[Column1.id]:[Column3.topic]], 3, FALSE)</f>
        <v>0</v>
      </c>
      <c r="N566" s="1">
        <f>VLOOKUP(Table_Data[[#This Row],[id]], Table_scibert_titles_topics[[Column1.id]:[Column3.topic]], 3, FALSE)</f>
        <v>-1</v>
      </c>
      <c r="O566" s="1">
        <f>VLOOKUP(Table_Data[[#This Row],[id]], Table_miniLM_keywords_topics[[Column1.id]:[Column3.topic]], 3, FALSE)</f>
        <v>1</v>
      </c>
      <c r="P566" s="1">
        <f>VLOOKUP(Table_Data[[#This Row],[id]], Table_mpnet_keywords_topics[[Column1.id]:[Column3.topic]], 3, FALSE)</f>
        <v>-1</v>
      </c>
      <c r="Q566" s="1" t="s">
        <v>6208</v>
      </c>
    </row>
    <row r="567" spans="1:17" x14ac:dyDescent="0.25">
      <c r="A567" s="1" t="s">
        <v>1432</v>
      </c>
      <c r="B567" s="1" t="s">
        <v>1433</v>
      </c>
      <c r="C567" s="1" t="s">
        <v>1434</v>
      </c>
      <c r="D567" s="1" t="s">
        <v>1435</v>
      </c>
      <c r="E567" s="1" t="s">
        <v>1436</v>
      </c>
      <c r="F567" s="1" t="s">
        <v>382</v>
      </c>
      <c r="G567" s="1">
        <v>2016</v>
      </c>
      <c r="I567" s="1">
        <f>VLOOKUP(Table_Data[[#This Row],[id]], Table_miniLM_document_topics[[Column1.id]:[Column3.topic]], 3, FALSE)</f>
        <v>-1</v>
      </c>
      <c r="J567" s="1">
        <f>VLOOKUP(Table_Data[[#This Row],[id]], Table_mpnet_document_topics[[Column1.id]:[Column3.topic]], 3, FALSE)</f>
        <v>-1</v>
      </c>
      <c r="K567" s="1">
        <f>VLOOKUP(Table_Data[[#This Row],[id]], Table_scibert_document_topics[[Column1.id]:[Column3.topic]], 3, FALSE)</f>
        <v>-1</v>
      </c>
      <c r="L567" s="1">
        <f>VLOOKUP(Table_Data[[#This Row],[id]], Table_miniLM_titles_topics[[Column1.id]:[Column3.topic]], 3, FALSE)</f>
        <v>-1</v>
      </c>
      <c r="M567" s="1">
        <f>VLOOKUP(Table_Data[[#This Row],[id]], Table_mpnet_titles_topics[[Column1.id]:[Column3.topic]], 3, FALSE)</f>
        <v>-1</v>
      </c>
      <c r="N567" s="1">
        <f>VLOOKUP(Table_Data[[#This Row],[id]], Table_scibert_titles_topics[[Column1.id]:[Column3.topic]], 3, FALSE)</f>
        <v>-1</v>
      </c>
      <c r="O567" s="1">
        <f>VLOOKUP(Table_Data[[#This Row],[id]], Table_miniLM_keywords_topics[[Column1.id]:[Column3.topic]], 3, FALSE)</f>
        <v>-1</v>
      </c>
      <c r="P567" s="1">
        <f>VLOOKUP(Table_Data[[#This Row],[id]], Table_mpnet_keywords_topics[[Column1.id]:[Column3.topic]], 3, FALSE)</f>
        <v>3</v>
      </c>
      <c r="Q567" s="1" t="s">
        <v>6208</v>
      </c>
    </row>
    <row r="568" spans="1:17" x14ac:dyDescent="0.25">
      <c r="A568" s="1" t="s">
        <v>1437</v>
      </c>
      <c r="B568" s="1" t="s">
        <v>1438</v>
      </c>
      <c r="C568" s="1" t="s">
        <v>1439</v>
      </c>
      <c r="D568" s="1" t="s">
        <v>1440</v>
      </c>
      <c r="E568" s="1" t="s">
        <v>1441</v>
      </c>
      <c r="F568" s="1" t="s">
        <v>382</v>
      </c>
      <c r="G568" s="1">
        <v>2016</v>
      </c>
      <c r="I568" s="1">
        <f>VLOOKUP(Table_Data[[#This Row],[id]], Table_miniLM_document_topics[[Column1.id]:[Column3.topic]], 3, FALSE)</f>
        <v>0</v>
      </c>
      <c r="J568" s="1">
        <f>VLOOKUP(Table_Data[[#This Row],[id]], Table_mpnet_document_topics[[Column1.id]:[Column3.topic]], 3, FALSE)</f>
        <v>10</v>
      </c>
      <c r="K568" s="1">
        <f>VLOOKUP(Table_Data[[#This Row],[id]], Table_scibert_document_topics[[Column1.id]:[Column3.topic]], 3, FALSE)</f>
        <v>21</v>
      </c>
      <c r="L568" s="1">
        <f>VLOOKUP(Table_Data[[#This Row],[id]], Table_miniLM_titles_topics[[Column1.id]:[Column3.topic]], 3, FALSE)</f>
        <v>-1</v>
      </c>
      <c r="M568" s="1">
        <f>VLOOKUP(Table_Data[[#This Row],[id]], Table_mpnet_titles_topics[[Column1.id]:[Column3.topic]], 3, FALSE)</f>
        <v>0</v>
      </c>
      <c r="N568" s="1">
        <f>VLOOKUP(Table_Data[[#This Row],[id]], Table_scibert_titles_topics[[Column1.id]:[Column3.topic]], 3, FALSE)</f>
        <v>-1</v>
      </c>
      <c r="O568" s="1">
        <f>VLOOKUP(Table_Data[[#This Row],[id]], Table_miniLM_keywords_topics[[Column1.id]:[Column3.topic]], 3, FALSE)</f>
        <v>-1</v>
      </c>
      <c r="P568" s="1">
        <f>VLOOKUP(Table_Data[[#This Row],[id]], Table_mpnet_keywords_topics[[Column1.id]:[Column3.topic]], 3, FALSE)</f>
        <v>-1</v>
      </c>
      <c r="Q568" s="1" t="s">
        <v>6208</v>
      </c>
    </row>
    <row r="569" spans="1:17" x14ac:dyDescent="0.25">
      <c r="A569" s="1" t="s">
        <v>1442</v>
      </c>
      <c r="B569" s="1" t="s">
        <v>1443</v>
      </c>
      <c r="C569" s="1" t="s">
        <v>1444</v>
      </c>
      <c r="D569" s="1" t="s">
        <v>1445</v>
      </c>
      <c r="E569" s="1" t="s">
        <v>1446</v>
      </c>
      <c r="F569" s="1" t="s">
        <v>382</v>
      </c>
      <c r="G569" s="1">
        <v>2016</v>
      </c>
      <c r="I569" s="1">
        <f>VLOOKUP(Table_Data[[#This Row],[id]], Table_miniLM_document_topics[[Column1.id]:[Column3.topic]], 3, FALSE)</f>
        <v>6</v>
      </c>
      <c r="J569" s="1">
        <f>VLOOKUP(Table_Data[[#This Row],[id]], Table_mpnet_document_topics[[Column1.id]:[Column3.topic]], 3, FALSE)</f>
        <v>7</v>
      </c>
      <c r="K569" s="1">
        <f>VLOOKUP(Table_Data[[#This Row],[id]], Table_scibert_document_topics[[Column1.id]:[Column3.topic]], 3, FALSE)</f>
        <v>6</v>
      </c>
      <c r="L569" s="1">
        <f>VLOOKUP(Table_Data[[#This Row],[id]], Table_miniLM_titles_topics[[Column1.id]:[Column3.topic]], 3, FALSE)</f>
        <v>6</v>
      </c>
      <c r="M569" s="1">
        <f>VLOOKUP(Table_Data[[#This Row],[id]], Table_mpnet_titles_topics[[Column1.id]:[Column3.topic]], 3, FALSE)</f>
        <v>6</v>
      </c>
      <c r="N569" s="1">
        <f>VLOOKUP(Table_Data[[#This Row],[id]], Table_scibert_titles_topics[[Column1.id]:[Column3.topic]], 3, FALSE)</f>
        <v>5</v>
      </c>
      <c r="O569" s="1">
        <f>VLOOKUP(Table_Data[[#This Row],[id]], Table_miniLM_keywords_topics[[Column1.id]:[Column3.topic]], 3, FALSE)</f>
        <v>12</v>
      </c>
      <c r="P569" s="1">
        <f>VLOOKUP(Table_Data[[#This Row],[id]], Table_mpnet_keywords_topics[[Column1.id]:[Column3.topic]], 3, FALSE)</f>
        <v>8</v>
      </c>
      <c r="Q569" s="1" t="s">
        <v>6208</v>
      </c>
    </row>
    <row r="570" spans="1:17" x14ac:dyDescent="0.25">
      <c r="A570" s="1" t="s">
        <v>1447</v>
      </c>
      <c r="B570" s="1" t="s">
        <v>1448</v>
      </c>
      <c r="C570" s="1" t="s">
        <v>1449</v>
      </c>
      <c r="D570" s="1" t="s">
        <v>1450</v>
      </c>
      <c r="E570" s="1" t="s">
        <v>1451</v>
      </c>
      <c r="F570" s="1" t="s">
        <v>382</v>
      </c>
      <c r="G570" s="1">
        <v>2016</v>
      </c>
      <c r="I570" s="1">
        <f>VLOOKUP(Table_Data[[#This Row],[id]], Table_miniLM_document_topics[[Column1.id]:[Column3.topic]], 3, FALSE)</f>
        <v>-1</v>
      </c>
      <c r="J570" s="1">
        <f>VLOOKUP(Table_Data[[#This Row],[id]], Table_mpnet_document_topics[[Column1.id]:[Column3.topic]], 3, FALSE)</f>
        <v>-1</v>
      </c>
      <c r="K570" s="1">
        <f>VLOOKUP(Table_Data[[#This Row],[id]], Table_scibert_document_topics[[Column1.id]:[Column3.topic]], 3, FALSE)</f>
        <v>-1</v>
      </c>
      <c r="L570" s="1">
        <f>VLOOKUP(Table_Data[[#This Row],[id]], Table_miniLM_titles_topics[[Column1.id]:[Column3.topic]], 3, FALSE)</f>
        <v>1</v>
      </c>
      <c r="M570" s="1">
        <f>VLOOKUP(Table_Data[[#This Row],[id]], Table_mpnet_titles_topics[[Column1.id]:[Column3.topic]], 3, FALSE)</f>
        <v>-1</v>
      </c>
      <c r="N570" s="1">
        <f>VLOOKUP(Table_Data[[#This Row],[id]], Table_scibert_titles_topics[[Column1.id]:[Column3.topic]], 3, FALSE)</f>
        <v>-1</v>
      </c>
      <c r="O570" s="1">
        <f>VLOOKUP(Table_Data[[#This Row],[id]], Table_miniLM_keywords_topics[[Column1.id]:[Column3.topic]], 3, FALSE)</f>
        <v>3</v>
      </c>
      <c r="P570" s="1">
        <f>VLOOKUP(Table_Data[[#This Row],[id]], Table_mpnet_keywords_topics[[Column1.id]:[Column3.topic]], 3, FALSE)</f>
        <v>-1</v>
      </c>
      <c r="Q570" s="1" t="s">
        <v>6208</v>
      </c>
    </row>
    <row r="571" spans="1:17" x14ac:dyDescent="0.25">
      <c r="A571" s="1" t="s">
        <v>1452</v>
      </c>
      <c r="B571" s="1" t="s">
        <v>1453</v>
      </c>
      <c r="C571" s="1" t="s">
        <v>1454</v>
      </c>
      <c r="D571" s="1" t="s">
        <v>1455</v>
      </c>
      <c r="E571" s="1" t="s">
        <v>1456</v>
      </c>
      <c r="F571" s="1" t="s">
        <v>382</v>
      </c>
      <c r="G571" s="1">
        <v>2016</v>
      </c>
      <c r="I571" s="1">
        <f>VLOOKUP(Table_Data[[#This Row],[id]], Table_miniLM_document_topics[[Column1.id]:[Column3.topic]], 3, FALSE)</f>
        <v>-1</v>
      </c>
      <c r="J571" s="1">
        <f>VLOOKUP(Table_Data[[#This Row],[id]], Table_mpnet_document_topics[[Column1.id]:[Column3.topic]], 3, FALSE)</f>
        <v>-1</v>
      </c>
      <c r="K571" s="1">
        <f>VLOOKUP(Table_Data[[#This Row],[id]], Table_scibert_document_topics[[Column1.id]:[Column3.topic]], 3, FALSE)</f>
        <v>-1</v>
      </c>
      <c r="L571" s="1">
        <f>VLOOKUP(Table_Data[[#This Row],[id]], Table_miniLM_titles_topics[[Column1.id]:[Column3.topic]], 3, FALSE)</f>
        <v>0</v>
      </c>
      <c r="M571" s="1">
        <f>VLOOKUP(Table_Data[[#This Row],[id]], Table_mpnet_titles_topics[[Column1.id]:[Column3.topic]], 3, FALSE)</f>
        <v>3</v>
      </c>
      <c r="N571" s="1">
        <f>VLOOKUP(Table_Data[[#This Row],[id]], Table_scibert_titles_topics[[Column1.id]:[Column3.topic]], 3, FALSE)</f>
        <v>-1</v>
      </c>
      <c r="O571" s="1">
        <f>VLOOKUP(Table_Data[[#This Row],[id]], Table_miniLM_keywords_topics[[Column1.id]:[Column3.topic]], 3, FALSE)</f>
        <v>3</v>
      </c>
      <c r="P571" s="1">
        <f>VLOOKUP(Table_Data[[#This Row],[id]], Table_mpnet_keywords_topics[[Column1.id]:[Column3.topic]], 3, FALSE)</f>
        <v>3</v>
      </c>
      <c r="Q571" s="1" t="s">
        <v>6208</v>
      </c>
    </row>
    <row r="572" spans="1:17" x14ac:dyDescent="0.25">
      <c r="A572" s="1" t="s">
        <v>1457</v>
      </c>
      <c r="B572" s="1" t="s">
        <v>1458</v>
      </c>
      <c r="C572" s="1" t="s">
        <v>1459</v>
      </c>
      <c r="D572" s="1" t="s">
        <v>1460</v>
      </c>
      <c r="E572" s="1" t="s">
        <v>1461</v>
      </c>
      <c r="F572" s="1" t="s">
        <v>382</v>
      </c>
      <c r="G572" s="1">
        <v>2016</v>
      </c>
      <c r="I572" s="1">
        <f>VLOOKUP(Table_Data[[#This Row],[id]], Table_miniLM_document_topics[[Column1.id]:[Column3.topic]], 3, FALSE)</f>
        <v>23</v>
      </c>
      <c r="J572" s="1">
        <f>VLOOKUP(Table_Data[[#This Row],[id]], Table_mpnet_document_topics[[Column1.id]:[Column3.topic]], 3, FALSE)</f>
        <v>4</v>
      </c>
      <c r="K572" s="1">
        <f>VLOOKUP(Table_Data[[#This Row],[id]], Table_scibert_document_topics[[Column1.id]:[Column3.topic]], 3, FALSE)</f>
        <v>-1</v>
      </c>
      <c r="L572" s="1">
        <f>VLOOKUP(Table_Data[[#This Row],[id]], Table_miniLM_titles_topics[[Column1.id]:[Column3.topic]], 3, FALSE)</f>
        <v>1</v>
      </c>
      <c r="M572" s="1">
        <f>VLOOKUP(Table_Data[[#This Row],[id]], Table_mpnet_titles_topics[[Column1.id]:[Column3.topic]], 3, FALSE)</f>
        <v>4</v>
      </c>
      <c r="N572" s="1">
        <f>VLOOKUP(Table_Data[[#This Row],[id]], Table_scibert_titles_topics[[Column1.id]:[Column3.topic]], 3, FALSE)</f>
        <v>11</v>
      </c>
      <c r="O572" s="1">
        <f>VLOOKUP(Table_Data[[#This Row],[id]], Table_miniLM_keywords_topics[[Column1.id]:[Column3.topic]], 3, FALSE)</f>
        <v>-1</v>
      </c>
      <c r="P572" s="1">
        <f>VLOOKUP(Table_Data[[#This Row],[id]], Table_mpnet_keywords_topics[[Column1.id]:[Column3.topic]], 3, FALSE)</f>
        <v>3</v>
      </c>
      <c r="Q572" s="1" t="s">
        <v>6208</v>
      </c>
    </row>
    <row r="573" spans="1:17" x14ac:dyDescent="0.25">
      <c r="A573" s="1" t="s">
        <v>1462</v>
      </c>
      <c r="B573" s="1" t="s">
        <v>1463</v>
      </c>
      <c r="C573" s="1" t="s">
        <v>1464</v>
      </c>
      <c r="D573" s="1" t="s">
        <v>1465</v>
      </c>
      <c r="E573" s="1" t="s">
        <v>1466</v>
      </c>
      <c r="F573" s="1" t="s">
        <v>382</v>
      </c>
      <c r="G573" s="1">
        <v>2016</v>
      </c>
      <c r="I573" s="1">
        <f>VLOOKUP(Table_Data[[#This Row],[id]], Table_miniLM_document_topics[[Column1.id]:[Column3.topic]], 3, FALSE)</f>
        <v>1</v>
      </c>
      <c r="J573" s="1">
        <f>VLOOKUP(Table_Data[[#This Row],[id]], Table_mpnet_document_topics[[Column1.id]:[Column3.topic]], 3, FALSE)</f>
        <v>3</v>
      </c>
      <c r="K573" s="1">
        <f>VLOOKUP(Table_Data[[#This Row],[id]], Table_scibert_document_topics[[Column1.id]:[Column3.topic]], 3, FALSE)</f>
        <v>4</v>
      </c>
      <c r="L573" s="1">
        <f>VLOOKUP(Table_Data[[#This Row],[id]], Table_miniLM_titles_topics[[Column1.id]:[Column3.topic]], 3, FALSE)</f>
        <v>-1</v>
      </c>
      <c r="M573" s="1">
        <f>VLOOKUP(Table_Data[[#This Row],[id]], Table_mpnet_titles_topics[[Column1.id]:[Column3.topic]], 3, FALSE)</f>
        <v>5</v>
      </c>
      <c r="N573" s="1">
        <f>VLOOKUP(Table_Data[[#This Row],[id]], Table_scibert_titles_topics[[Column1.id]:[Column3.topic]], 3, FALSE)</f>
        <v>-1</v>
      </c>
      <c r="O573" s="1">
        <f>VLOOKUP(Table_Data[[#This Row],[id]], Table_miniLM_keywords_topics[[Column1.id]:[Column3.topic]], 3, FALSE)</f>
        <v>7</v>
      </c>
      <c r="P573" s="1">
        <f>VLOOKUP(Table_Data[[#This Row],[id]], Table_mpnet_keywords_topics[[Column1.id]:[Column3.topic]], 3, FALSE)</f>
        <v>2</v>
      </c>
      <c r="Q573" s="1" t="s">
        <v>6208</v>
      </c>
    </row>
    <row r="574" spans="1:17" x14ac:dyDescent="0.25">
      <c r="A574" s="1" t="s">
        <v>1467</v>
      </c>
      <c r="B574" s="1" t="s">
        <v>1468</v>
      </c>
      <c r="C574" s="1" t="s">
        <v>1469</v>
      </c>
      <c r="D574" s="1" t="s">
        <v>1470</v>
      </c>
      <c r="E574" s="1" t="s">
        <v>1471</v>
      </c>
      <c r="F574" s="1" t="s">
        <v>382</v>
      </c>
      <c r="G574" s="1">
        <v>2016</v>
      </c>
      <c r="I574" s="1">
        <f>VLOOKUP(Table_Data[[#This Row],[id]], Table_miniLM_document_topics[[Column1.id]:[Column3.topic]], 3, FALSE)</f>
        <v>0</v>
      </c>
      <c r="J574" s="1">
        <f>VLOOKUP(Table_Data[[#This Row],[id]], Table_mpnet_document_topics[[Column1.id]:[Column3.topic]], 3, FALSE)</f>
        <v>10</v>
      </c>
      <c r="K574" s="1">
        <f>VLOOKUP(Table_Data[[#This Row],[id]], Table_scibert_document_topics[[Column1.id]:[Column3.topic]], 3, FALSE)</f>
        <v>21</v>
      </c>
      <c r="L574" s="1">
        <f>VLOOKUP(Table_Data[[#This Row],[id]], Table_miniLM_titles_topics[[Column1.id]:[Column3.topic]], 3, FALSE)</f>
        <v>1</v>
      </c>
      <c r="M574" s="1">
        <f>VLOOKUP(Table_Data[[#This Row],[id]], Table_mpnet_titles_topics[[Column1.id]:[Column3.topic]], 3, FALSE)</f>
        <v>4</v>
      </c>
      <c r="N574" s="1">
        <f>VLOOKUP(Table_Data[[#This Row],[id]], Table_scibert_titles_topics[[Column1.id]:[Column3.topic]], 3, FALSE)</f>
        <v>11</v>
      </c>
      <c r="O574" s="1">
        <f>VLOOKUP(Table_Data[[#This Row],[id]], Table_miniLM_keywords_topics[[Column1.id]:[Column3.topic]], 3, FALSE)</f>
        <v>3</v>
      </c>
      <c r="P574" s="1">
        <f>VLOOKUP(Table_Data[[#This Row],[id]], Table_mpnet_keywords_topics[[Column1.id]:[Column3.topic]], 3, FALSE)</f>
        <v>3</v>
      </c>
      <c r="Q574" s="1" t="s">
        <v>6208</v>
      </c>
    </row>
    <row r="575" spans="1:17" x14ac:dyDescent="0.25">
      <c r="A575" s="1" t="s">
        <v>1472</v>
      </c>
      <c r="B575" s="1" t="s">
        <v>1473</v>
      </c>
      <c r="C575" s="1" t="s">
        <v>1474</v>
      </c>
      <c r="D575" s="1" t="s">
        <v>1475</v>
      </c>
      <c r="E575" s="1" t="s">
        <v>1476</v>
      </c>
      <c r="F575" s="1" t="s">
        <v>382</v>
      </c>
      <c r="G575" s="1">
        <v>2016</v>
      </c>
      <c r="I575" s="1">
        <f>VLOOKUP(Table_Data[[#This Row],[id]], Table_miniLM_document_topics[[Column1.id]:[Column3.topic]], 3, FALSE)</f>
        <v>-1</v>
      </c>
      <c r="J575" s="1">
        <f>VLOOKUP(Table_Data[[#This Row],[id]], Table_mpnet_document_topics[[Column1.id]:[Column3.topic]], 3, FALSE)</f>
        <v>-1</v>
      </c>
      <c r="K575" s="1">
        <f>VLOOKUP(Table_Data[[#This Row],[id]], Table_scibert_document_topics[[Column1.id]:[Column3.topic]], 3, FALSE)</f>
        <v>-1</v>
      </c>
      <c r="L575" s="1">
        <f>VLOOKUP(Table_Data[[#This Row],[id]], Table_miniLM_titles_topics[[Column1.id]:[Column3.topic]], 3, FALSE)</f>
        <v>0</v>
      </c>
      <c r="M575" s="1">
        <f>VLOOKUP(Table_Data[[#This Row],[id]], Table_mpnet_titles_topics[[Column1.id]:[Column3.topic]], 3, FALSE)</f>
        <v>3</v>
      </c>
      <c r="N575" s="1">
        <f>VLOOKUP(Table_Data[[#This Row],[id]], Table_scibert_titles_topics[[Column1.id]:[Column3.topic]], 3, FALSE)</f>
        <v>3</v>
      </c>
      <c r="O575" s="1">
        <f>VLOOKUP(Table_Data[[#This Row],[id]], Table_miniLM_keywords_topics[[Column1.id]:[Column3.topic]], 3, FALSE)</f>
        <v>1</v>
      </c>
      <c r="P575" s="1">
        <f>VLOOKUP(Table_Data[[#This Row],[id]], Table_mpnet_keywords_topics[[Column1.id]:[Column3.topic]], 3, FALSE)</f>
        <v>-1</v>
      </c>
      <c r="Q575" s="1" t="s">
        <v>6208</v>
      </c>
    </row>
    <row r="576" spans="1:17" x14ac:dyDescent="0.25">
      <c r="A576" s="1" t="s">
        <v>1477</v>
      </c>
      <c r="B576" s="1" t="s">
        <v>1478</v>
      </c>
      <c r="C576" s="1" t="s">
        <v>421</v>
      </c>
      <c r="D576" s="1" t="s">
        <v>1479</v>
      </c>
      <c r="E576" s="1" t="s">
        <v>1480</v>
      </c>
      <c r="F576" s="1" t="s">
        <v>382</v>
      </c>
      <c r="G576" s="1">
        <v>2016</v>
      </c>
      <c r="I576" s="1">
        <f>VLOOKUP(Table_Data[[#This Row],[id]], Table_miniLM_document_topics[[Column1.id]:[Column3.topic]], 3, FALSE)</f>
        <v>-1</v>
      </c>
      <c r="J576" s="1">
        <f>VLOOKUP(Table_Data[[#This Row],[id]], Table_mpnet_document_topics[[Column1.id]:[Column3.topic]], 3, FALSE)</f>
        <v>10</v>
      </c>
      <c r="K576" s="1">
        <f>VLOOKUP(Table_Data[[#This Row],[id]], Table_scibert_document_topics[[Column1.id]:[Column3.topic]], 3, FALSE)</f>
        <v>-1</v>
      </c>
      <c r="L576" s="1">
        <f>VLOOKUP(Table_Data[[#This Row],[id]], Table_miniLM_titles_topics[[Column1.id]:[Column3.topic]], 3, FALSE)</f>
        <v>0</v>
      </c>
      <c r="M576" s="1">
        <f>VLOOKUP(Table_Data[[#This Row],[id]], Table_mpnet_titles_topics[[Column1.id]:[Column3.topic]], 3, FALSE)</f>
        <v>3</v>
      </c>
      <c r="N576" s="1">
        <f>VLOOKUP(Table_Data[[#This Row],[id]], Table_scibert_titles_topics[[Column1.id]:[Column3.topic]], 3, FALSE)</f>
        <v>3</v>
      </c>
      <c r="O576" s="1">
        <f>VLOOKUP(Table_Data[[#This Row],[id]], Table_miniLM_keywords_topics[[Column1.id]:[Column3.topic]], 3, FALSE)</f>
        <v>-1</v>
      </c>
      <c r="P576" s="1">
        <f>VLOOKUP(Table_Data[[#This Row],[id]], Table_mpnet_keywords_topics[[Column1.id]:[Column3.topic]], 3, FALSE)</f>
        <v>3</v>
      </c>
      <c r="Q576" s="1" t="s">
        <v>6208</v>
      </c>
    </row>
    <row r="577" spans="1:17" x14ac:dyDescent="0.25">
      <c r="A577" s="1" t="s">
        <v>1481</v>
      </c>
      <c r="B577" s="1" t="s">
        <v>1482</v>
      </c>
      <c r="C577" s="1" t="s">
        <v>1454</v>
      </c>
      <c r="D577" s="1" t="s">
        <v>1483</v>
      </c>
      <c r="E577" s="1" t="s">
        <v>1484</v>
      </c>
      <c r="F577" s="1" t="s">
        <v>382</v>
      </c>
      <c r="G577" s="1">
        <v>2016</v>
      </c>
      <c r="I577" s="1">
        <f>VLOOKUP(Table_Data[[#This Row],[id]], Table_miniLM_document_topics[[Column1.id]:[Column3.topic]], 3, FALSE)</f>
        <v>0</v>
      </c>
      <c r="J577" s="1">
        <f>VLOOKUP(Table_Data[[#This Row],[id]], Table_mpnet_document_topics[[Column1.id]:[Column3.topic]], 3, FALSE)</f>
        <v>-1</v>
      </c>
      <c r="K577" s="1">
        <f>VLOOKUP(Table_Data[[#This Row],[id]], Table_scibert_document_topics[[Column1.id]:[Column3.topic]], 3, FALSE)</f>
        <v>15</v>
      </c>
      <c r="L577" s="1">
        <f>VLOOKUP(Table_Data[[#This Row],[id]], Table_miniLM_titles_topics[[Column1.id]:[Column3.topic]], 3, FALSE)</f>
        <v>-1</v>
      </c>
      <c r="M577" s="1">
        <f>VLOOKUP(Table_Data[[#This Row],[id]], Table_mpnet_titles_topics[[Column1.id]:[Column3.topic]], 3, FALSE)</f>
        <v>-1</v>
      </c>
      <c r="N577" s="1">
        <f>VLOOKUP(Table_Data[[#This Row],[id]], Table_scibert_titles_topics[[Column1.id]:[Column3.topic]], 3, FALSE)</f>
        <v>-1</v>
      </c>
      <c r="O577" s="1">
        <f>VLOOKUP(Table_Data[[#This Row],[id]], Table_miniLM_keywords_topics[[Column1.id]:[Column3.topic]], 3, FALSE)</f>
        <v>3</v>
      </c>
      <c r="P577" s="1">
        <f>VLOOKUP(Table_Data[[#This Row],[id]], Table_mpnet_keywords_topics[[Column1.id]:[Column3.topic]], 3, FALSE)</f>
        <v>-1</v>
      </c>
      <c r="Q577" s="1" t="s">
        <v>6208</v>
      </c>
    </row>
    <row r="578" spans="1:17" x14ac:dyDescent="0.25">
      <c r="A578" s="1" t="s">
        <v>1485</v>
      </c>
      <c r="B578" s="1" t="s">
        <v>1486</v>
      </c>
      <c r="C578" s="1" t="s">
        <v>1487</v>
      </c>
      <c r="D578" s="1" t="s">
        <v>1488</v>
      </c>
      <c r="E578" s="1" t="s">
        <v>1489</v>
      </c>
      <c r="F578" s="1" t="s">
        <v>382</v>
      </c>
      <c r="G578" s="1">
        <v>2016</v>
      </c>
      <c r="I578" s="1">
        <f>VLOOKUP(Table_Data[[#This Row],[id]], Table_miniLM_document_topics[[Column1.id]:[Column3.topic]], 3, FALSE)</f>
        <v>-1</v>
      </c>
      <c r="J578" s="1">
        <f>VLOOKUP(Table_Data[[#This Row],[id]], Table_mpnet_document_topics[[Column1.id]:[Column3.topic]], 3, FALSE)</f>
        <v>-1</v>
      </c>
      <c r="K578" s="1">
        <f>VLOOKUP(Table_Data[[#This Row],[id]], Table_scibert_document_topics[[Column1.id]:[Column3.topic]], 3, FALSE)</f>
        <v>20</v>
      </c>
      <c r="L578" s="1">
        <f>VLOOKUP(Table_Data[[#This Row],[id]], Table_miniLM_titles_topics[[Column1.id]:[Column3.topic]], 3, FALSE)</f>
        <v>-1</v>
      </c>
      <c r="M578" s="1">
        <f>VLOOKUP(Table_Data[[#This Row],[id]], Table_mpnet_titles_topics[[Column1.id]:[Column3.topic]], 3, FALSE)</f>
        <v>5</v>
      </c>
      <c r="N578" s="1">
        <f>VLOOKUP(Table_Data[[#This Row],[id]], Table_scibert_titles_topics[[Column1.id]:[Column3.topic]], 3, FALSE)</f>
        <v>-1</v>
      </c>
      <c r="O578" s="1">
        <f>VLOOKUP(Table_Data[[#This Row],[id]], Table_miniLM_keywords_topics[[Column1.id]:[Column3.topic]], 3, FALSE)</f>
        <v>-1</v>
      </c>
      <c r="P578" s="1">
        <f>VLOOKUP(Table_Data[[#This Row],[id]], Table_mpnet_keywords_topics[[Column1.id]:[Column3.topic]], 3, FALSE)</f>
        <v>2</v>
      </c>
      <c r="Q578" s="1" t="s">
        <v>6208</v>
      </c>
    </row>
    <row r="579" spans="1:17" x14ac:dyDescent="0.25">
      <c r="A579" s="1" t="s">
        <v>1490</v>
      </c>
      <c r="B579" s="1" t="s">
        <v>1491</v>
      </c>
      <c r="C579" s="1" t="s">
        <v>1492</v>
      </c>
      <c r="D579" s="1" t="s">
        <v>1493</v>
      </c>
      <c r="E579" s="1" t="s">
        <v>1494</v>
      </c>
      <c r="F579" s="1" t="s">
        <v>382</v>
      </c>
      <c r="G579" s="1">
        <v>2016</v>
      </c>
      <c r="I579" s="1">
        <f>VLOOKUP(Table_Data[[#This Row],[id]], Table_miniLM_document_topics[[Column1.id]:[Column3.topic]], 3, FALSE)</f>
        <v>-1</v>
      </c>
      <c r="J579" s="1">
        <f>VLOOKUP(Table_Data[[#This Row],[id]], Table_mpnet_document_topics[[Column1.id]:[Column3.topic]], 3, FALSE)</f>
        <v>0</v>
      </c>
      <c r="K579" s="1">
        <f>VLOOKUP(Table_Data[[#This Row],[id]], Table_scibert_document_topics[[Column1.id]:[Column3.topic]], 3, FALSE)</f>
        <v>-1</v>
      </c>
      <c r="L579" s="1">
        <f>VLOOKUP(Table_Data[[#This Row],[id]], Table_miniLM_titles_topics[[Column1.id]:[Column3.topic]], 3, FALSE)</f>
        <v>-1</v>
      </c>
      <c r="M579" s="1">
        <f>VLOOKUP(Table_Data[[#This Row],[id]], Table_mpnet_titles_topics[[Column1.id]:[Column3.topic]], 3, FALSE)</f>
        <v>1</v>
      </c>
      <c r="N579" s="1">
        <f>VLOOKUP(Table_Data[[#This Row],[id]], Table_scibert_titles_topics[[Column1.id]:[Column3.topic]], 3, FALSE)</f>
        <v>-1</v>
      </c>
      <c r="O579" s="1">
        <f>VLOOKUP(Table_Data[[#This Row],[id]], Table_miniLM_keywords_topics[[Column1.id]:[Column3.topic]], 3, FALSE)</f>
        <v>-1</v>
      </c>
      <c r="P579" s="1">
        <f>VLOOKUP(Table_Data[[#This Row],[id]], Table_mpnet_keywords_topics[[Column1.id]:[Column3.topic]], 3, FALSE)</f>
        <v>-1</v>
      </c>
      <c r="Q579" s="1" t="s">
        <v>6208</v>
      </c>
    </row>
    <row r="580" spans="1:17" x14ac:dyDescent="0.25">
      <c r="A580" s="1" t="s">
        <v>1495</v>
      </c>
      <c r="B580" s="1" t="s">
        <v>1496</v>
      </c>
      <c r="C580" s="1" t="s">
        <v>1497</v>
      </c>
      <c r="D580" s="1" t="s">
        <v>1498</v>
      </c>
      <c r="E580" s="1" t="s">
        <v>1499</v>
      </c>
      <c r="F580" s="1" t="s">
        <v>382</v>
      </c>
      <c r="G580" s="1">
        <v>2016</v>
      </c>
      <c r="I580" s="1">
        <f>VLOOKUP(Table_Data[[#This Row],[id]], Table_miniLM_document_topics[[Column1.id]:[Column3.topic]], 3, FALSE)</f>
        <v>-1</v>
      </c>
      <c r="J580" s="1">
        <f>VLOOKUP(Table_Data[[#This Row],[id]], Table_mpnet_document_topics[[Column1.id]:[Column3.topic]], 3, FALSE)</f>
        <v>11</v>
      </c>
      <c r="K580" s="1">
        <f>VLOOKUP(Table_Data[[#This Row],[id]], Table_scibert_document_topics[[Column1.id]:[Column3.topic]], 3, FALSE)</f>
        <v>-1</v>
      </c>
      <c r="L580" s="1">
        <f>VLOOKUP(Table_Data[[#This Row],[id]], Table_miniLM_titles_topics[[Column1.id]:[Column3.topic]], 3, FALSE)</f>
        <v>1</v>
      </c>
      <c r="M580" s="1">
        <f>VLOOKUP(Table_Data[[#This Row],[id]], Table_mpnet_titles_topics[[Column1.id]:[Column3.topic]], 3, FALSE)</f>
        <v>4</v>
      </c>
      <c r="N580" s="1">
        <f>VLOOKUP(Table_Data[[#This Row],[id]], Table_scibert_titles_topics[[Column1.id]:[Column3.topic]], 3, FALSE)</f>
        <v>11</v>
      </c>
      <c r="O580" s="1">
        <f>VLOOKUP(Table_Data[[#This Row],[id]], Table_miniLM_keywords_topics[[Column1.id]:[Column3.topic]], 3, FALSE)</f>
        <v>3</v>
      </c>
      <c r="P580" s="1">
        <f>VLOOKUP(Table_Data[[#This Row],[id]], Table_mpnet_keywords_topics[[Column1.id]:[Column3.topic]], 3, FALSE)</f>
        <v>3</v>
      </c>
      <c r="Q580" s="1" t="s">
        <v>6208</v>
      </c>
    </row>
    <row r="581" spans="1:17" x14ac:dyDescent="0.25">
      <c r="A581" s="1" t="s">
        <v>1500</v>
      </c>
      <c r="B581" s="1" t="s">
        <v>1501</v>
      </c>
      <c r="C581" s="1" t="s">
        <v>1502</v>
      </c>
      <c r="D581" s="1" t="s">
        <v>1503</v>
      </c>
      <c r="E581" s="1" t="s">
        <v>1504</v>
      </c>
      <c r="F581" s="1" t="s">
        <v>382</v>
      </c>
      <c r="G581" s="1">
        <v>2016</v>
      </c>
      <c r="H581" s="1" t="s">
        <v>1505</v>
      </c>
      <c r="I581" s="1">
        <f>VLOOKUP(Table_Data[[#This Row],[id]], Table_miniLM_document_topics[[Column1.id]:[Column3.topic]], 3, FALSE)</f>
        <v>18</v>
      </c>
      <c r="J581" s="1">
        <f>VLOOKUP(Table_Data[[#This Row],[id]], Table_mpnet_document_topics[[Column1.id]:[Column3.topic]], 3, FALSE)</f>
        <v>3</v>
      </c>
      <c r="K581" s="1">
        <f>VLOOKUP(Table_Data[[#This Row],[id]], Table_scibert_document_topics[[Column1.id]:[Column3.topic]], 3, FALSE)</f>
        <v>11</v>
      </c>
      <c r="L581" s="1">
        <f>VLOOKUP(Table_Data[[#This Row],[id]], Table_miniLM_titles_topics[[Column1.id]:[Column3.topic]], 3, FALSE)</f>
        <v>0</v>
      </c>
      <c r="M581" s="1">
        <f>VLOOKUP(Table_Data[[#This Row],[id]], Table_mpnet_titles_topics[[Column1.id]:[Column3.topic]], 3, FALSE)</f>
        <v>3</v>
      </c>
      <c r="N581" s="1">
        <f>VLOOKUP(Table_Data[[#This Row],[id]], Table_scibert_titles_topics[[Column1.id]:[Column3.topic]], 3, FALSE)</f>
        <v>3</v>
      </c>
      <c r="O581" s="1">
        <f>VLOOKUP(Table_Data[[#This Row],[id]], Table_miniLM_keywords_topics[[Column1.id]:[Column3.topic]], 3, FALSE)</f>
        <v>-1</v>
      </c>
      <c r="P581" s="1">
        <f>VLOOKUP(Table_Data[[#This Row],[id]], Table_mpnet_keywords_topics[[Column1.id]:[Column3.topic]], 3, FALSE)</f>
        <v>-1</v>
      </c>
      <c r="Q581" s="1" t="s">
        <v>6208</v>
      </c>
    </row>
    <row r="582" spans="1:17" x14ac:dyDescent="0.25">
      <c r="A582" s="1" t="s">
        <v>1506</v>
      </c>
      <c r="B582" s="1" t="s">
        <v>1507</v>
      </c>
      <c r="C582" s="1" t="s">
        <v>1508</v>
      </c>
      <c r="D582" s="1" t="s">
        <v>1509</v>
      </c>
      <c r="E582" s="1" t="s">
        <v>1510</v>
      </c>
      <c r="F582" s="1" t="s">
        <v>382</v>
      </c>
      <c r="G582" s="1">
        <v>2016</v>
      </c>
      <c r="I582" s="1">
        <f>VLOOKUP(Table_Data[[#This Row],[id]], Table_miniLM_document_topics[[Column1.id]:[Column3.topic]], 3, FALSE)</f>
        <v>5</v>
      </c>
      <c r="J582" s="1">
        <f>VLOOKUP(Table_Data[[#This Row],[id]], Table_mpnet_document_topics[[Column1.id]:[Column3.topic]], 3, FALSE)</f>
        <v>0</v>
      </c>
      <c r="K582" s="1">
        <f>VLOOKUP(Table_Data[[#This Row],[id]], Table_scibert_document_topics[[Column1.id]:[Column3.topic]], 3, FALSE)</f>
        <v>9</v>
      </c>
      <c r="L582" s="1">
        <f>VLOOKUP(Table_Data[[#This Row],[id]], Table_miniLM_titles_topics[[Column1.id]:[Column3.topic]], 3, FALSE)</f>
        <v>5</v>
      </c>
      <c r="M582" s="1">
        <f>VLOOKUP(Table_Data[[#This Row],[id]], Table_mpnet_titles_topics[[Column1.id]:[Column3.topic]], 3, FALSE)</f>
        <v>0</v>
      </c>
      <c r="N582" s="1">
        <f>VLOOKUP(Table_Data[[#This Row],[id]], Table_scibert_titles_topics[[Column1.id]:[Column3.topic]], 3, FALSE)</f>
        <v>0</v>
      </c>
      <c r="O582" s="1">
        <f>VLOOKUP(Table_Data[[#This Row],[id]], Table_miniLM_keywords_topics[[Column1.id]:[Column3.topic]], 3, FALSE)</f>
        <v>4</v>
      </c>
      <c r="P582" s="1">
        <f>VLOOKUP(Table_Data[[#This Row],[id]], Table_mpnet_keywords_topics[[Column1.id]:[Column3.topic]], 3, FALSE)</f>
        <v>1</v>
      </c>
      <c r="Q582" s="1" t="s">
        <v>6208</v>
      </c>
    </row>
    <row r="583" spans="1:17" x14ac:dyDescent="0.25">
      <c r="A583" s="1" t="s">
        <v>1511</v>
      </c>
      <c r="B583" s="1" t="s">
        <v>1512</v>
      </c>
      <c r="C583" s="1" t="s">
        <v>1513</v>
      </c>
      <c r="D583" s="1" t="s">
        <v>1514</v>
      </c>
      <c r="E583" s="1" t="s">
        <v>1515</v>
      </c>
      <c r="F583" s="1" t="s">
        <v>382</v>
      </c>
      <c r="G583" s="1">
        <v>2016</v>
      </c>
      <c r="H583" s="1" t="s">
        <v>133</v>
      </c>
      <c r="I583" s="1">
        <f>VLOOKUP(Table_Data[[#This Row],[id]], Table_miniLM_document_topics[[Column1.id]:[Column3.topic]], 3, FALSE)</f>
        <v>-1</v>
      </c>
      <c r="J583" s="1">
        <f>VLOOKUP(Table_Data[[#This Row],[id]], Table_mpnet_document_topics[[Column1.id]:[Column3.topic]], 3, FALSE)</f>
        <v>23</v>
      </c>
      <c r="K583" s="1">
        <f>VLOOKUP(Table_Data[[#This Row],[id]], Table_scibert_document_topics[[Column1.id]:[Column3.topic]], 3, FALSE)</f>
        <v>12</v>
      </c>
      <c r="L583" s="1">
        <f>VLOOKUP(Table_Data[[#This Row],[id]], Table_miniLM_titles_topics[[Column1.id]:[Column3.topic]], 3, FALSE)</f>
        <v>12</v>
      </c>
      <c r="M583" s="1">
        <f>VLOOKUP(Table_Data[[#This Row],[id]], Table_mpnet_titles_topics[[Column1.id]:[Column3.topic]], 3, FALSE)</f>
        <v>12</v>
      </c>
      <c r="N583" s="1">
        <f>VLOOKUP(Table_Data[[#This Row],[id]], Table_scibert_titles_topics[[Column1.id]:[Column3.topic]], 3, FALSE)</f>
        <v>10</v>
      </c>
      <c r="O583" s="1">
        <f>VLOOKUP(Table_Data[[#This Row],[id]], Table_miniLM_keywords_topics[[Column1.id]:[Column3.topic]], 3, FALSE)</f>
        <v>1</v>
      </c>
      <c r="P583" s="1">
        <f>VLOOKUP(Table_Data[[#This Row],[id]], Table_mpnet_keywords_topics[[Column1.id]:[Column3.topic]], 3, FALSE)</f>
        <v>0</v>
      </c>
      <c r="Q583" s="1" t="s">
        <v>6208</v>
      </c>
    </row>
    <row r="584" spans="1:17" x14ac:dyDescent="0.25">
      <c r="A584" s="1" t="s">
        <v>1516</v>
      </c>
      <c r="B584" s="1" t="s">
        <v>1517</v>
      </c>
      <c r="C584" s="1" t="s">
        <v>1518</v>
      </c>
      <c r="D584" s="1" t="s">
        <v>1519</v>
      </c>
      <c r="E584" s="1" t="s">
        <v>1520</v>
      </c>
      <c r="F584" s="1" t="s">
        <v>382</v>
      </c>
      <c r="G584" s="1">
        <v>2016</v>
      </c>
      <c r="I584" s="1">
        <f>VLOOKUP(Table_Data[[#This Row],[id]], Table_miniLM_document_topics[[Column1.id]:[Column3.topic]], 3, FALSE)</f>
        <v>11</v>
      </c>
      <c r="J584" s="1">
        <f>VLOOKUP(Table_Data[[#This Row],[id]], Table_mpnet_document_topics[[Column1.id]:[Column3.topic]], 3, FALSE)</f>
        <v>0</v>
      </c>
      <c r="K584" s="1">
        <f>VLOOKUP(Table_Data[[#This Row],[id]], Table_scibert_document_topics[[Column1.id]:[Column3.topic]], 3, FALSE)</f>
        <v>-1</v>
      </c>
      <c r="L584" s="1">
        <f>VLOOKUP(Table_Data[[#This Row],[id]], Table_miniLM_titles_topics[[Column1.id]:[Column3.topic]], 3, FALSE)</f>
        <v>1</v>
      </c>
      <c r="M584" s="1">
        <f>VLOOKUP(Table_Data[[#This Row],[id]], Table_mpnet_titles_topics[[Column1.id]:[Column3.topic]], 3, FALSE)</f>
        <v>4</v>
      </c>
      <c r="N584" s="1">
        <f>VLOOKUP(Table_Data[[#This Row],[id]], Table_scibert_titles_topics[[Column1.id]:[Column3.topic]], 3, FALSE)</f>
        <v>-1</v>
      </c>
      <c r="O584" s="1">
        <f>VLOOKUP(Table_Data[[#This Row],[id]], Table_miniLM_keywords_topics[[Column1.id]:[Column3.topic]], 3, FALSE)</f>
        <v>-1</v>
      </c>
      <c r="P584" s="1">
        <f>VLOOKUP(Table_Data[[#This Row],[id]], Table_mpnet_keywords_topics[[Column1.id]:[Column3.topic]], 3, FALSE)</f>
        <v>10</v>
      </c>
      <c r="Q584" s="1" t="s">
        <v>6208</v>
      </c>
    </row>
    <row r="585" spans="1:17" x14ac:dyDescent="0.25">
      <c r="A585" s="1" t="s">
        <v>1521</v>
      </c>
      <c r="B585" s="1" t="s">
        <v>1522</v>
      </c>
      <c r="C585" s="1" t="s">
        <v>1523</v>
      </c>
      <c r="D585" s="1" t="s">
        <v>1524</v>
      </c>
      <c r="E585" s="1" t="s">
        <v>1525</v>
      </c>
      <c r="F585" s="1" t="s">
        <v>382</v>
      </c>
      <c r="G585" s="1">
        <v>2016</v>
      </c>
      <c r="H585" s="1" t="s">
        <v>73</v>
      </c>
      <c r="I585" s="1">
        <f>VLOOKUP(Table_Data[[#This Row],[id]], Table_miniLM_document_topics[[Column1.id]:[Column3.topic]], 3, FALSE)</f>
        <v>4</v>
      </c>
      <c r="J585" s="1">
        <f>VLOOKUP(Table_Data[[#This Row],[id]], Table_mpnet_document_topics[[Column1.id]:[Column3.topic]], 3, FALSE)</f>
        <v>5</v>
      </c>
      <c r="K585" s="1">
        <f>VLOOKUP(Table_Data[[#This Row],[id]], Table_scibert_document_topics[[Column1.id]:[Column3.topic]], 3, FALSE)</f>
        <v>5</v>
      </c>
      <c r="L585" s="1">
        <f>VLOOKUP(Table_Data[[#This Row],[id]], Table_miniLM_titles_topics[[Column1.id]:[Column3.topic]], 3, FALSE)</f>
        <v>-1</v>
      </c>
      <c r="M585" s="1">
        <f>VLOOKUP(Table_Data[[#This Row],[id]], Table_mpnet_titles_topics[[Column1.id]:[Column3.topic]], 3, FALSE)</f>
        <v>0</v>
      </c>
      <c r="N585" s="1">
        <f>VLOOKUP(Table_Data[[#This Row],[id]], Table_scibert_titles_topics[[Column1.id]:[Column3.topic]], 3, FALSE)</f>
        <v>-1</v>
      </c>
      <c r="O585" s="1">
        <f>VLOOKUP(Table_Data[[#This Row],[id]], Table_miniLM_keywords_topics[[Column1.id]:[Column3.topic]], 3, FALSE)</f>
        <v>4</v>
      </c>
      <c r="P585" s="1">
        <f>VLOOKUP(Table_Data[[#This Row],[id]], Table_mpnet_keywords_topics[[Column1.id]:[Column3.topic]], 3, FALSE)</f>
        <v>1</v>
      </c>
      <c r="Q585" s="1" t="s">
        <v>6208</v>
      </c>
    </row>
    <row r="586" spans="1:17" x14ac:dyDescent="0.25">
      <c r="A586" s="1" t="s">
        <v>1526</v>
      </c>
      <c r="B586" s="1" t="s">
        <v>1527</v>
      </c>
      <c r="C586" s="1" t="s">
        <v>1528</v>
      </c>
      <c r="D586" s="1" t="s">
        <v>1529</v>
      </c>
      <c r="E586" s="1" t="s">
        <v>1530</v>
      </c>
      <c r="F586" s="1" t="s">
        <v>382</v>
      </c>
      <c r="G586" s="1">
        <v>2016</v>
      </c>
      <c r="H586" s="1" t="s">
        <v>1531</v>
      </c>
      <c r="I586" s="1">
        <f>VLOOKUP(Table_Data[[#This Row],[id]], Table_miniLM_document_topics[[Column1.id]:[Column3.topic]], 3, FALSE)</f>
        <v>12</v>
      </c>
      <c r="J586" s="1">
        <f>VLOOKUP(Table_Data[[#This Row],[id]], Table_mpnet_document_topics[[Column1.id]:[Column3.topic]], 3, FALSE)</f>
        <v>6</v>
      </c>
      <c r="K586" s="1">
        <f>VLOOKUP(Table_Data[[#This Row],[id]], Table_scibert_document_topics[[Column1.id]:[Column3.topic]], 3, FALSE)</f>
        <v>10</v>
      </c>
      <c r="L586" s="1">
        <f>VLOOKUP(Table_Data[[#This Row],[id]], Table_miniLM_titles_topics[[Column1.id]:[Column3.topic]], 3, FALSE)</f>
        <v>13</v>
      </c>
      <c r="M586" s="1">
        <f>VLOOKUP(Table_Data[[#This Row],[id]], Table_mpnet_titles_topics[[Column1.id]:[Column3.topic]], 3, FALSE)</f>
        <v>9</v>
      </c>
      <c r="N586" s="1">
        <f>VLOOKUP(Table_Data[[#This Row],[id]], Table_scibert_titles_topics[[Column1.id]:[Column3.topic]], 3, FALSE)</f>
        <v>6</v>
      </c>
      <c r="O586" s="1">
        <f>VLOOKUP(Table_Data[[#This Row],[id]], Table_miniLM_keywords_topics[[Column1.id]:[Column3.topic]], 3, FALSE)</f>
        <v>-1</v>
      </c>
      <c r="P586" s="1">
        <f>VLOOKUP(Table_Data[[#This Row],[id]], Table_mpnet_keywords_topics[[Column1.id]:[Column3.topic]], 3, FALSE)</f>
        <v>0</v>
      </c>
      <c r="Q586" s="1" t="s">
        <v>6208</v>
      </c>
    </row>
    <row r="587" spans="1:17" x14ac:dyDescent="0.25">
      <c r="A587" s="1" t="s">
        <v>1532</v>
      </c>
      <c r="B587" s="1" t="s">
        <v>1533</v>
      </c>
      <c r="C587" s="1" t="s">
        <v>1534</v>
      </c>
      <c r="D587" s="1" t="s">
        <v>1535</v>
      </c>
      <c r="E587" s="1" t="s">
        <v>1536</v>
      </c>
      <c r="F587" s="1" t="s">
        <v>382</v>
      </c>
      <c r="G587" s="1">
        <v>2016</v>
      </c>
      <c r="I587" s="1">
        <f>VLOOKUP(Table_Data[[#This Row],[id]], Table_miniLM_document_topics[[Column1.id]:[Column3.topic]], 3, FALSE)</f>
        <v>10</v>
      </c>
      <c r="J587" s="1">
        <f>VLOOKUP(Table_Data[[#This Row],[id]], Table_mpnet_document_topics[[Column1.id]:[Column3.topic]], 3, FALSE)</f>
        <v>17</v>
      </c>
      <c r="K587" s="1">
        <f>VLOOKUP(Table_Data[[#This Row],[id]], Table_scibert_document_topics[[Column1.id]:[Column3.topic]], 3, FALSE)</f>
        <v>14</v>
      </c>
      <c r="L587" s="1">
        <f>VLOOKUP(Table_Data[[#This Row],[id]], Table_miniLM_titles_topics[[Column1.id]:[Column3.topic]], 3, FALSE)</f>
        <v>17</v>
      </c>
      <c r="M587" s="1">
        <f>VLOOKUP(Table_Data[[#This Row],[id]], Table_mpnet_titles_topics[[Column1.id]:[Column3.topic]], 3, FALSE)</f>
        <v>10</v>
      </c>
      <c r="N587" s="1">
        <f>VLOOKUP(Table_Data[[#This Row],[id]], Table_scibert_titles_topics[[Column1.id]:[Column3.topic]], 3, FALSE)</f>
        <v>14</v>
      </c>
      <c r="O587" s="1">
        <f>VLOOKUP(Table_Data[[#This Row],[id]], Table_miniLM_keywords_topics[[Column1.id]:[Column3.topic]], 3, FALSE)</f>
        <v>-1</v>
      </c>
      <c r="P587" s="1">
        <f>VLOOKUP(Table_Data[[#This Row],[id]], Table_mpnet_keywords_topics[[Column1.id]:[Column3.topic]], 3, FALSE)</f>
        <v>5</v>
      </c>
      <c r="Q587" s="1" t="s">
        <v>6208</v>
      </c>
    </row>
    <row r="588" spans="1:17" x14ac:dyDescent="0.25">
      <c r="A588" s="1" t="s">
        <v>1537</v>
      </c>
      <c r="B588" s="1" t="s">
        <v>1538</v>
      </c>
      <c r="C588" s="1" t="s">
        <v>1539</v>
      </c>
      <c r="D588" s="1" t="s">
        <v>1540</v>
      </c>
      <c r="E588" s="1" t="s">
        <v>1541</v>
      </c>
      <c r="F588" s="1" t="s">
        <v>382</v>
      </c>
      <c r="G588" s="1">
        <v>2016</v>
      </c>
      <c r="H588" s="1" t="s">
        <v>243</v>
      </c>
      <c r="I588" s="1">
        <f>VLOOKUP(Table_Data[[#This Row],[id]], Table_miniLM_document_topics[[Column1.id]:[Column3.topic]], 3, FALSE)</f>
        <v>6</v>
      </c>
      <c r="J588" s="1">
        <f>VLOOKUP(Table_Data[[#This Row],[id]], Table_mpnet_document_topics[[Column1.id]:[Column3.topic]], 3, FALSE)</f>
        <v>17</v>
      </c>
      <c r="K588" s="1">
        <f>VLOOKUP(Table_Data[[#This Row],[id]], Table_scibert_document_topics[[Column1.id]:[Column3.topic]], 3, FALSE)</f>
        <v>6</v>
      </c>
      <c r="L588" s="1">
        <f>VLOOKUP(Table_Data[[#This Row],[id]], Table_miniLM_titles_topics[[Column1.id]:[Column3.topic]], 3, FALSE)</f>
        <v>6</v>
      </c>
      <c r="M588" s="1">
        <f>VLOOKUP(Table_Data[[#This Row],[id]], Table_mpnet_titles_topics[[Column1.id]:[Column3.topic]], 3, FALSE)</f>
        <v>6</v>
      </c>
      <c r="N588" s="1">
        <f>VLOOKUP(Table_Data[[#This Row],[id]], Table_scibert_titles_topics[[Column1.id]:[Column3.topic]], 3, FALSE)</f>
        <v>5</v>
      </c>
      <c r="O588" s="1">
        <f>VLOOKUP(Table_Data[[#This Row],[id]], Table_miniLM_keywords_topics[[Column1.id]:[Column3.topic]], 3, FALSE)</f>
        <v>12</v>
      </c>
      <c r="P588" s="1">
        <f>VLOOKUP(Table_Data[[#This Row],[id]], Table_mpnet_keywords_topics[[Column1.id]:[Column3.topic]], 3, FALSE)</f>
        <v>8</v>
      </c>
      <c r="Q588" s="1" t="s">
        <v>6208</v>
      </c>
    </row>
    <row r="589" spans="1:17" x14ac:dyDescent="0.25">
      <c r="A589" s="1" t="s">
        <v>1542</v>
      </c>
      <c r="B589" s="1" t="s">
        <v>1543</v>
      </c>
      <c r="C589" s="1" t="s">
        <v>1544</v>
      </c>
      <c r="D589" s="1" t="s">
        <v>1545</v>
      </c>
      <c r="E589" s="1" t="s">
        <v>1546</v>
      </c>
      <c r="F589" s="1" t="s">
        <v>382</v>
      </c>
      <c r="G589" s="1">
        <v>2016</v>
      </c>
      <c r="I589" s="1">
        <f>VLOOKUP(Table_Data[[#This Row],[id]], Table_miniLM_document_topics[[Column1.id]:[Column3.topic]], 3, FALSE)</f>
        <v>-1</v>
      </c>
      <c r="J589" s="1">
        <f>VLOOKUP(Table_Data[[#This Row],[id]], Table_mpnet_document_topics[[Column1.id]:[Column3.topic]], 3, FALSE)</f>
        <v>20</v>
      </c>
      <c r="K589" s="1">
        <f>VLOOKUP(Table_Data[[#This Row],[id]], Table_scibert_document_topics[[Column1.id]:[Column3.topic]], 3, FALSE)</f>
        <v>-1</v>
      </c>
      <c r="L589" s="1">
        <f>VLOOKUP(Table_Data[[#This Row],[id]], Table_miniLM_titles_topics[[Column1.id]:[Column3.topic]], 3, FALSE)</f>
        <v>-1</v>
      </c>
      <c r="M589" s="1">
        <f>VLOOKUP(Table_Data[[#This Row],[id]], Table_mpnet_titles_topics[[Column1.id]:[Column3.topic]], 3, FALSE)</f>
        <v>-1</v>
      </c>
      <c r="N589" s="1">
        <f>VLOOKUP(Table_Data[[#This Row],[id]], Table_scibert_titles_topics[[Column1.id]:[Column3.topic]], 3, FALSE)</f>
        <v>22</v>
      </c>
      <c r="O589" s="1">
        <f>VLOOKUP(Table_Data[[#This Row],[id]], Table_miniLM_keywords_topics[[Column1.id]:[Column3.topic]], 3, FALSE)</f>
        <v>9</v>
      </c>
      <c r="P589" s="1">
        <f>VLOOKUP(Table_Data[[#This Row],[id]], Table_mpnet_keywords_topics[[Column1.id]:[Column3.topic]], 3, FALSE)</f>
        <v>5</v>
      </c>
      <c r="Q589" s="1" t="s">
        <v>6208</v>
      </c>
    </row>
    <row r="590" spans="1:17" x14ac:dyDescent="0.25">
      <c r="A590" s="1" t="s">
        <v>1547</v>
      </c>
      <c r="B590" s="1" t="s">
        <v>5540</v>
      </c>
      <c r="C590" s="1" t="s">
        <v>421</v>
      </c>
      <c r="D590" s="1" t="s">
        <v>1548</v>
      </c>
      <c r="E590" s="1" t="s">
        <v>1549</v>
      </c>
      <c r="F590" s="1" t="s">
        <v>382</v>
      </c>
      <c r="G590" s="1">
        <v>2016</v>
      </c>
      <c r="I590" s="1">
        <f>VLOOKUP(Table_Data[[#This Row],[id]], Table_miniLM_document_topics[[Column1.id]:[Column3.topic]], 3, FALSE)</f>
        <v>-1</v>
      </c>
      <c r="J590" s="1">
        <f>VLOOKUP(Table_Data[[#This Row],[id]], Table_mpnet_document_topics[[Column1.id]:[Column3.topic]], 3, FALSE)</f>
        <v>-1</v>
      </c>
      <c r="K590" s="1">
        <f>VLOOKUP(Table_Data[[#This Row],[id]], Table_scibert_document_topics[[Column1.id]:[Column3.topic]], 3, FALSE)</f>
        <v>-1</v>
      </c>
      <c r="L590" s="1">
        <f>VLOOKUP(Table_Data[[#This Row],[id]], Table_miniLM_titles_topics[[Column1.id]:[Column3.topic]], 3, FALSE)</f>
        <v>-1</v>
      </c>
      <c r="M590" s="1">
        <f>VLOOKUP(Table_Data[[#This Row],[id]], Table_mpnet_titles_topics[[Column1.id]:[Column3.topic]], 3, FALSE)</f>
        <v>-1</v>
      </c>
      <c r="N590" s="1">
        <f>VLOOKUP(Table_Data[[#This Row],[id]], Table_scibert_titles_topics[[Column1.id]:[Column3.topic]], 3, FALSE)</f>
        <v>2</v>
      </c>
      <c r="O590" s="1">
        <f>VLOOKUP(Table_Data[[#This Row],[id]], Table_miniLM_keywords_topics[[Column1.id]:[Column3.topic]], 3, FALSE)</f>
        <v>15</v>
      </c>
      <c r="P590" s="1">
        <f>VLOOKUP(Table_Data[[#This Row],[id]], Table_mpnet_keywords_topics[[Column1.id]:[Column3.topic]], 3, FALSE)</f>
        <v>-1</v>
      </c>
      <c r="Q590" s="1" t="s">
        <v>6208</v>
      </c>
    </row>
    <row r="591" spans="1:17" x14ac:dyDescent="0.25">
      <c r="A591" s="1" t="s">
        <v>1550</v>
      </c>
      <c r="B591" s="1" t="s">
        <v>1551</v>
      </c>
      <c r="C591" s="1" t="s">
        <v>1552</v>
      </c>
      <c r="D591" s="1" t="s">
        <v>1553</v>
      </c>
      <c r="E591" s="1" t="s">
        <v>1554</v>
      </c>
      <c r="F591" s="1" t="s">
        <v>382</v>
      </c>
      <c r="G591" s="1">
        <v>2016</v>
      </c>
      <c r="H591" s="1" t="s">
        <v>127</v>
      </c>
      <c r="I591" s="1">
        <f>VLOOKUP(Table_Data[[#This Row],[id]], Table_miniLM_document_topics[[Column1.id]:[Column3.topic]], 3, FALSE)</f>
        <v>13</v>
      </c>
      <c r="J591" s="1">
        <f>VLOOKUP(Table_Data[[#This Row],[id]], Table_mpnet_document_topics[[Column1.id]:[Column3.topic]], 3, FALSE)</f>
        <v>-1</v>
      </c>
      <c r="K591" s="1">
        <f>VLOOKUP(Table_Data[[#This Row],[id]], Table_scibert_document_topics[[Column1.id]:[Column3.topic]], 3, FALSE)</f>
        <v>20</v>
      </c>
      <c r="L591" s="1">
        <f>VLOOKUP(Table_Data[[#This Row],[id]], Table_miniLM_titles_topics[[Column1.id]:[Column3.topic]], 3, FALSE)</f>
        <v>19</v>
      </c>
      <c r="M591" s="1">
        <f>VLOOKUP(Table_Data[[#This Row],[id]], Table_mpnet_titles_topics[[Column1.id]:[Column3.topic]], 3, FALSE)</f>
        <v>10</v>
      </c>
      <c r="N591" s="1">
        <f>VLOOKUP(Table_Data[[#This Row],[id]], Table_scibert_titles_topics[[Column1.id]:[Column3.topic]], 3, FALSE)</f>
        <v>-1</v>
      </c>
      <c r="O591" s="1">
        <f>VLOOKUP(Table_Data[[#This Row],[id]], Table_miniLM_keywords_topics[[Column1.id]:[Column3.topic]], 3, FALSE)</f>
        <v>-1</v>
      </c>
      <c r="P591" s="1">
        <f>VLOOKUP(Table_Data[[#This Row],[id]], Table_mpnet_keywords_topics[[Column1.id]:[Column3.topic]], 3, FALSE)</f>
        <v>-1</v>
      </c>
      <c r="Q591" s="1" t="s">
        <v>6208</v>
      </c>
    </row>
    <row r="592" spans="1:17" x14ac:dyDescent="0.25">
      <c r="A592" s="1" t="s">
        <v>1555</v>
      </c>
      <c r="B592" s="1" t="s">
        <v>1556</v>
      </c>
      <c r="C592" s="1" t="s">
        <v>1557</v>
      </c>
      <c r="D592" s="1" t="s">
        <v>1558</v>
      </c>
      <c r="E592" s="1" t="s">
        <v>1559</v>
      </c>
      <c r="F592" s="1" t="s">
        <v>382</v>
      </c>
      <c r="G592" s="1">
        <v>2016</v>
      </c>
      <c r="H592" s="1" t="s">
        <v>243</v>
      </c>
      <c r="I592" s="1">
        <f>VLOOKUP(Table_Data[[#This Row],[id]], Table_miniLM_document_topics[[Column1.id]:[Column3.topic]], 3, FALSE)</f>
        <v>3</v>
      </c>
      <c r="J592" s="1">
        <f>VLOOKUP(Table_Data[[#This Row],[id]], Table_mpnet_document_topics[[Column1.id]:[Column3.topic]], 3, FALSE)</f>
        <v>4</v>
      </c>
      <c r="K592" s="1">
        <f>VLOOKUP(Table_Data[[#This Row],[id]], Table_scibert_document_topics[[Column1.id]:[Column3.topic]], 3, FALSE)</f>
        <v>2</v>
      </c>
      <c r="L592" s="1">
        <f>VLOOKUP(Table_Data[[#This Row],[id]], Table_miniLM_titles_topics[[Column1.id]:[Column3.topic]], 3, FALSE)</f>
        <v>15</v>
      </c>
      <c r="M592" s="1">
        <f>VLOOKUP(Table_Data[[#This Row],[id]], Table_mpnet_titles_topics[[Column1.id]:[Column3.topic]], 3, FALSE)</f>
        <v>1</v>
      </c>
      <c r="N592" s="1">
        <f>VLOOKUP(Table_Data[[#This Row],[id]], Table_scibert_titles_topics[[Column1.id]:[Column3.topic]], 3, FALSE)</f>
        <v>7</v>
      </c>
      <c r="O592" s="1">
        <f>VLOOKUP(Table_Data[[#This Row],[id]], Table_miniLM_keywords_topics[[Column1.id]:[Column3.topic]], 3, FALSE)</f>
        <v>-1</v>
      </c>
      <c r="P592" s="1">
        <f>VLOOKUP(Table_Data[[#This Row],[id]], Table_mpnet_keywords_topics[[Column1.id]:[Column3.topic]], 3, FALSE)</f>
        <v>7</v>
      </c>
      <c r="Q592" s="1" t="s">
        <v>6208</v>
      </c>
    </row>
    <row r="593" spans="1:17" x14ac:dyDescent="0.25">
      <c r="A593" s="1" t="s">
        <v>1560</v>
      </c>
      <c r="B593" s="1" t="s">
        <v>1561</v>
      </c>
      <c r="C593" s="1" t="s">
        <v>1562</v>
      </c>
      <c r="D593" s="1" t="s">
        <v>1563</v>
      </c>
      <c r="E593" s="1" t="s">
        <v>1564</v>
      </c>
      <c r="F593" s="1" t="s">
        <v>382</v>
      </c>
      <c r="G593" s="1">
        <v>2016</v>
      </c>
      <c r="H593" s="1" t="s">
        <v>14</v>
      </c>
      <c r="I593" s="1">
        <f>VLOOKUP(Table_Data[[#This Row],[id]], Table_miniLM_document_topics[[Column1.id]:[Column3.topic]], 3, FALSE)</f>
        <v>-1</v>
      </c>
      <c r="J593" s="1">
        <f>VLOOKUP(Table_Data[[#This Row],[id]], Table_mpnet_document_topics[[Column1.id]:[Column3.topic]], 3, FALSE)</f>
        <v>6</v>
      </c>
      <c r="K593" s="1">
        <f>VLOOKUP(Table_Data[[#This Row],[id]], Table_scibert_document_topics[[Column1.id]:[Column3.topic]], 3, FALSE)</f>
        <v>2</v>
      </c>
      <c r="L593" s="1">
        <f>VLOOKUP(Table_Data[[#This Row],[id]], Table_miniLM_titles_topics[[Column1.id]:[Column3.topic]], 3, FALSE)</f>
        <v>15</v>
      </c>
      <c r="M593" s="1">
        <f>VLOOKUP(Table_Data[[#This Row],[id]], Table_mpnet_titles_topics[[Column1.id]:[Column3.topic]], 3, FALSE)</f>
        <v>9</v>
      </c>
      <c r="N593" s="1">
        <f>VLOOKUP(Table_Data[[#This Row],[id]], Table_scibert_titles_topics[[Column1.id]:[Column3.topic]], 3, FALSE)</f>
        <v>7</v>
      </c>
      <c r="O593" s="1">
        <f>VLOOKUP(Table_Data[[#This Row],[id]], Table_miniLM_keywords_topics[[Column1.id]:[Column3.topic]], 3, FALSE)</f>
        <v>9</v>
      </c>
      <c r="P593" s="1">
        <f>VLOOKUP(Table_Data[[#This Row],[id]], Table_mpnet_keywords_topics[[Column1.id]:[Column3.topic]], 3, FALSE)</f>
        <v>5</v>
      </c>
      <c r="Q593" s="1" t="s">
        <v>6208</v>
      </c>
    </row>
    <row r="594" spans="1:17" x14ac:dyDescent="0.25">
      <c r="A594" s="1" t="s">
        <v>1565</v>
      </c>
      <c r="B594" s="1" t="s">
        <v>1566</v>
      </c>
      <c r="C594" s="1" t="s">
        <v>1567</v>
      </c>
      <c r="D594" s="1" t="s">
        <v>1568</v>
      </c>
      <c r="E594" s="1" t="s">
        <v>1569</v>
      </c>
      <c r="F594" s="1" t="s">
        <v>382</v>
      </c>
      <c r="G594" s="1">
        <v>2016</v>
      </c>
      <c r="H594" s="1" t="s">
        <v>254</v>
      </c>
      <c r="I594" s="1">
        <f>VLOOKUP(Table_Data[[#This Row],[id]], Table_miniLM_document_topics[[Column1.id]:[Column3.topic]], 3, FALSE)</f>
        <v>9</v>
      </c>
      <c r="J594" s="1">
        <f>VLOOKUP(Table_Data[[#This Row],[id]], Table_mpnet_document_topics[[Column1.id]:[Column3.topic]], 3, FALSE)</f>
        <v>-1</v>
      </c>
      <c r="K594" s="1">
        <f>VLOOKUP(Table_Data[[#This Row],[id]], Table_scibert_document_topics[[Column1.id]:[Column3.topic]], 3, FALSE)</f>
        <v>17</v>
      </c>
      <c r="L594" s="1">
        <f>VLOOKUP(Table_Data[[#This Row],[id]], Table_miniLM_titles_topics[[Column1.id]:[Column3.topic]], 3, FALSE)</f>
        <v>-1</v>
      </c>
      <c r="M594" s="1">
        <f>VLOOKUP(Table_Data[[#This Row],[id]], Table_mpnet_titles_topics[[Column1.id]:[Column3.topic]], 3, FALSE)</f>
        <v>-1</v>
      </c>
      <c r="N594" s="1">
        <f>VLOOKUP(Table_Data[[#This Row],[id]], Table_scibert_titles_topics[[Column1.id]:[Column3.topic]], 3, FALSE)</f>
        <v>-1</v>
      </c>
      <c r="O594" s="1">
        <f>VLOOKUP(Table_Data[[#This Row],[id]], Table_miniLM_keywords_topics[[Column1.id]:[Column3.topic]], 3, FALSE)</f>
        <v>1</v>
      </c>
      <c r="P594" s="1">
        <f>VLOOKUP(Table_Data[[#This Row],[id]], Table_mpnet_keywords_topics[[Column1.id]:[Column3.topic]], 3, FALSE)</f>
        <v>0</v>
      </c>
      <c r="Q594" s="1" t="s">
        <v>6208</v>
      </c>
    </row>
    <row r="595" spans="1:17" x14ac:dyDescent="0.25">
      <c r="A595" s="1" t="s">
        <v>1570</v>
      </c>
      <c r="B595" s="1" t="s">
        <v>1571</v>
      </c>
      <c r="C595" s="1" t="s">
        <v>359</v>
      </c>
      <c r="D595" s="1" t="s">
        <v>1572</v>
      </c>
      <c r="E595" s="1" t="s">
        <v>1573</v>
      </c>
      <c r="F595" s="1" t="s">
        <v>382</v>
      </c>
      <c r="G595" s="1">
        <v>2016</v>
      </c>
      <c r="H595" s="1" t="s">
        <v>14</v>
      </c>
      <c r="I595" s="1">
        <f>VLOOKUP(Table_Data[[#This Row],[id]], Table_miniLM_document_topics[[Column1.id]:[Column3.topic]], 3, FALSE)</f>
        <v>2</v>
      </c>
      <c r="J595" s="1">
        <f>VLOOKUP(Table_Data[[#This Row],[id]], Table_mpnet_document_topics[[Column1.id]:[Column3.topic]], 3, FALSE)</f>
        <v>-1</v>
      </c>
      <c r="K595" s="1">
        <f>VLOOKUP(Table_Data[[#This Row],[id]], Table_scibert_document_topics[[Column1.id]:[Column3.topic]], 3, FALSE)</f>
        <v>-1</v>
      </c>
      <c r="L595" s="1">
        <f>VLOOKUP(Table_Data[[#This Row],[id]], Table_miniLM_titles_topics[[Column1.id]:[Column3.topic]], 3, FALSE)</f>
        <v>4</v>
      </c>
      <c r="M595" s="1">
        <f>VLOOKUP(Table_Data[[#This Row],[id]], Table_mpnet_titles_topics[[Column1.id]:[Column3.topic]], 3, FALSE)</f>
        <v>2</v>
      </c>
      <c r="N595" s="1">
        <f>VLOOKUP(Table_Data[[#This Row],[id]], Table_scibert_titles_topics[[Column1.id]:[Column3.topic]], 3, FALSE)</f>
        <v>1</v>
      </c>
      <c r="O595" s="1">
        <f>VLOOKUP(Table_Data[[#This Row],[id]], Table_miniLM_keywords_topics[[Column1.id]:[Column3.topic]], 3, FALSE)</f>
        <v>1</v>
      </c>
      <c r="P595" s="1">
        <f>VLOOKUP(Table_Data[[#This Row],[id]], Table_mpnet_keywords_topics[[Column1.id]:[Column3.topic]], 3, FALSE)</f>
        <v>0</v>
      </c>
      <c r="Q595" s="1" t="s">
        <v>6208</v>
      </c>
    </row>
    <row r="596" spans="1:17" x14ac:dyDescent="0.25">
      <c r="A596" s="1" t="s">
        <v>1574</v>
      </c>
      <c r="B596" s="1" t="s">
        <v>1575</v>
      </c>
      <c r="C596" s="1" t="s">
        <v>1576</v>
      </c>
      <c r="D596" s="1" t="s">
        <v>1577</v>
      </c>
      <c r="E596" s="1" t="s">
        <v>1578</v>
      </c>
      <c r="F596" s="1" t="s">
        <v>382</v>
      </c>
      <c r="G596" s="1">
        <v>2016</v>
      </c>
      <c r="I596" s="1">
        <f>VLOOKUP(Table_Data[[#This Row],[id]], Table_miniLM_document_topics[[Column1.id]:[Column3.topic]], 3, FALSE)</f>
        <v>1</v>
      </c>
      <c r="J596" s="1">
        <f>VLOOKUP(Table_Data[[#This Row],[id]], Table_mpnet_document_topics[[Column1.id]:[Column3.topic]], 3, FALSE)</f>
        <v>14</v>
      </c>
      <c r="K596" s="1">
        <f>VLOOKUP(Table_Data[[#This Row],[id]], Table_scibert_document_topics[[Column1.id]:[Column3.topic]], 3, FALSE)</f>
        <v>20</v>
      </c>
      <c r="L596" s="1">
        <f>VLOOKUP(Table_Data[[#This Row],[id]], Table_miniLM_titles_topics[[Column1.id]:[Column3.topic]], 3, FALSE)</f>
        <v>-1</v>
      </c>
      <c r="M596" s="1">
        <f>VLOOKUP(Table_Data[[#This Row],[id]], Table_mpnet_titles_topics[[Column1.id]:[Column3.topic]], 3, FALSE)</f>
        <v>10</v>
      </c>
      <c r="N596" s="1">
        <f>VLOOKUP(Table_Data[[#This Row],[id]], Table_scibert_titles_topics[[Column1.id]:[Column3.topic]], 3, FALSE)</f>
        <v>-1</v>
      </c>
      <c r="O596" s="1">
        <f>VLOOKUP(Table_Data[[#This Row],[id]], Table_miniLM_keywords_topics[[Column1.id]:[Column3.topic]], 3, FALSE)</f>
        <v>14</v>
      </c>
      <c r="P596" s="1">
        <f>VLOOKUP(Table_Data[[#This Row],[id]], Table_mpnet_keywords_topics[[Column1.id]:[Column3.topic]], 3, FALSE)</f>
        <v>-1</v>
      </c>
      <c r="Q596" s="1" t="s">
        <v>6208</v>
      </c>
    </row>
    <row r="597" spans="1:17" x14ac:dyDescent="0.25">
      <c r="A597" s="1" t="s">
        <v>1579</v>
      </c>
      <c r="B597" s="1" t="s">
        <v>1580</v>
      </c>
      <c r="C597" s="1" t="s">
        <v>1581</v>
      </c>
      <c r="D597" s="1" t="s">
        <v>1582</v>
      </c>
      <c r="E597" s="1" t="s">
        <v>1583</v>
      </c>
      <c r="F597" s="1" t="s">
        <v>382</v>
      </c>
      <c r="G597" s="1">
        <v>2016</v>
      </c>
      <c r="H597" s="1" t="s">
        <v>105</v>
      </c>
      <c r="I597" s="1">
        <f>VLOOKUP(Table_Data[[#This Row],[id]], Table_miniLM_document_topics[[Column1.id]:[Column3.topic]], 3, FALSE)</f>
        <v>-1</v>
      </c>
      <c r="J597" s="1">
        <f>VLOOKUP(Table_Data[[#This Row],[id]], Table_mpnet_document_topics[[Column1.id]:[Column3.topic]], 3, FALSE)</f>
        <v>0</v>
      </c>
      <c r="K597" s="1">
        <f>VLOOKUP(Table_Data[[#This Row],[id]], Table_scibert_document_topics[[Column1.id]:[Column3.topic]], 3, FALSE)</f>
        <v>-1</v>
      </c>
      <c r="L597" s="1">
        <f>VLOOKUP(Table_Data[[#This Row],[id]], Table_miniLM_titles_topics[[Column1.id]:[Column3.topic]], 3, FALSE)</f>
        <v>-1</v>
      </c>
      <c r="M597" s="1">
        <f>VLOOKUP(Table_Data[[#This Row],[id]], Table_mpnet_titles_topics[[Column1.id]:[Column3.topic]], 3, FALSE)</f>
        <v>0</v>
      </c>
      <c r="N597" s="1">
        <f>VLOOKUP(Table_Data[[#This Row],[id]], Table_scibert_titles_topics[[Column1.id]:[Column3.topic]], 3, FALSE)</f>
        <v>19</v>
      </c>
      <c r="O597" s="1">
        <f>VLOOKUP(Table_Data[[#This Row],[id]], Table_miniLM_keywords_topics[[Column1.id]:[Column3.topic]], 3, FALSE)</f>
        <v>-1</v>
      </c>
      <c r="P597" s="1">
        <f>VLOOKUP(Table_Data[[#This Row],[id]], Table_mpnet_keywords_topics[[Column1.id]:[Column3.topic]], 3, FALSE)</f>
        <v>0</v>
      </c>
      <c r="Q597" s="1" t="s">
        <v>6208</v>
      </c>
    </row>
    <row r="598" spans="1:17" x14ac:dyDescent="0.25">
      <c r="A598" s="1" t="s">
        <v>1869</v>
      </c>
      <c r="B598" s="1" t="s">
        <v>1870</v>
      </c>
      <c r="C598" s="1" t="s">
        <v>1871</v>
      </c>
      <c r="D598" s="1" t="s">
        <v>1872</v>
      </c>
      <c r="E598" s="1" t="s">
        <v>1873</v>
      </c>
      <c r="F598" s="1" t="s">
        <v>382</v>
      </c>
      <c r="G598" s="1">
        <v>2017</v>
      </c>
      <c r="I598" s="1">
        <f>VLOOKUP(Table_Data[[#This Row],[id]], Table_miniLM_document_topics[[Column1.id]:[Column3.topic]], 3, FALSE)</f>
        <v>-1</v>
      </c>
      <c r="J598" s="1">
        <f>VLOOKUP(Table_Data[[#This Row],[id]], Table_mpnet_document_topics[[Column1.id]:[Column3.topic]], 3, FALSE)</f>
        <v>-1</v>
      </c>
      <c r="K598" s="1">
        <f>VLOOKUP(Table_Data[[#This Row],[id]], Table_scibert_document_topics[[Column1.id]:[Column3.topic]], 3, FALSE)</f>
        <v>-1</v>
      </c>
      <c r="L598" s="1">
        <f>VLOOKUP(Table_Data[[#This Row],[id]], Table_miniLM_titles_topics[[Column1.id]:[Column3.topic]], 3, FALSE)</f>
        <v>5</v>
      </c>
      <c r="M598" s="1">
        <f>VLOOKUP(Table_Data[[#This Row],[id]], Table_mpnet_titles_topics[[Column1.id]:[Column3.topic]], 3, FALSE)</f>
        <v>-1</v>
      </c>
      <c r="N598" s="1">
        <f>VLOOKUP(Table_Data[[#This Row],[id]], Table_scibert_titles_topics[[Column1.id]:[Column3.topic]], 3, FALSE)</f>
        <v>0</v>
      </c>
      <c r="O598" s="1">
        <f>VLOOKUP(Table_Data[[#This Row],[id]], Table_miniLM_keywords_topics[[Column1.id]:[Column3.topic]], 3, FALSE)</f>
        <v>-1</v>
      </c>
      <c r="P598" s="1">
        <f>VLOOKUP(Table_Data[[#This Row],[id]], Table_mpnet_keywords_topics[[Column1.id]:[Column3.topic]], 3, FALSE)</f>
        <v>10</v>
      </c>
      <c r="Q598" s="1" t="s">
        <v>6208</v>
      </c>
    </row>
    <row r="599" spans="1:17" x14ac:dyDescent="0.25">
      <c r="A599" s="1" t="s">
        <v>1874</v>
      </c>
      <c r="B599" s="1" t="s">
        <v>1875</v>
      </c>
      <c r="C599" s="1" t="s">
        <v>1876</v>
      </c>
      <c r="D599" s="1" t="s">
        <v>1877</v>
      </c>
      <c r="E599" s="1" t="s">
        <v>1878</v>
      </c>
      <c r="F599" s="1" t="s">
        <v>382</v>
      </c>
      <c r="G599" s="1">
        <v>2017</v>
      </c>
      <c r="I599" s="1">
        <f>VLOOKUP(Table_Data[[#This Row],[id]], Table_miniLM_document_topics[[Column1.id]:[Column3.topic]], 3, FALSE)</f>
        <v>5</v>
      </c>
      <c r="J599" s="1">
        <f>VLOOKUP(Table_Data[[#This Row],[id]], Table_mpnet_document_topics[[Column1.id]:[Column3.topic]], 3, FALSE)</f>
        <v>0</v>
      </c>
      <c r="K599" s="1">
        <f>VLOOKUP(Table_Data[[#This Row],[id]], Table_scibert_document_topics[[Column1.id]:[Column3.topic]], 3, FALSE)</f>
        <v>9</v>
      </c>
      <c r="L599" s="1">
        <f>VLOOKUP(Table_Data[[#This Row],[id]], Table_miniLM_titles_topics[[Column1.id]:[Column3.topic]], 3, FALSE)</f>
        <v>5</v>
      </c>
      <c r="M599" s="1">
        <f>VLOOKUP(Table_Data[[#This Row],[id]], Table_mpnet_titles_topics[[Column1.id]:[Column3.topic]], 3, FALSE)</f>
        <v>0</v>
      </c>
      <c r="N599" s="1">
        <f>VLOOKUP(Table_Data[[#This Row],[id]], Table_scibert_titles_topics[[Column1.id]:[Column3.topic]], 3, FALSE)</f>
        <v>0</v>
      </c>
      <c r="O599" s="1">
        <f>VLOOKUP(Table_Data[[#This Row],[id]], Table_miniLM_keywords_topics[[Column1.id]:[Column3.topic]], 3, FALSE)</f>
        <v>11</v>
      </c>
      <c r="P599" s="1">
        <f>VLOOKUP(Table_Data[[#This Row],[id]], Table_mpnet_keywords_topics[[Column1.id]:[Column3.topic]], 3, FALSE)</f>
        <v>1</v>
      </c>
      <c r="Q599" s="1" t="s">
        <v>6208</v>
      </c>
    </row>
    <row r="600" spans="1:17" x14ac:dyDescent="0.25">
      <c r="A600" s="1" t="s">
        <v>1879</v>
      </c>
      <c r="B600" s="1" t="s">
        <v>1880</v>
      </c>
      <c r="C600" s="1" t="s">
        <v>1881</v>
      </c>
      <c r="D600" s="1" t="s">
        <v>1882</v>
      </c>
      <c r="E600" s="1" t="s">
        <v>1883</v>
      </c>
      <c r="F600" s="1" t="s">
        <v>382</v>
      </c>
      <c r="G600" s="1">
        <v>2017</v>
      </c>
      <c r="I600" s="1">
        <f>VLOOKUP(Table_Data[[#This Row],[id]], Table_miniLM_document_topics[[Column1.id]:[Column3.topic]], 3, FALSE)</f>
        <v>10</v>
      </c>
      <c r="J600" s="1">
        <f>VLOOKUP(Table_Data[[#This Row],[id]], Table_mpnet_document_topics[[Column1.id]:[Column3.topic]], 3, FALSE)</f>
        <v>0</v>
      </c>
      <c r="K600" s="1">
        <f>VLOOKUP(Table_Data[[#This Row],[id]], Table_scibert_document_topics[[Column1.id]:[Column3.topic]], 3, FALSE)</f>
        <v>-1</v>
      </c>
      <c r="L600" s="1">
        <f>VLOOKUP(Table_Data[[#This Row],[id]], Table_miniLM_titles_topics[[Column1.id]:[Column3.topic]], 3, FALSE)</f>
        <v>-1</v>
      </c>
      <c r="M600" s="1">
        <f>VLOOKUP(Table_Data[[#This Row],[id]], Table_mpnet_titles_topics[[Column1.id]:[Column3.topic]], 3, FALSE)</f>
        <v>-1</v>
      </c>
      <c r="N600" s="1">
        <f>VLOOKUP(Table_Data[[#This Row],[id]], Table_scibert_titles_topics[[Column1.id]:[Column3.topic]], 3, FALSE)</f>
        <v>0</v>
      </c>
      <c r="O600" s="1">
        <f>VLOOKUP(Table_Data[[#This Row],[id]], Table_miniLM_keywords_topics[[Column1.id]:[Column3.topic]], 3, FALSE)</f>
        <v>-1</v>
      </c>
      <c r="P600" s="1">
        <f>VLOOKUP(Table_Data[[#This Row],[id]], Table_mpnet_keywords_topics[[Column1.id]:[Column3.topic]], 3, FALSE)</f>
        <v>0</v>
      </c>
      <c r="Q600" s="1" t="s">
        <v>6208</v>
      </c>
    </row>
    <row r="601" spans="1:17" x14ac:dyDescent="0.25">
      <c r="A601" s="1" t="s">
        <v>1884</v>
      </c>
      <c r="B601" s="1" t="s">
        <v>1885</v>
      </c>
      <c r="C601" s="1" t="s">
        <v>1886</v>
      </c>
      <c r="D601" s="1" t="s">
        <v>1887</v>
      </c>
      <c r="E601" s="1" t="s">
        <v>1888</v>
      </c>
      <c r="F601" s="1" t="s">
        <v>382</v>
      </c>
      <c r="G601" s="1">
        <v>2017</v>
      </c>
      <c r="I601" s="1">
        <f>VLOOKUP(Table_Data[[#This Row],[id]], Table_miniLM_document_topics[[Column1.id]:[Column3.topic]], 3, FALSE)</f>
        <v>5</v>
      </c>
      <c r="J601" s="1">
        <f>VLOOKUP(Table_Data[[#This Row],[id]], Table_mpnet_document_topics[[Column1.id]:[Column3.topic]], 3, FALSE)</f>
        <v>0</v>
      </c>
      <c r="K601" s="1">
        <f>VLOOKUP(Table_Data[[#This Row],[id]], Table_scibert_document_topics[[Column1.id]:[Column3.topic]], 3, FALSE)</f>
        <v>1</v>
      </c>
      <c r="L601" s="1">
        <f>VLOOKUP(Table_Data[[#This Row],[id]], Table_miniLM_titles_topics[[Column1.id]:[Column3.topic]], 3, FALSE)</f>
        <v>-1</v>
      </c>
      <c r="M601" s="1">
        <f>VLOOKUP(Table_Data[[#This Row],[id]], Table_mpnet_titles_topics[[Column1.id]:[Column3.topic]], 3, FALSE)</f>
        <v>0</v>
      </c>
      <c r="N601" s="1">
        <f>VLOOKUP(Table_Data[[#This Row],[id]], Table_scibert_titles_topics[[Column1.id]:[Column3.topic]], 3, FALSE)</f>
        <v>0</v>
      </c>
      <c r="O601" s="1">
        <f>VLOOKUP(Table_Data[[#This Row],[id]], Table_miniLM_keywords_topics[[Column1.id]:[Column3.topic]], 3, FALSE)</f>
        <v>4</v>
      </c>
      <c r="P601" s="1">
        <f>VLOOKUP(Table_Data[[#This Row],[id]], Table_mpnet_keywords_topics[[Column1.id]:[Column3.topic]], 3, FALSE)</f>
        <v>1</v>
      </c>
      <c r="Q601" s="1" t="s">
        <v>6208</v>
      </c>
    </row>
    <row r="602" spans="1:17" x14ac:dyDescent="0.25">
      <c r="A602" s="1" t="s">
        <v>1889</v>
      </c>
      <c r="B602" s="1" t="s">
        <v>1890</v>
      </c>
      <c r="C602" s="1" t="s">
        <v>1891</v>
      </c>
      <c r="D602" s="1" t="s">
        <v>1892</v>
      </c>
      <c r="E602" s="1" t="s">
        <v>1893</v>
      </c>
      <c r="F602" s="1" t="s">
        <v>382</v>
      </c>
      <c r="G602" s="1">
        <v>2017</v>
      </c>
      <c r="H602" s="1" t="s">
        <v>1894</v>
      </c>
      <c r="I602" s="1">
        <f>VLOOKUP(Table_Data[[#This Row],[id]], Table_miniLM_document_topics[[Column1.id]:[Column3.topic]], 3, FALSE)</f>
        <v>3</v>
      </c>
      <c r="J602" s="1">
        <f>VLOOKUP(Table_Data[[#This Row],[id]], Table_mpnet_document_topics[[Column1.id]:[Column3.topic]], 3, FALSE)</f>
        <v>4</v>
      </c>
      <c r="K602" s="1">
        <f>VLOOKUP(Table_Data[[#This Row],[id]], Table_scibert_document_topics[[Column1.id]:[Column3.topic]], 3, FALSE)</f>
        <v>2</v>
      </c>
      <c r="L602" s="1">
        <f>VLOOKUP(Table_Data[[#This Row],[id]], Table_miniLM_titles_topics[[Column1.id]:[Column3.topic]], 3, FALSE)</f>
        <v>24</v>
      </c>
      <c r="M602" s="1">
        <f>VLOOKUP(Table_Data[[#This Row],[id]], Table_mpnet_titles_topics[[Column1.id]:[Column3.topic]], 3, FALSE)</f>
        <v>1</v>
      </c>
      <c r="N602" s="1">
        <f>VLOOKUP(Table_Data[[#This Row],[id]], Table_scibert_titles_topics[[Column1.id]:[Column3.topic]], 3, FALSE)</f>
        <v>7</v>
      </c>
      <c r="O602" s="1">
        <f>VLOOKUP(Table_Data[[#This Row],[id]], Table_miniLM_keywords_topics[[Column1.id]:[Column3.topic]], 3, FALSE)</f>
        <v>-1</v>
      </c>
      <c r="P602" s="1">
        <f>VLOOKUP(Table_Data[[#This Row],[id]], Table_mpnet_keywords_topics[[Column1.id]:[Column3.topic]], 3, FALSE)</f>
        <v>-1</v>
      </c>
      <c r="Q602" s="1" t="s">
        <v>6208</v>
      </c>
    </row>
    <row r="603" spans="1:17" x14ac:dyDescent="0.25">
      <c r="A603" s="1" t="s">
        <v>1895</v>
      </c>
      <c r="B603" s="1" t="s">
        <v>1896</v>
      </c>
      <c r="C603" s="1" t="s">
        <v>1897</v>
      </c>
      <c r="D603" s="1" t="s">
        <v>1898</v>
      </c>
      <c r="E603" s="1" t="s">
        <v>1899</v>
      </c>
      <c r="F603" s="1" t="s">
        <v>382</v>
      </c>
      <c r="G603" s="1">
        <v>2017</v>
      </c>
      <c r="H603" s="1" t="s">
        <v>1900</v>
      </c>
      <c r="I603" s="1">
        <f>VLOOKUP(Table_Data[[#This Row],[id]], Table_miniLM_document_topics[[Column1.id]:[Column3.topic]], 3, FALSE)</f>
        <v>5</v>
      </c>
      <c r="J603" s="1">
        <f>VLOOKUP(Table_Data[[#This Row],[id]], Table_mpnet_document_topics[[Column1.id]:[Column3.topic]], 3, FALSE)</f>
        <v>0</v>
      </c>
      <c r="K603" s="1">
        <f>VLOOKUP(Table_Data[[#This Row],[id]], Table_scibert_document_topics[[Column1.id]:[Column3.topic]], 3, FALSE)</f>
        <v>1</v>
      </c>
      <c r="L603" s="1">
        <f>VLOOKUP(Table_Data[[#This Row],[id]], Table_miniLM_titles_topics[[Column1.id]:[Column3.topic]], 3, FALSE)</f>
        <v>3</v>
      </c>
      <c r="M603" s="1">
        <f>VLOOKUP(Table_Data[[#This Row],[id]], Table_mpnet_titles_topics[[Column1.id]:[Column3.topic]], 3, FALSE)</f>
        <v>0</v>
      </c>
      <c r="N603" s="1">
        <f>VLOOKUP(Table_Data[[#This Row],[id]], Table_scibert_titles_topics[[Column1.id]:[Column3.topic]], 3, FALSE)</f>
        <v>0</v>
      </c>
      <c r="O603" s="1">
        <f>VLOOKUP(Table_Data[[#This Row],[id]], Table_miniLM_keywords_topics[[Column1.id]:[Column3.topic]], 3, FALSE)</f>
        <v>-1</v>
      </c>
      <c r="P603" s="1">
        <f>VLOOKUP(Table_Data[[#This Row],[id]], Table_mpnet_keywords_topics[[Column1.id]:[Column3.topic]], 3, FALSE)</f>
        <v>-1</v>
      </c>
      <c r="Q603" s="1" t="s">
        <v>6208</v>
      </c>
    </row>
    <row r="604" spans="1:17" x14ac:dyDescent="0.25">
      <c r="A604" s="1" t="s">
        <v>1901</v>
      </c>
      <c r="B604" s="1" t="s">
        <v>1902</v>
      </c>
      <c r="C604" s="1" t="s">
        <v>1903</v>
      </c>
      <c r="D604" s="1" t="s">
        <v>1904</v>
      </c>
      <c r="E604" s="1" t="s">
        <v>1905</v>
      </c>
      <c r="F604" s="1" t="s">
        <v>382</v>
      </c>
      <c r="G604" s="1">
        <v>2017</v>
      </c>
      <c r="I604" s="1">
        <f>VLOOKUP(Table_Data[[#This Row],[id]], Table_miniLM_document_topics[[Column1.id]:[Column3.topic]], 3, FALSE)</f>
        <v>1</v>
      </c>
      <c r="J604" s="1">
        <f>VLOOKUP(Table_Data[[#This Row],[id]], Table_mpnet_document_topics[[Column1.id]:[Column3.topic]], 3, FALSE)</f>
        <v>14</v>
      </c>
      <c r="K604" s="1">
        <f>VLOOKUP(Table_Data[[#This Row],[id]], Table_scibert_document_topics[[Column1.id]:[Column3.topic]], 3, FALSE)</f>
        <v>20</v>
      </c>
      <c r="L604" s="1">
        <f>VLOOKUP(Table_Data[[#This Row],[id]], Table_miniLM_titles_topics[[Column1.id]:[Column3.topic]], 3, FALSE)</f>
        <v>17</v>
      </c>
      <c r="M604" s="1">
        <f>VLOOKUP(Table_Data[[#This Row],[id]], Table_mpnet_titles_topics[[Column1.id]:[Column3.topic]], 3, FALSE)</f>
        <v>10</v>
      </c>
      <c r="N604" s="1">
        <f>VLOOKUP(Table_Data[[#This Row],[id]], Table_scibert_titles_topics[[Column1.id]:[Column3.topic]], 3, FALSE)</f>
        <v>14</v>
      </c>
      <c r="O604" s="1">
        <f>VLOOKUP(Table_Data[[#This Row],[id]], Table_miniLM_keywords_topics[[Column1.id]:[Column3.topic]], 3, FALSE)</f>
        <v>7</v>
      </c>
      <c r="P604" s="1">
        <f>VLOOKUP(Table_Data[[#This Row],[id]], Table_mpnet_keywords_topics[[Column1.id]:[Column3.topic]], 3, FALSE)</f>
        <v>2</v>
      </c>
      <c r="Q604" s="1" t="s">
        <v>6208</v>
      </c>
    </row>
    <row r="605" spans="1:17" x14ac:dyDescent="0.25">
      <c r="A605" s="1" t="s">
        <v>1906</v>
      </c>
      <c r="B605" s="1" t="s">
        <v>1907</v>
      </c>
      <c r="C605" s="1" t="s">
        <v>1908</v>
      </c>
      <c r="D605" s="1" t="s">
        <v>1909</v>
      </c>
      <c r="E605" s="1" t="s">
        <v>1910</v>
      </c>
      <c r="F605" s="1" t="s">
        <v>382</v>
      </c>
      <c r="G605" s="1">
        <v>2017</v>
      </c>
      <c r="I605" s="1">
        <f>VLOOKUP(Table_Data[[#This Row],[id]], Table_miniLM_document_topics[[Column1.id]:[Column3.topic]], 3, FALSE)</f>
        <v>3</v>
      </c>
      <c r="J605" s="1">
        <f>VLOOKUP(Table_Data[[#This Row],[id]], Table_mpnet_document_topics[[Column1.id]:[Column3.topic]], 3, FALSE)</f>
        <v>4</v>
      </c>
      <c r="K605" s="1">
        <f>VLOOKUP(Table_Data[[#This Row],[id]], Table_scibert_document_topics[[Column1.id]:[Column3.topic]], 3, FALSE)</f>
        <v>2</v>
      </c>
      <c r="L605" s="1">
        <f>VLOOKUP(Table_Data[[#This Row],[id]], Table_miniLM_titles_topics[[Column1.id]:[Column3.topic]], 3, FALSE)</f>
        <v>24</v>
      </c>
      <c r="M605" s="1">
        <f>VLOOKUP(Table_Data[[#This Row],[id]], Table_mpnet_titles_topics[[Column1.id]:[Column3.topic]], 3, FALSE)</f>
        <v>1</v>
      </c>
      <c r="N605" s="1">
        <f>VLOOKUP(Table_Data[[#This Row],[id]], Table_scibert_titles_topics[[Column1.id]:[Column3.topic]], 3, FALSE)</f>
        <v>7</v>
      </c>
      <c r="O605" s="1">
        <f>VLOOKUP(Table_Data[[#This Row],[id]], Table_miniLM_keywords_topics[[Column1.id]:[Column3.topic]], 3, FALSE)</f>
        <v>-1</v>
      </c>
      <c r="P605" s="1">
        <f>VLOOKUP(Table_Data[[#This Row],[id]], Table_mpnet_keywords_topics[[Column1.id]:[Column3.topic]], 3, FALSE)</f>
        <v>-1</v>
      </c>
      <c r="Q605" s="1" t="s">
        <v>6208</v>
      </c>
    </row>
    <row r="606" spans="1:17" x14ac:dyDescent="0.25">
      <c r="A606" s="1" t="s">
        <v>1911</v>
      </c>
      <c r="B606" s="1" t="s">
        <v>1912</v>
      </c>
      <c r="C606" s="1" t="s">
        <v>1913</v>
      </c>
      <c r="D606" s="1" t="s">
        <v>1914</v>
      </c>
      <c r="E606" s="1" t="s">
        <v>1915</v>
      </c>
      <c r="F606" s="1" t="s">
        <v>382</v>
      </c>
      <c r="G606" s="1">
        <v>2017</v>
      </c>
      <c r="H606" s="1" t="s">
        <v>31</v>
      </c>
      <c r="I606" s="1">
        <f>VLOOKUP(Table_Data[[#This Row],[id]], Table_miniLM_document_topics[[Column1.id]:[Column3.topic]], 3, FALSE)</f>
        <v>14</v>
      </c>
      <c r="J606" s="1">
        <f>VLOOKUP(Table_Data[[#This Row],[id]], Table_mpnet_document_topics[[Column1.id]:[Column3.topic]], 3, FALSE)</f>
        <v>11</v>
      </c>
      <c r="K606" s="1">
        <f>VLOOKUP(Table_Data[[#This Row],[id]], Table_scibert_document_topics[[Column1.id]:[Column3.topic]], 3, FALSE)</f>
        <v>-1</v>
      </c>
      <c r="L606" s="1">
        <f>VLOOKUP(Table_Data[[#This Row],[id]], Table_miniLM_titles_topics[[Column1.id]:[Column3.topic]], 3, FALSE)</f>
        <v>11</v>
      </c>
      <c r="M606" s="1">
        <f>VLOOKUP(Table_Data[[#This Row],[id]], Table_mpnet_titles_topics[[Column1.id]:[Column3.topic]], 3, FALSE)</f>
        <v>7</v>
      </c>
      <c r="N606" s="1">
        <f>VLOOKUP(Table_Data[[#This Row],[id]], Table_scibert_titles_topics[[Column1.id]:[Column3.topic]], 3, FALSE)</f>
        <v>4</v>
      </c>
      <c r="O606" s="1">
        <f>VLOOKUP(Table_Data[[#This Row],[id]], Table_miniLM_keywords_topics[[Column1.id]:[Column3.topic]], 3, FALSE)</f>
        <v>1</v>
      </c>
      <c r="P606" s="1">
        <f>VLOOKUP(Table_Data[[#This Row],[id]], Table_mpnet_keywords_topics[[Column1.id]:[Column3.topic]], 3, FALSE)</f>
        <v>0</v>
      </c>
      <c r="Q606" s="1" t="s">
        <v>6208</v>
      </c>
    </row>
    <row r="607" spans="1:17" x14ac:dyDescent="0.25">
      <c r="A607" s="1" t="s">
        <v>1916</v>
      </c>
      <c r="B607" s="1" t="s">
        <v>1917</v>
      </c>
      <c r="C607" s="1" t="s">
        <v>1918</v>
      </c>
      <c r="D607" s="1" t="s">
        <v>1919</v>
      </c>
      <c r="E607" s="1" t="s">
        <v>1920</v>
      </c>
      <c r="F607" s="1" t="s">
        <v>382</v>
      </c>
      <c r="G607" s="1">
        <v>2017</v>
      </c>
      <c r="H607" s="1" t="s">
        <v>444</v>
      </c>
      <c r="I607" s="1">
        <f>VLOOKUP(Table_Data[[#This Row],[id]], Table_miniLM_document_topics[[Column1.id]:[Column3.topic]], 3, FALSE)</f>
        <v>23</v>
      </c>
      <c r="J607" s="1">
        <f>VLOOKUP(Table_Data[[#This Row],[id]], Table_mpnet_document_topics[[Column1.id]:[Column3.topic]], 3, FALSE)</f>
        <v>0</v>
      </c>
      <c r="K607" s="1">
        <f>VLOOKUP(Table_Data[[#This Row],[id]], Table_scibert_document_topics[[Column1.id]:[Column3.topic]], 3, FALSE)</f>
        <v>-1</v>
      </c>
      <c r="L607" s="1">
        <f>VLOOKUP(Table_Data[[#This Row],[id]], Table_miniLM_titles_topics[[Column1.id]:[Column3.topic]], 3, FALSE)</f>
        <v>-1</v>
      </c>
      <c r="M607" s="1">
        <f>VLOOKUP(Table_Data[[#This Row],[id]], Table_mpnet_titles_topics[[Column1.id]:[Column3.topic]], 3, FALSE)</f>
        <v>-1</v>
      </c>
      <c r="N607" s="1">
        <f>VLOOKUP(Table_Data[[#This Row],[id]], Table_scibert_titles_topics[[Column1.id]:[Column3.topic]], 3, FALSE)</f>
        <v>-1</v>
      </c>
      <c r="O607" s="1">
        <f>VLOOKUP(Table_Data[[#This Row],[id]], Table_miniLM_keywords_topics[[Column1.id]:[Column3.topic]], 3, FALSE)</f>
        <v>1</v>
      </c>
      <c r="P607" s="1">
        <f>VLOOKUP(Table_Data[[#This Row],[id]], Table_mpnet_keywords_topics[[Column1.id]:[Column3.topic]], 3, FALSE)</f>
        <v>0</v>
      </c>
      <c r="Q607" s="1" t="s">
        <v>6208</v>
      </c>
    </row>
    <row r="608" spans="1:17" x14ac:dyDescent="0.25">
      <c r="A608" s="1" t="s">
        <v>1921</v>
      </c>
      <c r="B608" s="1" t="s">
        <v>1922</v>
      </c>
      <c r="C608" s="1" t="s">
        <v>1923</v>
      </c>
      <c r="D608" s="1" t="s">
        <v>1924</v>
      </c>
      <c r="E608" s="1" t="s">
        <v>1925</v>
      </c>
      <c r="F608" s="1" t="s">
        <v>382</v>
      </c>
      <c r="G608" s="1">
        <v>2017</v>
      </c>
      <c r="I608" s="1">
        <f>VLOOKUP(Table_Data[[#This Row],[id]], Table_miniLM_document_topics[[Column1.id]:[Column3.topic]], 3, FALSE)</f>
        <v>13</v>
      </c>
      <c r="J608" s="1">
        <f>VLOOKUP(Table_Data[[#This Row],[id]], Table_mpnet_document_topics[[Column1.id]:[Column3.topic]], 3, FALSE)</f>
        <v>21</v>
      </c>
      <c r="K608" s="1">
        <f>VLOOKUP(Table_Data[[#This Row],[id]], Table_scibert_document_topics[[Column1.id]:[Column3.topic]], 3, FALSE)</f>
        <v>15</v>
      </c>
      <c r="L608" s="1">
        <f>VLOOKUP(Table_Data[[#This Row],[id]], Table_miniLM_titles_topics[[Column1.id]:[Column3.topic]], 3, FALSE)</f>
        <v>7</v>
      </c>
      <c r="M608" s="1">
        <f>VLOOKUP(Table_Data[[#This Row],[id]], Table_mpnet_titles_topics[[Column1.id]:[Column3.topic]], 3, FALSE)</f>
        <v>1</v>
      </c>
      <c r="N608" s="1">
        <f>VLOOKUP(Table_Data[[#This Row],[id]], Table_scibert_titles_topics[[Column1.id]:[Column3.topic]], 3, FALSE)</f>
        <v>9</v>
      </c>
      <c r="O608" s="1">
        <f>VLOOKUP(Table_Data[[#This Row],[id]], Table_miniLM_keywords_topics[[Column1.id]:[Column3.topic]], 3, FALSE)</f>
        <v>-1</v>
      </c>
      <c r="P608" s="1">
        <f>VLOOKUP(Table_Data[[#This Row],[id]], Table_mpnet_keywords_topics[[Column1.id]:[Column3.topic]], 3, FALSE)</f>
        <v>-1</v>
      </c>
      <c r="Q608" s="1" t="s">
        <v>6208</v>
      </c>
    </row>
    <row r="609" spans="1:17" x14ac:dyDescent="0.25">
      <c r="A609" s="1" t="s">
        <v>1926</v>
      </c>
      <c r="B609" s="1" t="s">
        <v>5535</v>
      </c>
      <c r="C609" s="1" t="s">
        <v>781</v>
      </c>
      <c r="D609" s="1" t="s">
        <v>1927</v>
      </c>
      <c r="E609" s="1" t="s">
        <v>1928</v>
      </c>
      <c r="F609" s="1" t="s">
        <v>382</v>
      </c>
      <c r="G609" s="1">
        <v>2017</v>
      </c>
      <c r="H609" s="1" t="s">
        <v>14</v>
      </c>
      <c r="I609" s="1">
        <f>VLOOKUP(Table_Data[[#This Row],[id]], Table_miniLM_document_topics[[Column1.id]:[Column3.topic]], 3, FALSE)</f>
        <v>16</v>
      </c>
      <c r="J609" s="1">
        <f>VLOOKUP(Table_Data[[#This Row],[id]], Table_mpnet_document_topics[[Column1.id]:[Column3.topic]], 3, FALSE)</f>
        <v>13</v>
      </c>
      <c r="K609" s="1">
        <f>VLOOKUP(Table_Data[[#This Row],[id]], Table_scibert_document_topics[[Column1.id]:[Column3.topic]], 3, FALSE)</f>
        <v>18</v>
      </c>
      <c r="L609" s="1">
        <f>VLOOKUP(Table_Data[[#This Row],[id]], Table_miniLM_titles_topics[[Column1.id]:[Column3.topic]], 3, FALSE)</f>
        <v>14</v>
      </c>
      <c r="M609" s="1">
        <f>VLOOKUP(Table_Data[[#This Row],[id]], Table_mpnet_titles_topics[[Column1.id]:[Column3.topic]], 3, FALSE)</f>
        <v>13</v>
      </c>
      <c r="N609" s="1">
        <f>VLOOKUP(Table_Data[[#This Row],[id]], Table_scibert_titles_topics[[Column1.id]:[Column3.topic]], 3, FALSE)</f>
        <v>13</v>
      </c>
      <c r="O609" s="1">
        <f>VLOOKUP(Table_Data[[#This Row],[id]], Table_miniLM_keywords_topics[[Column1.id]:[Column3.topic]], 3, FALSE)</f>
        <v>5</v>
      </c>
      <c r="P609" s="1">
        <f>VLOOKUP(Table_Data[[#This Row],[id]], Table_mpnet_keywords_topics[[Column1.id]:[Column3.topic]], 3, FALSE)</f>
        <v>6</v>
      </c>
      <c r="Q609" s="1" t="s">
        <v>6208</v>
      </c>
    </row>
    <row r="610" spans="1:17" x14ac:dyDescent="0.25">
      <c r="A610" s="1" t="s">
        <v>1929</v>
      </c>
      <c r="B610" s="1" t="s">
        <v>1930</v>
      </c>
      <c r="C610" s="1" t="s">
        <v>1931</v>
      </c>
      <c r="D610" s="1" t="s">
        <v>1932</v>
      </c>
      <c r="E610" s="1" t="s">
        <v>1933</v>
      </c>
      <c r="F610" s="1" t="s">
        <v>382</v>
      </c>
      <c r="G610" s="1">
        <v>2017</v>
      </c>
      <c r="H610" s="1" t="s">
        <v>73</v>
      </c>
      <c r="I610" s="1">
        <f>VLOOKUP(Table_Data[[#This Row],[id]], Table_miniLM_document_topics[[Column1.id]:[Column3.topic]], 3, FALSE)</f>
        <v>7</v>
      </c>
      <c r="J610" s="1">
        <f>VLOOKUP(Table_Data[[#This Row],[id]], Table_mpnet_document_topics[[Column1.id]:[Column3.topic]], 3, FALSE)</f>
        <v>8</v>
      </c>
      <c r="K610" s="1">
        <f>VLOOKUP(Table_Data[[#This Row],[id]], Table_scibert_document_topics[[Column1.id]:[Column3.topic]], 3, FALSE)</f>
        <v>7</v>
      </c>
      <c r="L610" s="1">
        <f>VLOOKUP(Table_Data[[#This Row],[id]], Table_miniLM_titles_topics[[Column1.id]:[Column3.topic]], 3, FALSE)</f>
        <v>8</v>
      </c>
      <c r="M610" s="1">
        <f>VLOOKUP(Table_Data[[#This Row],[id]], Table_mpnet_titles_topics[[Column1.id]:[Column3.topic]], 3, FALSE)</f>
        <v>11</v>
      </c>
      <c r="N610" s="1">
        <f>VLOOKUP(Table_Data[[#This Row],[id]], Table_scibert_titles_topics[[Column1.id]:[Column3.topic]], 3, FALSE)</f>
        <v>6</v>
      </c>
      <c r="O610" s="1">
        <f>VLOOKUP(Table_Data[[#This Row],[id]], Table_miniLM_keywords_topics[[Column1.id]:[Column3.topic]], 3, FALSE)</f>
        <v>17</v>
      </c>
      <c r="P610" s="1">
        <f>VLOOKUP(Table_Data[[#This Row],[id]], Table_mpnet_keywords_topics[[Column1.id]:[Column3.topic]], 3, FALSE)</f>
        <v>-1</v>
      </c>
      <c r="Q610" s="1" t="s">
        <v>6208</v>
      </c>
    </row>
    <row r="611" spans="1:17" x14ac:dyDescent="0.25">
      <c r="A611" s="1" t="s">
        <v>1934</v>
      </c>
      <c r="B611" s="1" t="s">
        <v>1935</v>
      </c>
      <c r="C611" s="1" t="s">
        <v>1936</v>
      </c>
      <c r="D611" s="1" t="s">
        <v>1937</v>
      </c>
      <c r="E611" s="1" t="s">
        <v>1938</v>
      </c>
      <c r="F611" s="1" t="s">
        <v>382</v>
      </c>
      <c r="G611" s="1">
        <v>2017</v>
      </c>
      <c r="I611" s="1">
        <f>VLOOKUP(Table_Data[[#This Row],[id]], Table_miniLM_document_topics[[Column1.id]:[Column3.topic]], 3, FALSE)</f>
        <v>3</v>
      </c>
      <c r="J611" s="1">
        <f>VLOOKUP(Table_Data[[#This Row],[id]], Table_mpnet_document_topics[[Column1.id]:[Column3.topic]], 3, FALSE)</f>
        <v>20</v>
      </c>
      <c r="K611" s="1">
        <f>VLOOKUP(Table_Data[[#This Row],[id]], Table_scibert_document_topics[[Column1.id]:[Column3.topic]], 3, FALSE)</f>
        <v>2</v>
      </c>
      <c r="L611" s="1">
        <f>VLOOKUP(Table_Data[[#This Row],[id]], Table_miniLM_titles_topics[[Column1.id]:[Column3.topic]], 3, FALSE)</f>
        <v>10</v>
      </c>
      <c r="M611" s="1">
        <f>VLOOKUP(Table_Data[[#This Row],[id]], Table_mpnet_titles_topics[[Column1.id]:[Column3.topic]], 3, FALSE)</f>
        <v>4</v>
      </c>
      <c r="N611" s="1">
        <f>VLOOKUP(Table_Data[[#This Row],[id]], Table_scibert_titles_topics[[Column1.id]:[Column3.topic]], 3, FALSE)</f>
        <v>-1</v>
      </c>
      <c r="O611" s="1">
        <f>VLOOKUP(Table_Data[[#This Row],[id]], Table_miniLM_keywords_topics[[Column1.id]:[Column3.topic]], 3, FALSE)</f>
        <v>7</v>
      </c>
      <c r="P611" s="1">
        <f>VLOOKUP(Table_Data[[#This Row],[id]], Table_mpnet_keywords_topics[[Column1.id]:[Column3.topic]], 3, FALSE)</f>
        <v>2</v>
      </c>
      <c r="Q611" s="1" t="s">
        <v>6208</v>
      </c>
    </row>
    <row r="612" spans="1:17" x14ac:dyDescent="0.25">
      <c r="A612" s="1" t="s">
        <v>1939</v>
      </c>
      <c r="B612" s="1" t="s">
        <v>1940</v>
      </c>
      <c r="C612" s="1" t="s">
        <v>1941</v>
      </c>
      <c r="D612" s="1" t="s">
        <v>1942</v>
      </c>
      <c r="E612" s="1" t="s">
        <v>1943</v>
      </c>
      <c r="F612" s="1" t="s">
        <v>382</v>
      </c>
      <c r="G612" s="1">
        <v>2017</v>
      </c>
      <c r="I612" s="1">
        <f>VLOOKUP(Table_Data[[#This Row],[id]], Table_miniLM_document_topics[[Column1.id]:[Column3.topic]], 3, FALSE)</f>
        <v>-1</v>
      </c>
      <c r="J612" s="1">
        <f>VLOOKUP(Table_Data[[#This Row],[id]], Table_mpnet_document_topics[[Column1.id]:[Column3.topic]], 3, FALSE)</f>
        <v>-1</v>
      </c>
      <c r="K612" s="1">
        <f>VLOOKUP(Table_Data[[#This Row],[id]], Table_scibert_document_topics[[Column1.id]:[Column3.topic]], 3, FALSE)</f>
        <v>1</v>
      </c>
      <c r="L612" s="1">
        <f>VLOOKUP(Table_Data[[#This Row],[id]], Table_miniLM_titles_topics[[Column1.id]:[Column3.topic]], 3, FALSE)</f>
        <v>-1</v>
      </c>
      <c r="M612" s="1">
        <f>VLOOKUP(Table_Data[[#This Row],[id]], Table_mpnet_titles_topics[[Column1.id]:[Column3.topic]], 3, FALSE)</f>
        <v>2</v>
      </c>
      <c r="N612" s="1">
        <f>VLOOKUP(Table_Data[[#This Row],[id]], Table_scibert_titles_topics[[Column1.id]:[Column3.topic]], 3, FALSE)</f>
        <v>-1</v>
      </c>
      <c r="O612" s="1">
        <f>VLOOKUP(Table_Data[[#This Row],[id]], Table_miniLM_keywords_topics[[Column1.id]:[Column3.topic]], 3, FALSE)</f>
        <v>5</v>
      </c>
      <c r="P612" s="1">
        <f>VLOOKUP(Table_Data[[#This Row],[id]], Table_mpnet_keywords_topics[[Column1.id]:[Column3.topic]], 3, FALSE)</f>
        <v>1</v>
      </c>
      <c r="Q612" s="1" t="s">
        <v>6208</v>
      </c>
    </row>
    <row r="613" spans="1:17" x14ac:dyDescent="0.25">
      <c r="A613" s="1" t="s">
        <v>1944</v>
      </c>
      <c r="B613" s="1" t="s">
        <v>1945</v>
      </c>
      <c r="C613" s="1" t="s">
        <v>421</v>
      </c>
      <c r="D613" s="1" t="s">
        <v>1946</v>
      </c>
      <c r="E613" s="1" t="s">
        <v>1947</v>
      </c>
      <c r="F613" s="1" t="s">
        <v>382</v>
      </c>
      <c r="G613" s="1">
        <v>2017</v>
      </c>
      <c r="I613" s="1">
        <f>VLOOKUP(Table_Data[[#This Row],[id]], Table_miniLM_document_topics[[Column1.id]:[Column3.topic]], 3, FALSE)</f>
        <v>8</v>
      </c>
      <c r="J613" s="1">
        <f>VLOOKUP(Table_Data[[#This Row],[id]], Table_mpnet_document_topics[[Column1.id]:[Column3.topic]], 3, FALSE)</f>
        <v>9</v>
      </c>
      <c r="K613" s="1">
        <f>VLOOKUP(Table_Data[[#This Row],[id]], Table_scibert_document_topics[[Column1.id]:[Column3.topic]], 3, FALSE)</f>
        <v>8</v>
      </c>
      <c r="L613" s="1">
        <f>VLOOKUP(Table_Data[[#This Row],[id]], Table_miniLM_titles_topics[[Column1.id]:[Column3.topic]], 3, FALSE)</f>
        <v>-1</v>
      </c>
      <c r="M613" s="1">
        <f>VLOOKUP(Table_Data[[#This Row],[id]], Table_mpnet_titles_topics[[Column1.id]:[Column3.topic]], 3, FALSE)</f>
        <v>0</v>
      </c>
      <c r="N613" s="1">
        <f>VLOOKUP(Table_Data[[#This Row],[id]], Table_scibert_titles_topics[[Column1.id]:[Column3.topic]], 3, FALSE)</f>
        <v>3</v>
      </c>
      <c r="O613" s="1">
        <f>VLOOKUP(Table_Data[[#This Row],[id]], Table_miniLM_keywords_topics[[Column1.id]:[Column3.topic]], 3, FALSE)</f>
        <v>-1</v>
      </c>
      <c r="P613" s="1">
        <f>VLOOKUP(Table_Data[[#This Row],[id]], Table_mpnet_keywords_topics[[Column1.id]:[Column3.topic]], 3, FALSE)</f>
        <v>-1</v>
      </c>
      <c r="Q613" s="1" t="s">
        <v>6208</v>
      </c>
    </row>
    <row r="614" spans="1:17" x14ac:dyDescent="0.25">
      <c r="A614" s="1" t="s">
        <v>1948</v>
      </c>
      <c r="B614" s="1" t="s">
        <v>1949</v>
      </c>
      <c r="C614" s="1" t="s">
        <v>1950</v>
      </c>
      <c r="D614" s="1" t="s">
        <v>1951</v>
      </c>
      <c r="E614" s="1" t="s">
        <v>1952</v>
      </c>
      <c r="F614" s="1" t="s">
        <v>382</v>
      </c>
      <c r="G614" s="1">
        <v>2017</v>
      </c>
      <c r="H614" s="1" t="s">
        <v>1953</v>
      </c>
      <c r="I614" s="1">
        <f>VLOOKUP(Table_Data[[#This Row],[id]], Table_miniLM_document_topics[[Column1.id]:[Column3.topic]], 3, FALSE)</f>
        <v>13</v>
      </c>
      <c r="J614" s="1">
        <f>VLOOKUP(Table_Data[[#This Row],[id]], Table_mpnet_document_topics[[Column1.id]:[Column3.topic]], 3, FALSE)</f>
        <v>21</v>
      </c>
      <c r="K614" s="1">
        <f>VLOOKUP(Table_Data[[#This Row],[id]], Table_scibert_document_topics[[Column1.id]:[Column3.topic]], 3, FALSE)</f>
        <v>15</v>
      </c>
      <c r="L614" s="1">
        <f>VLOOKUP(Table_Data[[#This Row],[id]], Table_miniLM_titles_topics[[Column1.id]:[Column3.topic]], 3, FALSE)</f>
        <v>7</v>
      </c>
      <c r="M614" s="1">
        <f>VLOOKUP(Table_Data[[#This Row],[id]], Table_mpnet_titles_topics[[Column1.id]:[Column3.topic]], 3, FALSE)</f>
        <v>1</v>
      </c>
      <c r="N614" s="1">
        <f>VLOOKUP(Table_Data[[#This Row],[id]], Table_scibert_titles_topics[[Column1.id]:[Column3.topic]], 3, FALSE)</f>
        <v>9</v>
      </c>
      <c r="O614" s="1">
        <f>VLOOKUP(Table_Data[[#This Row],[id]], Table_miniLM_keywords_topics[[Column1.id]:[Column3.topic]], 3, FALSE)</f>
        <v>8</v>
      </c>
      <c r="P614" s="1">
        <f>VLOOKUP(Table_Data[[#This Row],[id]], Table_mpnet_keywords_topics[[Column1.id]:[Column3.topic]], 3, FALSE)</f>
        <v>2</v>
      </c>
      <c r="Q614" s="1" t="s">
        <v>6208</v>
      </c>
    </row>
    <row r="615" spans="1:17" x14ac:dyDescent="0.25">
      <c r="A615" s="1" t="s">
        <v>1954</v>
      </c>
      <c r="B615" s="1" t="s">
        <v>1955</v>
      </c>
      <c r="C615" s="1" t="s">
        <v>1956</v>
      </c>
      <c r="D615" s="1" t="s">
        <v>1957</v>
      </c>
      <c r="E615" s="1" t="s">
        <v>1958</v>
      </c>
      <c r="F615" s="1" t="s">
        <v>382</v>
      </c>
      <c r="G615" s="1">
        <v>2017</v>
      </c>
      <c r="I615" s="1">
        <f>VLOOKUP(Table_Data[[#This Row],[id]], Table_miniLM_document_topics[[Column1.id]:[Column3.topic]], 3, FALSE)</f>
        <v>5</v>
      </c>
      <c r="J615" s="1">
        <f>VLOOKUP(Table_Data[[#This Row],[id]], Table_mpnet_document_topics[[Column1.id]:[Column3.topic]], 3, FALSE)</f>
        <v>0</v>
      </c>
      <c r="K615" s="1">
        <f>VLOOKUP(Table_Data[[#This Row],[id]], Table_scibert_document_topics[[Column1.id]:[Column3.topic]], 3, FALSE)</f>
        <v>9</v>
      </c>
      <c r="L615" s="1">
        <f>VLOOKUP(Table_Data[[#This Row],[id]], Table_miniLM_titles_topics[[Column1.id]:[Column3.topic]], 3, FALSE)</f>
        <v>5</v>
      </c>
      <c r="M615" s="1">
        <f>VLOOKUP(Table_Data[[#This Row],[id]], Table_mpnet_titles_topics[[Column1.id]:[Column3.topic]], 3, FALSE)</f>
        <v>0</v>
      </c>
      <c r="N615" s="1">
        <f>VLOOKUP(Table_Data[[#This Row],[id]], Table_scibert_titles_topics[[Column1.id]:[Column3.topic]], 3, FALSE)</f>
        <v>0</v>
      </c>
      <c r="O615" s="1">
        <f>VLOOKUP(Table_Data[[#This Row],[id]], Table_miniLM_keywords_topics[[Column1.id]:[Column3.topic]], 3, FALSE)</f>
        <v>11</v>
      </c>
      <c r="P615" s="1">
        <f>VLOOKUP(Table_Data[[#This Row],[id]], Table_mpnet_keywords_topics[[Column1.id]:[Column3.topic]], 3, FALSE)</f>
        <v>1</v>
      </c>
      <c r="Q615" s="1" t="s">
        <v>6208</v>
      </c>
    </row>
    <row r="616" spans="1:17" x14ac:dyDescent="0.25">
      <c r="A616" s="1" t="s">
        <v>1959</v>
      </c>
      <c r="B616" s="1" t="s">
        <v>1960</v>
      </c>
      <c r="C616" s="1" t="s">
        <v>421</v>
      </c>
      <c r="D616" s="1" t="s">
        <v>1961</v>
      </c>
      <c r="E616" s="1" t="s">
        <v>1962</v>
      </c>
      <c r="F616" s="1" t="s">
        <v>382</v>
      </c>
      <c r="G616" s="1">
        <v>2017</v>
      </c>
      <c r="I616" s="1">
        <f>VLOOKUP(Table_Data[[#This Row],[id]], Table_miniLM_document_topics[[Column1.id]:[Column3.topic]], 3, FALSE)</f>
        <v>2</v>
      </c>
      <c r="J616" s="1">
        <f>VLOOKUP(Table_Data[[#This Row],[id]], Table_mpnet_document_topics[[Column1.id]:[Column3.topic]], 3, FALSE)</f>
        <v>1</v>
      </c>
      <c r="K616" s="1">
        <f>VLOOKUP(Table_Data[[#This Row],[id]], Table_scibert_document_topics[[Column1.id]:[Column3.topic]], 3, FALSE)</f>
        <v>3</v>
      </c>
      <c r="L616" s="1">
        <f>VLOOKUP(Table_Data[[#This Row],[id]], Table_miniLM_titles_topics[[Column1.id]:[Column3.topic]], 3, FALSE)</f>
        <v>4</v>
      </c>
      <c r="M616" s="1">
        <f>VLOOKUP(Table_Data[[#This Row],[id]], Table_mpnet_titles_topics[[Column1.id]:[Column3.topic]], 3, FALSE)</f>
        <v>2</v>
      </c>
      <c r="N616" s="1">
        <f>VLOOKUP(Table_Data[[#This Row],[id]], Table_scibert_titles_topics[[Column1.id]:[Column3.topic]], 3, FALSE)</f>
        <v>1</v>
      </c>
      <c r="O616" s="1">
        <f>VLOOKUP(Table_Data[[#This Row],[id]], Table_miniLM_keywords_topics[[Column1.id]:[Column3.topic]], 3, FALSE)</f>
        <v>15</v>
      </c>
      <c r="P616" s="1">
        <f>VLOOKUP(Table_Data[[#This Row],[id]], Table_mpnet_keywords_topics[[Column1.id]:[Column3.topic]], 3, FALSE)</f>
        <v>6</v>
      </c>
      <c r="Q616" s="1" t="s">
        <v>6208</v>
      </c>
    </row>
    <row r="617" spans="1:17" x14ac:dyDescent="0.25">
      <c r="A617" s="1" t="s">
        <v>1963</v>
      </c>
      <c r="B617" s="1" t="s">
        <v>1964</v>
      </c>
      <c r="C617" s="1" t="s">
        <v>1965</v>
      </c>
      <c r="D617" s="1" t="s">
        <v>1966</v>
      </c>
      <c r="E617" s="1" t="s">
        <v>1967</v>
      </c>
      <c r="F617" s="1" t="s">
        <v>382</v>
      </c>
      <c r="G617" s="1">
        <v>2017</v>
      </c>
      <c r="H617" s="1" t="s">
        <v>389</v>
      </c>
      <c r="I617" s="1">
        <f>VLOOKUP(Table_Data[[#This Row],[id]], Table_miniLM_document_topics[[Column1.id]:[Column3.topic]], 3, FALSE)</f>
        <v>4</v>
      </c>
      <c r="J617" s="1">
        <f>VLOOKUP(Table_Data[[#This Row],[id]], Table_mpnet_document_topics[[Column1.id]:[Column3.topic]], 3, FALSE)</f>
        <v>5</v>
      </c>
      <c r="K617" s="1">
        <f>VLOOKUP(Table_Data[[#This Row],[id]], Table_scibert_document_topics[[Column1.id]:[Column3.topic]], 3, FALSE)</f>
        <v>5</v>
      </c>
      <c r="L617" s="1">
        <f>VLOOKUP(Table_Data[[#This Row],[id]], Table_miniLM_titles_topics[[Column1.id]:[Column3.topic]], 3, FALSE)</f>
        <v>2</v>
      </c>
      <c r="M617" s="1">
        <f>VLOOKUP(Table_Data[[#This Row],[id]], Table_mpnet_titles_topics[[Column1.id]:[Column3.topic]], 3, FALSE)</f>
        <v>0</v>
      </c>
      <c r="N617" s="1">
        <f>VLOOKUP(Table_Data[[#This Row],[id]], Table_scibert_titles_topics[[Column1.id]:[Column3.topic]], 3, FALSE)</f>
        <v>-1</v>
      </c>
      <c r="O617" s="1">
        <f>VLOOKUP(Table_Data[[#This Row],[id]], Table_miniLM_keywords_topics[[Column1.id]:[Column3.topic]], 3, FALSE)</f>
        <v>8</v>
      </c>
      <c r="P617" s="1">
        <f>VLOOKUP(Table_Data[[#This Row],[id]], Table_mpnet_keywords_topics[[Column1.id]:[Column3.topic]], 3, FALSE)</f>
        <v>0</v>
      </c>
      <c r="Q617" s="1" t="s">
        <v>6208</v>
      </c>
    </row>
    <row r="618" spans="1:17" x14ac:dyDescent="0.25">
      <c r="A618" s="1" t="s">
        <v>1968</v>
      </c>
      <c r="B618" s="1" t="s">
        <v>1969</v>
      </c>
      <c r="C618" s="1" t="s">
        <v>617</v>
      </c>
      <c r="D618" s="1" t="s">
        <v>1970</v>
      </c>
      <c r="E618" s="1" t="s">
        <v>1971</v>
      </c>
      <c r="F618" s="1" t="s">
        <v>382</v>
      </c>
      <c r="G618" s="1">
        <v>2017</v>
      </c>
      <c r="H618" s="1" t="s">
        <v>620</v>
      </c>
      <c r="I618" s="1">
        <f>VLOOKUP(Table_Data[[#This Row],[id]], Table_miniLM_document_topics[[Column1.id]:[Column3.topic]], 3, FALSE)</f>
        <v>4</v>
      </c>
      <c r="J618" s="1">
        <f>VLOOKUP(Table_Data[[#This Row],[id]], Table_mpnet_document_topics[[Column1.id]:[Column3.topic]], 3, FALSE)</f>
        <v>5</v>
      </c>
      <c r="K618" s="1">
        <f>VLOOKUP(Table_Data[[#This Row],[id]], Table_scibert_document_topics[[Column1.id]:[Column3.topic]], 3, FALSE)</f>
        <v>5</v>
      </c>
      <c r="L618" s="1">
        <f>VLOOKUP(Table_Data[[#This Row],[id]], Table_miniLM_titles_topics[[Column1.id]:[Column3.topic]], 3, FALSE)</f>
        <v>2</v>
      </c>
      <c r="M618" s="1">
        <f>VLOOKUP(Table_Data[[#This Row],[id]], Table_mpnet_titles_topics[[Column1.id]:[Column3.topic]], 3, FALSE)</f>
        <v>0</v>
      </c>
      <c r="N618" s="1">
        <f>VLOOKUP(Table_Data[[#This Row],[id]], Table_scibert_titles_topics[[Column1.id]:[Column3.topic]], 3, FALSE)</f>
        <v>24</v>
      </c>
      <c r="O618" s="1">
        <f>VLOOKUP(Table_Data[[#This Row],[id]], Table_miniLM_keywords_topics[[Column1.id]:[Column3.topic]], 3, FALSE)</f>
        <v>0</v>
      </c>
      <c r="P618" s="1">
        <f>VLOOKUP(Table_Data[[#This Row],[id]], Table_mpnet_keywords_topics[[Column1.id]:[Column3.topic]], 3, FALSE)</f>
        <v>-1</v>
      </c>
      <c r="Q618" s="1" t="s">
        <v>6208</v>
      </c>
    </row>
    <row r="619" spans="1:17" x14ac:dyDescent="0.25">
      <c r="A619" s="1" t="s">
        <v>1972</v>
      </c>
      <c r="B619" s="1" t="s">
        <v>1973</v>
      </c>
      <c r="C619" s="1" t="s">
        <v>1974</v>
      </c>
      <c r="D619" s="1" t="s">
        <v>1975</v>
      </c>
      <c r="E619" s="1" t="s">
        <v>1976</v>
      </c>
      <c r="F619" s="1" t="s">
        <v>382</v>
      </c>
      <c r="G619" s="1">
        <v>2017</v>
      </c>
      <c r="I619" s="1">
        <f>VLOOKUP(Table_Data[[#This Row],[id]], Table_miniLM_document_topics[[Column1.id]:[Column3.topic]], 3, FALSE)</f>
        <v>-1</v>
      </c>
      <c r="J619" s="1">
        <f>VLOOKUP(Table_Data[[#This Row],[id]], Table_mpnet_document_topics[[Column1.id]:[Column3.topic]], 3, FALSE)</f>
        <v>5</v>
      </c>
      <c r="K619" s="1">
        <f>VLOOKUP(Table_Data[[#This Row],[id]], Table_scibert_document_topics[[Column1.id]:[Column3.topic]], 3, FALSE)</f>
        <v>-1</v>
      </c>
      <c r="L619" s="1">
        <f>VLOOKUP(Table_Data[[#This Row],[id]], Table_miniLM_titles_topics[[Column1.id]:[Column3.topic]], 3, FALSE)</f>
        <v>2</v>
      </c>
      <c r="M619" s="1">
        <f>VLOOKUP(Table_Data[[#This Row],[id]], Table_mpnet_titles_topics[[Column1.id]:[Column3.topic]], 3, FALSE)</f>
        <v>0</v>
      </c>
      <c r="N619" s="1">
        <f>VLOOKUP(Table_Data[[#This Row],[id]], Table_scibert_titles_topics[[Column1.id]:[Column3.topic]], 3, FALSE)</f>
        <v>19</v>
      </c>
      <c r="O619" s="1">
        <f>VLOOKUP(Table_Data[[#This Row],[id]], Table_miniLM_keywords_topics[[Column1.id]:[Column3.topic]], 3, FALSE)</f>
        <v>8</v>
      </c>
      <c r="P619" s="1">
        <f>VLOOKUP(Table_Data[[#This Row],[id]], Table_mpnet_keywords_topics[[Column1.id]:[Column3.topic]], 3, FALSE)</f>
        <v>0</v>
      </c>
      <c r="Q619" s="1" t="s">
        <v>6208</v>
      </c>
    </row>
    <row r="620" spans="1:17" x14ac:dyDescent="0.25">
      <c r="A620" s="1" t="s">
        <v>1977</v>
      </c>
      <c r="B620" s="1" t="s">
        <v>1978</v>
      </c>
      <c r="C620" s="1" t="s">
        <v>1979</v>
      </c>
      <c r="D620" s="1" t="s">
        <v>1980</v>
      </c>
      <c r="E620" s="1" t="s">
        <v>1981</v>
      </c>
      <c r="F620" s="1" t="s">
        <v>382</v>
      </c>
      <c r="G620" s="1">
        <v>2017</v>
      </c>
      <c r="H620" s="1" t="s">
        <v>133</v>
      </c>
      <c r="I620" s="1">
        <f>VLOOKUP(Table_Data[[#This Row],[id]], Table_miniLM_document_topics[[Column1.id]:[Column3.topic]], 3, FALSE)</f>
        <v>4</v>
      </c>
      <c r="J620" s="1">
        <f>VLOOKUP(Table_Data[[#This Row],[id]], Table_mpnet_document_topics[[Column1.id]:[Column3.topic]], 3, FALSE)</f>
        <v>5</v>
      </c>
      <c r="K620" s="1">
        <f>VLOOKUP(Table_Data[[#This Row],[id]], Table_scibert_document_topics[[Column1.id]:[Column3.topic]], 3, FALSE)</f>
        <v>17</v>
      </c>
      <c r="L620" s="1">
        <f>VLOOKUP(Table_Data[[#This Row],[id]], Table_miniLM_titles_topics[[Column1.id]:[Column3.topic]], 3, FALSE)</f>
        <v>2</v>
      </c>
      <c r="M620" s="1">
        <f>VLOOKUP(Table_Data[[#This Row],[id]], Table_mpnet_titles_topics[[Column1.id]:[Column3.topic]], 3, FALSE)</f>
        <v>0</v>
      </c>
      <c r="N620" s="1">
        <f>VLOOKUP(Table_Data[[#This Row],[id]], Table_scibert_titles_topics[[Column1.id]:[Column3.topic]], 3, FALSE)</f>
        <v>24</v>
      </c>
      <c r="O620" s="1">
        <f>VLOOKUP(Table_Data[[#This Row],[id]], Table_miniLM_keywords_topics[[Column1.id]:[Column3.topic]], 3, FALSE)</f>
        <v>1</v>
      </c>
      <c r="P620" s="1">
        <f>VLOOKUP(Table_Data[[#This Row],[id]], Table_mpnet_keywords_topics[[Column1.id]:[Column3.topic]], 3, FALSE)</f>
        <v>0</v>
      </c>
      <c r="Q620" s="1" t="s">
        <v>6208</v>
      </c>
    </row>
    <row r="621" spans="1:17" x14ac:dyDescent="0.25">
      <c r="A621" s="1" t="s">
        <v>1982</v>
      </c>
      <c r="B621" s="1" t="s">
        <v>1983</v>
      </c>
      <c r="C621" s="1" t="s">
        <v>1984</v>
      </c>
      <c r="D621" s="1" t="s">
        <v>1985</v>
      </c>
      <c r="E621" s="1" t="s">
        <v>1986</v>
      </c>
      <c r="F621" s="1" t="s">
        <v>382</v>
      </c>
      <c r="G621" s="1">
        <v>2017</v>
      </c>
      <c r="H621" s="1" t="s">
        <v>1987</v>
      </c>
      <c r="I621" s="1">
        <f>VLOOKUP(Table_Data[[#This Row],[id]], Table_miniLM_document_topics[[Column1.id]:[Column3.topic]], 3, FALSE)</f>
        <v>-1</v>
      </c>
      <c r="J621" s="1">
        <f>VLOOKUP(Table_Data[[#This Row],[id]], Table_mpnet_document_topics[[Column1.id]:[Column3.topic]], 3, FALSE)</f>
        <v>-1</v>
      </c>
      <c r="K621" s="1">
        <f>VLOOKUP(Table_Data[[#This Row],[id]], Table_scibert_document_topics[[Column1.id]:[Column3.topic]], 3, FALSE)</f>
        <v>1</v>
      </c>
      <c r="L621" s="1">
        <f>VLOOKUP(Table_Data[[#This Row],[id]], Table_miniLM_titles_topics[[Column1.id]:[Column3.topic]], 3, FALSE)</f>
        <v>8</v>
      </c>
      <c r="M621" s="1">
        <f>VLOOKUP(Table_Data[[#This Row],[id]], Table_mpnet_titles_topics[[Column1.id]:[Column3.topic]], 3, FALSE)</f>
        <v>-1</v>
      </c>
      <c r="N621" s="1">
        <f>VLOOKUP(Table_Data[[#This Row],[id]], Table_scibert_titles_topics[[Column1.id]:[Column3.topic]], 3, FALSE)</f>
        <v>-1</v>
      </c>
      <c r="O621" s="1">
        <f>VLOOKUP(Table_Data[[#This Row],[id]], Table_miniLM_keywords_topics[[Column1.id]:[Column3.topic]], 3, FALSE)</f>
        <v>4</v>
      </c>
      <c r="P621" s="1">
        <f>VLOOKUP(Table_Data[[#This Row],[id]], Table_mpnet_keywords_topics[[Column1.id]:[Column3.topic]], 3, FALSE)</f>
        <v>1</v>
      </c>
      <c r="Q621" s="1" t="s">
        <v>6208</v>
      </c>
    </row>
    <row r="622" spans="1:17" x14ac:dyDescent="0.25">
      <c r="A622" s="1" t="s">
        <v>1988</v>
      </c>
      <c r="B622" s="1" t="s">
        <v>1989</v>
      </c>
      <c r="C622" s="1" t="s">
        <v>1990</v>
      </c>
      <c r="D622" s="1" t="s">
        <v>1991</v>
      </c>
      <c r="E622" s="1" t="s">
        <v>1992</v>
      </c>
      <c r="F622" s="1" t="s">
        <v>382</v>
      </c>
      <c r="G622" s="1">
        <v>2017</v>
      </c>
      <c r="H622" s="1" t="s">
        <v>1993</v>
      </c>
      <c r="I622" s="1">
        <f>VLOOKUP(Table_Data[[#This Row],[id]], Table_miniLM_document_topics[[Column1.id]:[Column3.topic]], 3, FALSE)</f>
        <v>18</v>
      </c>
      <c r="J622" s="1">
        <f>VLOOKUP(Table_Data[[#This Row],[id]], Table_mpnet_document_topics[[Column1.id]:[Column3.topic]], 3, FALSE)</f>
        <v>-1</v>
      </c>
      <c r="K622" s="1">
        <f>VLOOKUP(Table_Data[[#This Row],[id]], Table_scibert_document_topics[[Column1.id]:[Column3.topic]], 3, FALSE)</f>
        <v>11</v>
      </c>
      <c r="L622" s="1">
        <f>VLOOKUP(Table_Data[[#This Row],[id]], Table_miniLM_titles_topics[[Column1.id]:[Column3.topic]], 3, FALSE)</f>
        <v>9</v>
      </c>
      <c r="M622" s="1">
        <f>VLOOKUP(Table_Data[[#This Row],[id]], Table_mpnet_titles_topics[[Column1.id]:[Column3.topic]], 3, FALSE)</f>
        <v>-1</v>
      </c>
      <c r="N622" s="1">
        <f>VLOOKUP(Table_Data[[#This Row],[id]], Table_scibert_titles_topics[[Column1.id]:[Column3.topic]], 3, FALSE)</f>
        <v>8</v>
      </c>
      <c r="O622" s="1">
        <f>VLOOKUP(Table_Data[[#This Row],[id]], Table_miniLM_keywords_topics[[Column1.id]:[Column3.topic]], 3, FALSE)</f>
        <v>-1</v>
      </c>
      <c r="P622" s="1">
        <f>VLOOKUP(Table_Data[[#This Row],[id]], Table_mpnet_keywords_topics[[Column1.id]:[Column3.topic]], 3, FALSE)</f>
        <v>-1</v>
      </c>
      <c r="Q622" s="1" t="s">
        <v>6208</v>
      </c>
    </row>
    <row r="623" spans="1:17" x14ac:dyDescent="0.25">
      <c r="A623" s="1" t="s">
        <v>1994</v>
      </c>
      <c r="B623" s="1" t="s">
        <v>1995</v>
      </c>
      <c r="C623" s="1" t="s">
        <v>1996</v>
      </c>
      <c r="D623" s="1" t="s">
        <v>1997</v>
      </c>
      <c r="E623" s="1" t="s">
        <v>1998</v>
      </c>
      <c r="F623" s="1" t="s">
        <v>382</v>
      </c>
      <c r="G623" s="1">
        <v>2017</v>
      </c>
      <c r="H623" s="1" t="s">
        <v>1999</v>
      </c>
      <c r="I623" s="1">
        <f>VLOOKUP(Table_Data[[#This Row],[id]], Table_miniLM_document_topics[[Column1.id]:[Column3.topic]], 3, FALSE)</f>
        <v>4</v>
      </c>
      <c r="J623" s="1">
        <f>VLOOKUP(Table_Data[[#This Row],[id]], Table_mpnet_document_topics[[Column1.id]:[Column3.topic]], 3, FALSE)</f>
        <v>5</v>
      </c>
      <c r="K623" s="1">
        <f>VLOOKUP(Table_Data[[#This Row],[id]], Table_scibert_document_topics[[Column1.id]:[Column3.topic]], 3, FALSE)</f>
        <v>5</v>
      </c>
      <c r="L623" s="1">
        <f>VLOOKUP(Table_Data[[#This Row],[id]], Table_miniLM_titles_topics[[Column1.id]:[Column3.topic]], 3, FALSE)</f>
        <v>2</v>
      </c>
      <c r="M623" s="1">
        <f>VLOOKUP(Table_Data[[#This Row],[id]], Table_mpnet_titles_topics[[Column1.id]:[Column3.topic]], 3, FALSE)</f>
        <v>0</v>
      </c>
      <c r="N623" s="1">
        <f>VLOOKUP(Table_Data[[#This Row],[id]], Table_scibert_titles_topics[[Column1.id]:[Column3.topic]], 3, FALSE)</f>
        <v>-1</v>
      </c>
      <c r="O623" s="1">
        <f>VLOOKUP(Table_Data[[#This Row],[id]], Table_miniLM_keywords_topics[[Column1.id]:[Column3.topic]], 3, FALSE)</f>
        <v>8</v>
      </c>
      <c r="P623" s="1">
        <f>VLOOKUP(Table_Data[[#This Row],[id]], Table_mpnet_keywords_topics[[Column1.id]:[Column3.topic]], 3, FALSE)</f>
        <v>0</v>
      </c>
      <c r="Q623" s="1" t="s">
        <v>6208</v>
      </c>
    </row>
    <row r="624" spans="1:17" x14ac:dyDescent="0.25">
      <c r="A624" s="1" t="s">
        <v>2000</v>
      </c>
      <c r="B624" s="1" t="s">
        <v>2001</v>
      </c>
      <c r="C624" s="1" t="s">
        <v>2002</v>
      </c>
      <c r="D624" s="1" t="s">
        <v>2003</v>
      </c>
      <c r="E624" s="1" t="s">
        <v>2004</v>
      </c>
      <c r="F624" s="1" t="s">
        <v>382</v>
      </c>
      <c r="G624" s="1">
        <v>2017</v>
      </c>
      <c r="H624" s="1" t="s">
        <v>2005</v>
      </c>
      <c r="I624" s="1">
        <f>VLOOKUP(Table_Data[[#This Row],[id]], Table_miniLM_document_topics[[Column1.id]:[Column3.topic]], 3, FALSE)</f>
        <v>3</v>
      </c>
      <c r="J624" s="1">
        <f>VLOOKUP(Table_Data[[#This Row],[id]], Table_mpnet_document_topics[[Column1.id]:[Column3.topic]], 3, FALSE)</f>
        <v>-1</v>
      </c>
      <c r="K624" s="1">
        <f>VLOOKUP(Table_Data[[#This Row],[id]], Table_scibert_document_topics[[Column1.id]:[Column3.topic]], 3, FALSE)</f>
        <v>2</v>
      </c>
      <c r="L624" s="1">
        <f>VLOOKUP(Table_Data[[#This Row],[id]], Table_miniLM_titles_topics[[Column1.id]:[Column3.topic]], 3, FALSE)</f>
        <v>4</v>
      </c>
      <c r="M624" s="1">
        <f>VLOOKUP(Table_Data[[#This Row],[id]], Table_mpnet_titles_topics[[Column1.id]:[Column3.topic]], 3, FALSE)</f>
        <v>-1</v>
      </c>
      <c r="N624" s="1">
        <f>VLOOKUP(Table_Data[[#This Row],[id]], Table_scibert_titles_topics[[Column1.id]:[Column3.topic]], 3, FALSE)</f>
        <v>1</v>
      </c>
      <c r="O624" s="1">
        <f>VLOOKUP(Table_Data[[#This Row],[id]], Table_miniLM_keywords_topics[[Column1.id]:[Column3.topic]], 3, FALSE)</f>
        <v>-1</v>
      </c>
      <c r="P624" s="1">
        <f>VLOOKUP(Table_Data[[#This Row],[id]], Table_mpnet_keywords_topics[[Column1.id]:[Column3.topic]], 3, FALSE)</f>
        <v>10</v>
      </c>
      <c r="Q624" s="1" t="s">
        <v>6208</v>
      </c>
    </row>
    <row r="625" spans="1:17" x14ac:dyDescent="0.25">
      <c r="A625" s="1" t="s">
        <v>2006</v>
      </c>
      <c r="B625" s="1" t="s">
        <v>2007</v>
      </c>
      <c r="C625" s="1" t="s">
        <v>2008</v>
      </c>
      <c r="D625" s="1" t="s">
        <v>2009</v>
      </c>
      <c r="E625" s="1" t="s">
        <v>2010</v>
      </c>
      <c r="F625" s="1" t="s">
        <v>382</v>
      </c>
      <c r="G625" s="1">
        <v>2017</v>
      </c>
      <c r="H625" s="1" t="s">
        <v>1355</v>
      </c>
      <c r="I625" s="1">
        <f>VLOOKUP(Table_Data[[#This Row],[id]], Table_miniLM_document_topics[[Column1.id]:[Column3.topic]], 3, FALSE)</f>
        <v>4</v>
      </c>
      <c r="J625" s="1">
        <f>VLOOKUP(Table_Data[[#This Row],[id]], Table_mpnet_document_topics[[Column1.id]:[Column3.topic]], 3, FALSE)</f>
        <v>5</v>
      </c>
      <c r="K625" s="1">
        <f>VLOOKUP(Table_Data[[#This Row],[id]], Table_scibert_document_topics[[Column1.id]:[Column3.topic]], 3, FALSE)</f>
        <v>5</v>
      </c>
      <c r="L625" s="1">
        <f>VLOOKUP(Table_Data[[#This Row],[id]], Table_miniLM_titles_topics[[Column1.id]:[Column3.topic]], 3, FALSE)</f>
        <v>-1</v>
      </c>
      <c r="M625" s="1">
        <f>VLOOKUP(Table_Data[[#This Row],[id]], Table_mpnet_titles_topics[[Column1.id]:[Column3.topic]], 3, FALSE)</f>
        <v>0</v>
      </c>
      <c r="N625" s="1">
        <f>VLOOKUP(Table_Data[[#This Row],[id]], Table_scibert_titles_topics[[Column1.id]:[Column3.topic]], 3, FALSE)</f>
        <v>0</v>
      </c>
      <c r="O625" s="1">
        <f>VLOOKUP(Table_Data[[#This Row],[id]], Table_miniLM_keywords_topics[[Column1.id]:[Column3.topic]], 3, FALSE)</f>
        <v>-1</v>
      </c>
      <c r="P625" s="1">
        <f>VLOOKUP(Table_Data[[#This Row],[id]], Table_mpnet_keywords_topics[[Column1.id]:[Column3.topic]], 3, FALSE)</f>
        <v>1</v>
      </c>
      <c r="Q625" s="1" t="s">
        <v>6208</v>
      </c>
    </row>
    <row r="626" spans="1:17" x14ac:dyDescent="0.25">
      <c r="A626" s="1" t="s">
        <v>2011</v>
      </c>
      <c r="B626" s="1" t="s">
        <v>2012</v>
      </c>
      <c r="C626" s="1" t="s">
        <v>421</v>
      </c>
      <c r="D626" s="1" t="s">
        <v>2013</v>
      </c>
      <c r="E626" s="1" t="s">
        <v>2014</v>
      </c>
      <c r="F626" s="1" t="s">
        <v>382</v>
      </c>
      <c r="G626" s="1">
        <v>2017</v>
      </c>
      <c r="I626" s="1">
        <f>VLOOKUP(Table_Data[[#This Row],[id]], Table_miniLM_document_topics[[Column1.id]:[Column3.topic]], 3, FALSE)</f>
        <v>4</v>
      </c>
      <c r="J626" s="1">
        <f>VLOOKUP(Table_Data[[#This Row],[id]], Table_mpnet_document_topics[[Column1.id]:[Column3.topic]], 3, FALSE)</f>
        <v>5</v>
      </c>
      <c r="K626" s="1">
        <f>VLOOKUP(Table_Data[[#This Row],[id]], Table_scibert_document_topics[[Column1.id]:[Column3.topic]], 3, FALSE)</f>
        <v>5</v>
      </c>
      <c r="L626" s="1">
        <f>VLOOKUP(Table_Data[[#This Row],[id]], Table_miniLM_titles_topics[[Column1.id]:[Column3.topic]], 3, FALSE)</f>
        <v>2</v>
      </c>
      <c r="M626" s="1">
        <f>VLOOKUP(Table_Data[[#This Row],[id]], Table_mpnet_titles_topics[[Column1.id]:[Column3.topic]], 3, FALSE)</f>
        <v>0</v>
      </c>
      <c r="N626" s="1">
        <f>VLOOKUP(Table_Data[[#This Row],[id]], Table_scibert_titles_topics[[Column1.id]:[Column3.topic]], 3, FALSE)</f>
        <v>-1</v>
      </c>
      <c r="O626" s="1">
        <f>VLOOKUP(Table_Data[[#This Row],[id]], Table_miniLM_keywords_topics[[Column1.id]:[Column3.topic]], 3, FALSE)</f>
        <v>8</v>
      </c>
      <c r="P626" s="1">
        <f>VLOOKUP(Table_Data[[#This Row],[id]], Table_mpnet_keywords_topics[[Column1.id]:[Column3.topic]], 3, FALSE)</f>
        <v>0</v>
      </c>
      <c r="Q626" s="1" t="s">
        <v>6208</v>
      </c>
    </row>
    <row r="627" spans="1:17" x14ac:dyDescent="0.25">
      <c r="A627" s="1" t="s">
        <v>2312</v>
      </c>
      <c r="B627" s="1" t="s">
        <v>2313</v>
      </c>
      <c r="C627" s="1" t="s">
        <v>2314</v>
      </c>
      <c r="D627" s="1" t="s">
        <v>2315</v>
      </c>
      <c r="E627" s="1" t="s">
        <v>2316</v>
      </c>
      <c r="F627" s="1" t="s">
        <v>382</v>
      </c>
      <c r="G627" s="1">
        <v>2018</v>
      </c>
      <c r="I627" s="1">
        <f>VLOOKUP(Table_Data[[#This Row],[id]], Table_miniLM_document_topics[[Column1.id]:[Column3.topic]], 3, FALSE)</f>
        <v>5</v>
      </c>
      <c r="J627" s="1">
        <f>VLOOKUP(Table_Data[[#This Row],[id]], Table_mpnet_document_topics[[Column1.id]:[Column3.topic]], 3, FALSE)</f>
        <v>0</v>
      </c>
      <c r="K627" s="1">
        <f>VLOOKUP(Table_Data[[#This Row],[id]], Table_scibert_document_topics[[Column1.id]:[Column3.topic]], 3, FALSE)</f>
        <v>1</v>
      </c>
      <c r="L627" s="1">
        <f>VLOOKUP(Table_Data[[#This Row],[id]], Table_miniLM_titles_topics[[Column1.id]:[Column3.topic]], 3, FALSE)</f>
        <v>3</v>
      </c>
      <c r="M627" s="1">
        <f>VLOOKUP(Table_Data[[#This Row],[id]], Table_mpnet_titles_topics[[Column1.id]:[Column3.topic]], 3, FALSE)</f>
        <v>0</v>
      </c>
      <c r="N627" s="1">
        <f>VLOOKUP(Table_Data[[#This Row],[id]], Table_scibert_titles_topics[[Column1.id]:[Column3.topic]], 3, FALSE)</f>
        <v>0</v>
      </c>
      <c r="O627" s="1">
        <f>VLOOKUP(Table_Data[[#This Row],[id]], Table_miniLM_keywords_topics[[Column1.id]:[Column3.topic]], 3, FALSE)</f>
        <v>-1</v>
      </c>
      <c r="P627" s="1">
        <f>VLOOKUP(Table_Data[[#This Row],[id]], Table_mpnet_keywords_topics[[Column1.id]:[Column3.topic]], 3, FALSE)</f>
        <v>-1</v>
      </c>
      <c r="Q627" s="1" t="s">
        <v>6208</v>
      </c>
    </row>
    <row r="628" spans="1:17" x14ac:dyDescent="0.25">
      <c r="A628" s="1" t="s">
        <v>2317</v>
      </c>
      <c r="B628" s="1" t="s">
        <v>5533</v>
      </c>
      <c r="C628" s="1" t="s">
        <v>2318</v>
      </c>
      <c r="D628" s="1" t="s">
        <v>2319</v>
      </c>
      <c r="E628" s="1" t="s">
        <v>2320</v>
      </c>
      <c r="F628" s="1" t="s">
        <v>382</v>
      </c>
      <c r="G628" s="1">
        <v>2018</v>
      </c>
      <c r="H628" s="1" t="s">
        <v>2321</v>
      </c>
      <c r="I628" s="1">
        <f>VLOOKUP(Table_Data[[#This Row],[id]], Table_miniLM_document_topics[[Column1.id]:[Column3.topic]], 3, FALSE)</f>
        <v>1</v>
      </c>
      <c r="J628" s="1">
        <f>VLOOKUP(Table_Data[[#This Row],[id]], Table_mpnet_document_topics[[Column1.id]:[Column3.topic]], 3, FALSE)</f>
        <v>14</v>
      </c>
      <c r="K628" s="1">
        <f>VLOOKUP(Table_Data[[#This Row],[id]], Table_scibert_document_topics[[Column1.id]:[Column3.topic]], 3, FALSE)</f>
        <v>20</v>
      </c>
      <c r="L628" s="1">
        <f>VLOOKUP(Table_Data[[#This Row],[id]], Table_miniLM_titles_topics[[Column1.id]:[Column3.topic]], 3, FALSE)</f>
        <v>16</v>
      </c>
      <c r="M628" s="1">
        <f>VLOOKUP(Table_Data[[#This Row],[id]], Table_mpnet_titles_topics[[Column1.id]:[Column3.topic]], 3, FALSE)</f>
        <v>10</v>
      </c>
      <c r="N628" s="1">
        <f>VLOOKUP(Table_Data[[#This Row],[id]], Table_scibert_titles_topics[[Column1.id]:[Column3.topic]], 3, FALSE)</f>
        <v>-1</v>
      </c>
      <c r="O628" s="1">
        <f>VLOOKUP(Table_Data[[#This Row],[id]], Table_miniLM_keywords_topics[[Column1.id]:[Column3.topic]], 3, FALSE)</f>
        <v>7</v>
      </c>
      <c r="P628" s="1">
        <f>VLOOKUP(Table_Data[[#This Row],[id]], Table_mpnet_keywords_topics[[Column1.id]:[Column3.topic]], 3, FALSE)</f>
        <v>2</v>
      </c>
      <c r="Q628" s="1" t="s">
        <v>6208</v>
      </c>
    </row>
    <row r="629" spans="1:17" x14ac:dyDescent="0.25">
      <c r="A629" s="1" t="s">
        <v>2322</v>
      </c>
      <c r="B629" s="1" t="s">
        <v>5534</v>
      </c>
      <c r="C629" s="1" t="s">
        <v>2323</v>
      </c>
      <c r="D629" s="1" t="s">
        <v>2324</v>
      </c>
      <c r="E629" s="1" t="s">
        <v>2325</v>
      </c>
      <c r="F629" s="1" t="s">
        <v>382</v>
      </c>
      <c r="G629" s="1">
        <v>2018</v>
      </c>
      <c r="H629" s="1" t="s">
        <v>869</v>
      </c>
      <c r="I629" s="1">
        <f>VLOOKUP(Table_Data[[#This Row],[id]], Table_miniLM_document_topics[[Column1.id]:[Column3.topic]], 3, FALSE)</f>
        <v>10</v>
      </c>
      <c r="J629" s="1">
        <f>VLOOKUP(Table_Data[[#This Row],[id]], Table_mpnet_document_topics[[Column1.id]:[Column3.topic]], 3, FALSE)</f>
        <v>-1</v>
      </c>
      <c r="K629" s="1">
        <f>VLOOKUP(Table_Data[[#This Row],[id]], Table_scibert_document_topics[[Column1.id]:[Column3.topic]], 3, FALSE)</f>
        <v>-1</v>
      </c>
      <c r="L629" s="1">
        <f>VLOOKUP(Table_Data[[#This Row],[id]], Table_miniLM_titles_topics[[Column1.id]:[Column3.topic]], 3, FALSE)</f>
        <v>-1</v>
      </c>
      <c r="M629" s="1">
        <f>VLOOKUP(Table_Data[[#This Row],[id]], Table_mpnet_titles_topics[[Column1.id]:[Column3.topic]], 3, FALSE)</f>
        <v>1</v>
      </c>
      <c r="N629" s="1">
        <f>VLOOKUP(Table_Data[[#This Row],[id]], Table_scibert_titles_topics[[Column1.id]:[Column3.topic]], 3, FALSE)</f>
        <v>-1</v>
      </c>
      <c r="O629" s="1">
        <f>VLOOKUP(Table_Data[[#This Row],[id]], Table_miniLM_keywords_topics[[Column1.id]:[Column3.topic]], 3, FALSE)</f>
        <v>-1</v>
      </c>
      <c r="P629" s="1">
        <f>VLOOKUP(Table_Data[[#This Row],[id]], Table_mpnet_keywords_topics[[Column1.id]:[Column3.topic]], 3, FALSE)</f>
        <v>-1</v>
      </c>
      <c r="Q629" s="1" t="s">
        <v>6208</v>
      </c>
    </row>
    <row r="630" spans="1:17" x14ac:dyDescent="0.25">
      <c r="A630" s="1" t="s">
        <v>2326</v>
      </c>
      <c r="B630" s="1" t="s">
        <v>2327</v>
      </c>
      <c r="C630" s="1" t="s">
        <v>2328</v>
      </c>
      <c r="D630" s="1" t="s">
        <v>2329</v>
      </c>
      <c r="E630" s="1" t="s">
        <v>2330</v>
      </c>
      <c r="F630" s="1" t="s">
        <v>382</v>
      </c>
      <c r="G630" s="1">
        <v>2018</v>
      </c>
      <c r="H630" s="1" t="s">
        <v>296</v>
      </c>
      <c r="I630" s="1">
        <f>VLOOKUP(Table_Data[[#This Row],[id]], Table_miniLM_document_topics[[Column1.id]:[Column3.topic]], 3, FALSE)</f>
        <v>10</v>
      </c>
      <c r="J630" s="1">
        <f>VLOOKUP(Table_Data[[#This Row],[id]], Table_mpnet_document_topics[[Column1.id]:[Column3.topic]], 3, FALSE)</f>
        <v>-1</v>
      </c>
      <c r="K630" s="1">
        <f>VLOOKUP(Table_Data[[#This Row],[id]], Table_scibert_document_topics[[Column1.id]:[Column3.topic]], 3, FALSE)</f>
        <v>14</v>
      </c>
      <c r="L630" s="1">
        <f>VLOOKUP(Table_Data[[#This Row],[id]], Table_miniLM_titles_topics[[Column1.id]:[Column3.topic]], 3, FALSE)</f>
        <v>19</v>
      </c>
      <c r="M630" s="1">
        <f>VLOOKUP(Table_Data[[#This Row],[id]], Table_mpnet_titles_topics[[Column1.id]:[Column3.topic]], 3, FALSE)</f>
        <v>-1</v>
      </c>
      <c r="N630" s="1">
        <f>VLOOKUP(Table_Data[[#This Row],[id]], Table_scibert_titles_topics[[Column1.id]:[Column3.topic]], 3, FALSE)</f>
        <v>20</v>
      </c>
      <c r="O630" s="1">
        <f>VLOOKUP(Table_Data[[#This Row],[id]], Table_miniLM_keywords_topics[[Column1.id]:[Column3.topic]], 3, FALSE)</f>
        <v>0</v>
      </c>
      <c r="P630" s="1">
        <f>VLOOKUP(Table_Data[[#This Row],[id]], Table_mpnet_keywords_topics[[Column1.id]:[Column3.topic]], 3, FALSE)</f>
        <v>4</v>
      </c>
      <c r="Q630" s="1" t="s">
        <v>6208</v>
      </c>
    </row>
    <row r="631" spans="1:17" x14ac:dyDescent="0.25">
      <c r="A631" s="1" t="s">
        <v>2331</v>
      </c>
      <c r="B631" s="1" t="s">
        <v>2332</v>
      </c>
      <c r="C631" s="1" t="s">
        <v>2333</v>
      </c>
      <c r="D631" s="1" t="s">
        <v>2334</v>
      </c>
      <c r="E631" s="1" t="s">
        <v>2335</v>
      </c>
      <c r="F631" s="1" t="s">
        <v>382</v>
      </c>
      <c r="G631" s="1">
        <v>2018</v>
      </c>
      <c r="I631" s="1">
        <f>VLOOKUP(Table_Data[[#This Row],[id]], Table_miniLM_document_topics[[Column1.id]:[Column3.topic]], 3, FALSE)</f>
        <v>17</v>
      </c>
      <c r="J631" s="1">
        <f>VLOOKUP(Table_Data[[#This Row],[id]], Table_mpnet_document_topics[[Column1.id]:[Column3.topic]], 3, FALSE)</f>
        <v>16</v>
      </c>
      <c r="K631" s="1">
        <f>VLOOKUP(Table_Data[[#This Row],[id]], Table_scibert_document_topics[[Column1.id]:[Column3.topic]], 3, FALSE)</f>
        <v>19</v>
      </c>
      <c r="L631" s="1">
        <f>VLOOKUP(Table_Data[[#This Row],[id]], Table_miniLM_titles_topics[[Column1.id]:[Column3.topic]], 3, FALSE)</f>
        <v>-1</v>
      </c>
      <c r="M631" s="1">
        <f>VLOOKUP(Table_Data[[#This Row],[id]], Table_mpnet_titles_topics[[Column1.id]:[Column3.topic]], 3, FALSE)</f>
        <v>-1</v>
      </c>
      <c r="N631" s="1">
        <f>VLOOKUP(Table_Data[[#This Row],[id]], Table_scibert_titles_topics[[Column1.id]:[Column3.topic]], 3, FALSE)</f>
        <v>20</v>
      </c>
      <c r="O631" s="1">
        <f>VLOOKUP(Table_Data[[#This Row],[id]], Table_miniLM_keywords_topics[[Column1.id]:[Column3.topic]], 3, FALSE)</f>
        <v>-1</v>
      </c>
      <c r="P631" s="1">
        <f>VLOOKUP(Table_Data[[#This Row],[id]], Table_mpnet_keywords_topics[[Column1.id]:[Column3.topic]], 3, FALSE)</f>
        <v>6</v>
      </c>
      <c r="Q631" s="1" t="s">
        <v>6208</v>
      </c>
    </row>
    <row r="632" spans="1:17" x14ac:dyDescent="0.25">
      <c r="A632" s="1" t="s">
        <v>2336</v>
      </c>
      <c r="B632" s="1" t="s">
        <v>2337</v>
      </c>
      <c r="C632" s="1" t="s">
        <v>2338</v>
      </c>
      <c r="D632" s="1" t="s">
        <v>2339</v>
      </c>
      <c r="E632" s="1" t="s">
        <v>2340</v>
      </c>
      <c r="F632" s="1" t="s">
        <v>382</v>
      </c>
      <c r="G632" s="1">
        <v>2018</v>
      </c>
      <c r="I632" s="1">
        <f>VLOOKUP(Table_Data[[#This Row],[id]], Table_miniLM_document_topics[[Column1.id]:[Column3.topic]], 3, FALSE)</f>
        <v>21</v>
      </c>
      <c r="J632" s="1">
        <f>VLOOKUP(Table_Data[[#This Row],[id]], Table_mpnet_document_topics[[Column1.id]:[Column3.topic]], 3, FALSE)</f>
        <v>-1</v>
      </c>
      <c r="K632" s="1">
        <f>VLOOKUP(Table_Data[[#This Row],[id]], Table_scibert_document_topics[[Column1.id]:[Column3.topic]], 3, FALSE)</f>
        <v>12</v>
      </c>
      <c r="L632" s="1">
        <f>VLOOKUP(Table_Data[[#This Row],[id]], Table_miniLM_titles_topics[[Column1.id]:[Column3.topic]], 3, FALSE)</f>
        <v>-1</v>
      </c>
      <c r="M632" s="1">
        <f>VLOOKUP(Table_Data[[#This Row],[id]], Table_mpnet_titles_topics[[Column1.id]:[Column3.topic]], 3, FALSE)</f>
        <v>-1</v>
      </c>
      <c r="N632" s="1">
        <f>VLOOKUP(Table_Data[[#This Row],[id]], Table_scibert_titles_topics[[Column1.id]:[Column3.topic]], 3, FALSE)</f>
        <v>-1</v>
      </c>
      <c r="O632" s="1">
        <f>VLOOKUP(Table_Data[[#This Row],[id]], Table_miniLM_keywords_topics[[Column1.id]:[Column3.topic]], 3, FALSE)</f>
        <v>1</v>
      </c>
      <c r="P632" s="1">
        <f>VLOOKUP(Table_Data[[#This Row],[id]], Table_mpnet_keywords_topics[[Column1.id]:[Column3.topic]], 3, FALSE)</f>
        <v>10</v>
      </c>
      <c r="Q632" s="1" t="s">
        <v>6208</v>
      </c>
    </row>
    <row r="633" spans="1:17" x14ac:dyDescent="0.25">
      <c r="A633" s="1" t="s">
        <v>2341</v>
      </c>
      <c r="B633" s="1" t="s">
        <v>2342</v>
      </c>
      <c r="C633" s="1" t="s">
        <v>2343</v>
      </c>
      <c r="D633" s="1" t="s">
        <v>2344</v>
      </c>
      <c r="E633" s="1" t="s">
        <v>2345</v>
      </c>
      <c r="F633" s="1" t="s">
        <v>382</v>
      </c>
      <c r="G633" s="1">
        <v>2018</v>
      </c>
      <c r="I633" s="1">
        <f>VLOOKUP(Table_Data[[#This Row],[id]], Table_miniLM_document_topics[[Column1.id]:[Column3.topic]], 3, FALSE)</f>
        <v>6</v>
      </c>
      <c r="J633" s="1">
        <f>VLOOKUP(Table_Data[[#This Row],[id]], Table_mpnet_document_topics[[Column1.id]:[Column3.topic]], 3, FALSE)</f>
        <v>7</v>
      </c>
      <c r="K633" s="1">
        <f>VLOOKUP(Table_Data[[#This Row],[id]], Table_scibert_document_topics[[Column1.id]:[Column3.topic]], 3, FALSE)</f>
        <v>6</v>
      </c>
      <c r="L633" s="1">
        <f>VLOOKUP(Table_Data[[#This Row],[id]], Table_miniLM_titles_topics[[Column1.id]:[Column3.topic]], 3, FALSE)</f>
        <v>-1</v>
      </c>
      <c r="M633" s="1">
        <f>VLOOKUP(Table_Data[[#This Row],[id]], Table_mpnet_titles_topics[[Column1.id]:[Column3.topic]], 3, FALSE)</f>
        <v>-1</v>
      </c>
      <c r="N633" s="1">
        <f>VLOOKUP(Table_Data[[#This Row],[id]], Table_scibert_titles_topics[[Column1.id]:[Column3.topic]], 3, FALSE)</f>
        <v>-1</v>
      </c>
      <c r="O633" s="1">
        <f>VLOOKUP(Table_Data[[#This Row],[id]], Table_miniLM_keywords_topics[[Column1.id]:[Column3.topic]], 3, FALSE)</f>
        <v>12</v>
      </c>
      <c r="P633" s="1">
        <f>VLOOKUP(Table_Data[[#This Row],[id]], Table_mpnet_keywords_topics[[Column1.id]:[Column3.topic]], 3, FALSE)</f>
        <v>8</v>
      </c>
      <c r="Q633" s="1" t="s">
        <v>6208</v>
      </c>
    </row>
    <row r="634" spans="1:17" x14ac:dyDescent="0.25">
      <c r="A634" s="1" t="s">
        <v>2346</v>
      </c>
      <c r="B634" s="1" t="s">
        <v>2347</v>
      </c>
      <c r="C634" s="1" t="s">
        <v>2348</v>
      </c>
      <c r="D634" s="1" t="s">
        <v>2349</v>
      </c>
      <c r="E634" s="1" t="s">
        <v>2350</v>
      </c>
      <c r="F634" s="1" t="s">
        <v>382</v>
      </c>
      <c r="G634" s="1">
        <v>2018</v>
      </c>
      <c r="H634" s="1" t="s">
        <v>2351</v>
      </c>
      <c r="I634" s="1">
        <f>VLOOKUP(Table_Data[[#This Row],[id]], Table_miniLM_document_topics[[Column1.id]:[Column3.topic]], 3, FALSE)</f>
        <v>1</v>
      </c>
      <c r="J634" s="1">
        <f>VLOOKUP(Table_Data[[#This Row],[id]], Table_mpnet_document_topics[[Column1.id]:[Column3.topic]], 3, FALSE)</f>
        <v>3</v>
      </c>
      <c r="K634" s="1">
        <f>VLOOKUP(Table_Data[[#This Row],[id]], Table_scibert_document_topics[[Column1.id]:[Column3.topic]], 3, FALSE)</f>
        <v>4</v>
      </c>
      <c r="L634" s="1">
        <f>VLOOKUP(Table_Data[[#This Row],[id]], Table_miniLM_titles_topics[[Column1.id]:[Column3.topic]], 3, FALSE)</f>
        <v>-1</v>
      </c>
      <c r="M634" s="1">
        <f>VLOOKUP(Table_Data[[#This Row],[id]], Table_mpnet_titles_topics[[Column1.id]:[Column3.topic]], 3, FALSE)</f>
        <v>5</v>
      </c>
      <c r="N634" s="1">
        <f>VLOOKUP(Table_Data[[#This Row],[id]], Table_scibert_titles_topics[[Column1.id]:[Column3.topic]], 3, FALSE)</f>
        <v>-1</v>
      </c>
      <c r="O634" s="1">
        <f>VLOOKUP(Table_Data[[#This Row],[id]], Table_miniLM_keywords_topics[[Column1.id]:[Column3.topic]], 3, FALSE)</f>
        <v>7</v>
      </c>
      <c r="P634" s="1">
        <f>VLOOKUP(Table_Data[[#This Row],[id]], Table_mpnet_keywords_topics[[Column1.id]:[Column3.topic]], 3, FALSE)</f>
        <v>2</v>
      </c>
      <c r="Q634" s="1" t="s">
        <v>6208</v>
      </c>
    </row>
    <row r="635" spans="1:17" x14ac:dyDescent="0.25">
      <c r="A635" s="1" t="s">
        <v>2352</v>
      </c>
      <c r="B635" s="1" t="s">
        <v>5532</v>
      </c>
      <c r="C635" s="1" t="s">
        <v>2353</v>
      </c>
      <c r="D635" s="1" t="s">
        <v>2354</v>
      </c>
      <c r="E635" s="1" t="s">
        <v>2355</v>
      </c>
      <c r="F635" s="1" t="s">
        <v>382</v>
      </c>
      <c r="G635" s="1">
        <v>2018</v>
      </c>
      <c r="H635" s="1" t="s">
        <v>2356</v>
      </c>
      <c r="I635" s="1">
        <f>VLOOKUP(Table_Data[[#This Row],[id]], Table_miniLM_document_topics[[Column1.id]:[Column3.topic]], 3, FALSE)</f>
        <v>-1</v>
      </c>
      <c r="J635" s="1">
        <f>VLOOKUP(Table_Data[[#This Row],[id]], Table_mpnet_document_topics[[Column1.id]:[Column3.topic]], 3, FALSE)</f>
        <v>-1</v>
      </c>
      <c r="K635" s="1">
        <f>VLOOKUP(Table_Data[[#This Row],[id]], Table_scibert_document_topics[[Column1.id]:[Column3.topic]], 3, FALSE)</f>
        <v>11</v>
      </c>
      <c r="L635" s="1">
        <f>VLOOKUP(Table_Data[[#This Row],[id]], Table_miniLM_titles_topics[[Column1.id]:[Column3.topic]], 3, FALSE)</f>
        <v>0</v>
      </c>
      <c r="M635" s="1">
        <f>VLOOKUP(Table_Data[[#This Row],[id]], Table_mpnet_titles_topics[[Column1.id]:[Column3.topic]], 3, FALSE)</f>
        <v>3</v>
      </c>
      <c r="N635" s="1">
        <f>VLOOKUP(Table_Data[[#This Row],[id]], Table_scibert_titles_topics[[Column1.id]:[Column3.topic]], 3, FALSE)</f>
        <v>8</v>
      </c>
      <c r="O635" s="1">
        <f>VLOOKUP(Table_Data[[#This Row],[id]], Table_miniLM_keywords_topics[[Column1.id]:[Column3.topic]], 3, FALSE)</f>
        <v>0</v>
      </c>
      <c r="P635" s="1">
        <f>VLOOKUP(Table_Data[[#This Row],[id]], Table_mpnet_keywords_topics[[Column1.id]:[Column3.topic]], 3, FALSE)</f>
        <v>-1</v>
      </c>
      <c r="Q635" s="1" t="s">
        <v>6208</v>
      </c>
    </row>
    <row r="636" spans="1:17" x14ac:dyDescent="0.25">
      <c r="A636" s="1" t="s">
        <v>2357</v>
      </c>
      <c r="B636" s="1" t="s">
        <v>2358</v>
      </c>
      <c r="C636" s="1" t="s">
        <v>2359</v>
      </c>
      <c r="D636" s="1" t="s">
        <v>2360</v>
      </c>
      <c r="E636" s="1" t="s">
        <v>2361</v>
      </c>
      <c r="F636" s="1" t="s">
        <v>382</v>
      </c>
      <c r="G636" s="1">
        <v>2018</v>
      </c>
      <c r="H636" s="1" t="s">
        <v>275</v>
      </c>
      <c r="I636" s="1">
        <f>VLOOKUP(Table_Data[[#This Row],[id]], Table_miniLM_document_topics[[Column1.id]:[Column3.topic]], 3, FALSE)</f>
        <v>-1</v>
      </c>
      <c r="J636" s="1">
        <f>VLOOKUP(Table_Data[[#This Row],[id]], Table_mpnet_document_topics[[Column1.id]:[Column3.topic]], 3, FALSE)</f>
        <v>0</v>
      </c>
      <c r="K636" s="1">
        <f>VLOOKUP(Table_Data[[#This Row],[id]], Table_scibert_document_topics[[Column1.id]:[Column3.topic]], 3, FALSE)</f>
        <v>-1</v>
      </c>
      <c r="L636" s="1">
        <f>VLOOKUP(Table_Data[[#This Row],[id]], Table_miniLM_titles_topics[[Column1.id]:[Column3.topic]], 3, FALSE)</f>
        <v>-1</v>
      </c>
      <c r="M636" s="1">
        <f>VLOOKUP(Table_Data[[#This Row],[id]], Table_mpnet_titles_topics[[Column1.id]:[Column3.topic]], 3, FALSE)</f>
        <v>0</v>
      </c>
      <c r="N636" s="1">
        <f>VLOOKUP(Table_Data[[#This Row],[id]], Table_scibert_titles_topics[[Column1.id]:[Column3.topic]], 3, FALSE)</f>
        <v>0</v>
      </c>
      <c r="O636" s="1">
        <f>VLOOKUP(Table_Data[[#This Row],[id]], Table_miniLM_keywords_topics[[Column1.id]:[Column3.topic]], 3, FALSE)</f>
        <v>4</v>
      </c>
      <c r="P636" s="1">
        <f>VLOOKUP(Table_Data[[#This Row],[id]], Table_mpnet_keywords_topics[[Column1.id]:[Column3.topic]], 3, FALSE)</f>
        <v>1</v>
      </c>
      <c r="Q636" s="1" t="s">
        <v>6208</v>
      </c>
    </row>
    <row r="637" spans="1:17" x14ac:dyDescent="0.25">
      <c r="A637" s="1" t="s">
        <v>2362</v>
      </c>
      <c r="B637" s="1" t="s">
        <v>2363</v>
      </c>
      <c r="C637" s="1" t="s">
        <v>2364</v>
      </c>
      <c r="D637" s="1" t="s">
        <v>2365</v>
      </c>
      <c r="E637" s="1" t="s">
        <v>2366</v>
      </c>
      <c r="F637" s="1" t="s">
        <v>382</v>
      </c>
      <c r="G637" s="1">
        <v>2018</v>
      </c>
      <c r="I637" s="1">
        <f>VLOOKUP(Table_Data[[#This Row],[id]], Table_miniLM_document_topics[[Column1.id]:[Column3.topic]], 3, FALSE)</f>
        <v>16</v>
      </c>
      <c r="J637" s="1">
        <f>VLOOKUP(Table_Data[[#This Row],[id]], Table_mpnet_document_topics[[Column1.id]:[Column3.topic]], 3, FALSE)</f>
        <v>13</v>
      </c>
      <c r="K637" s="1">
        <f>VLOOKUP(Table_Data[[#This Row],[id]], Table_scibert_document_topics[[Column1.id]:[Column3.topic]], 3, FALSE)</f>
        <v>18</v>
      </c>
      <c r="L637" s="1">
        <f>VLOOKUP(Table_Data[[#This Row],[id]], Table_miniLM_titles_topics[[Column1.id]:[Column3.topic]], 3, FALSE)</f>
        <v>14</v>
      </c>
      <c r="M637" s="1">
        <f>VLOOKUP(Table_Data[[#This Row],[id]], Table_mpnet_titles_topics[[Column1.id]:[Column3.topic]], 3, FALSE)</f>
        <v>13</v>
      </c>
      <c r="N637" s="1">
        <f>VLOOKUP(Table_Data[[#This Row],[id]], Table_scibert_titles_topics[[Column1.id]:[Column3.topic]], 3, FALSE)</f>
        <v>13</v>
      </c>
      <c r="O637" s="1">
        <f>VLOOKUP(Table_Data[[#This Row],[id]], Table_miniLM_keywords_topics[[Column1.id]:[Column3.topic]], 3, FALSE)</f>
        <v>13</v>
      </c>
      <c r="P637" s="1">
        <f>VLOOKUP(Table_Data[[#This Row],[id]], Table_mpnet_keywords_topics[[Column1.id]:[Column3.topic]], 3, FALSE)</f>
        <v>5</v>
      </c>
      <c r="Q637" s="1" t="s">
        <v>6208</v>
      </c>
    </row>
    <row r="638" spans="1:17" x14ac:dyDescent="0.25">
      <c r="A638" s="1" t="s">
        <v>2367</v>
      </c>
      <c r="B638" s="1" t="s">
        <v>2368</v>
      </c>
      <c r="C638" s="1" t="s">
        <v>2369</v>
      </c>
      <c r="D638" s="1" t="s">
        <v>2370</v>
      </c>
      <c r="E638" s="1" t="s">
        <v>2371</v>
      </c>
      <c r="F638" s="1" t="s">
        <v>382</v>
      </c>
      <c r="G638" s="1">
        <v>2018</v>
      </c>
      <c r="H638" s="1" t="s">
        <v>296</v>
      </c>
      <c r="I638" s="1">
        <f>VLOOKUP(Table_Data[[#This Row],[id]], Table_miniLM_document_topics[[Column1.id]:[Column3.topic]], 3, FALSE)</f>
        <v>3</v>
      </c>
      <c r="J638" s="1">
        <f>VLOOKUP(Table_Data[[#This Row],[id]], Table_mpnet_document_topics[[Column1.id]:[Column3.topic]], 3, FALSE)</f>
        <v>4</v>
      </c>
      <c r="K638" s="1">
        <f>VLOOKUP(Table_Data[[#This Row],[id]], Table_scibert_document_topics[[Column1.id]:[Column3.topic]], 3, FALSE)</f>
        <v>2</v>
      </c>
      <c r="L638" s="1">
        <f>VLOOKUP(Table_Data[[#This Row],[id]], Table_miniLM_titles_topics[[Column1.id]:[Column3.topic]], 3, FALSE)</f>
        <v>24</v>
      </c>
      <c r="M638" s="1">
        <f>VLOOKUP(Table_Data[[#This Row],[id]], Table_mpnet_titles_topics[[Column1.id]:[Column3.topic]], 3, FALSE)</f>
        <v>1</v>
      </c>
      <c r="N638" s="1">
        <f>VLOOKUP(Table_Data[[#This Row],[id]], Table_scibert_titles_topics[[Column1.id]:[Column3.topic]], 3, FALSE)</f>
        <v>7</v>
      </c>
      <c r="O638" s="1">
        <f>VLOOKUP(Table_Data[[#This Row],[id]], Table_miniLM_keywords_topics[[Column1.id]:[Column3.topic]], 3, FALSE)</f>
        <v>3</v>
      </c>
      <c r="P638" s="1">
        <f>VLOOKUP(Table_Data[[#This Row],[id]], Table_mpnet_keywords_topics[[Column1.id]:[Column3.topic]], 3, FALSE)</f>
        <v>16</v>
      </c>
      <c r="Q638" s="1" t="s">
        <v>6208</v>
      </c>
    </row>
    <row r="639" spans="1:17" x14ac:dyDescent="0.25">
      <c r="A639" s="1" t="s">
        <v>2372</v>
      </c>
      <c r="B639" s="1" t="s">
        <v>2373</v>
      </c>
      <c r="C639" s="1" t="s">
        <v>2374</v>
      </c>
      <c r="D639" s="1" t="s">
        <v>2375</v>
      </c>
      <c r="E639" s="1" t="s">
        <v>2376</v>
      </c>
      <c r="F639" s="1" t="s">
        <v>382</v>
      </c>
      <c r="G639" s="1">
        <v>2018</v>
      </c>
      <c r="I639" s="1">
        <f>VLOOKUP(Table_Data[[#This Row],[id]], Table_miniLM_document_topics[[Column1.id]:[Column3.topic]], 3, FALSE)</f>
        <v>0</v>
      </c>
      <c r="J639" s="1">
        <f>VLOOKUP(Table_Data[[#This Row],[id]], Table_mpnet_document_topics[[Column1.id]:[Column3.topic]], 3, FALSE)</f>
        <v>10</v>
      </c>
      <c r="K639" s="1">
        <f>VLOOKUP(Table_Data[[#This Row],[id]], Table_scibert_document_topics[[Column1.id]:[Column3.topic]], 3, FALSE)</f>
        <v>21</v>
      </c>
      <c r="L639" s="1">
        <f>VLOOKUP(Table_Data[[#This Row],[id]], Table_miniLM_titles_topics[[Column1.id]:[Column3.topic]], 3, FALSE)</f>
        <v>1</v>
      </c>
      <c r="M639" s="1">
        <f>VLOOKUP(Table_Data[[#This Row],[id]], Table_mpnet_titles_topics[[Column1.id]:[Column3.topic]], 3, FALSE)</f>
        <v>4</v>
      </c>
      <c r="N639" s="1">
        <f>VLOOKUP(Table_Data[[#This Row],[id]], Table_scibert_titles_topics[[Column1.id]:[Column3.topic]], 3, FALSE)</f>
        <v>-1</v>
      </c>
      <c r="O639" s="1">
        <f>VLOOKUP(Table_Data[[#This Row],[id]], Table_miniLM_keywords_topics[[Column1.id]:[Column3.topic]], 3, FALSE)</f>
        <v>8</v>
      </c>
      <c r="P639" s="1">
        <f>VLOOKUP(Table_Data[[#This Row],[id]], Table_mpnet_keywords_topics[[Column1.id]:[Column3.topic]], 3, FALSE)</f>
        <v>-1</v>
      </c>
      <c r="Q639" s="1" t="s">
        <v>6208</v>
      </c>
    </row>
    <row r="640" spans="1:17" x14ac:dyDescent="0.25">
      <c r="A640" s="1" t="s">
        <v>2377</v>
      </c>
      <c r="B640" s="1" t="s">
        <v>2378</v>
      </c>
      <c r="C640" s="1" t="s">
        <v>2379</v>
      </c>
      <c r="D640" s="1" t="s">
        <v>2380</v>
      </c>
      <c r="E640" s="1" t="s">
        <v>2381</v>
      </c>
      <c r="F640" s="1" t="s">
        <v>382</v>
      </c>
      <c r="G640" s="1">
        <v>2018</v>
      </c>
      <c r="H640" s="1" t="s">
        <v>739</v>
      </c>
      <c r="I640" s="1">
        <f>VLOOKUP(Table_Data[[#This Row],[id]], Table_miniLM_document_topics[[Column1.id]:[Column3.topic]], 3, FALSE)</f>
        <v>16</v>
      </c>
      <c r="J640" s="1">
        <f>VLOOKUP(Table_Data[[#This Row],[id]], Table_mpnet_document_topics[[Column1.id]:[Column3.topic]], 3, FALSE)</f>
        <v>13</v>
      </c>
      <c r="K640" s="1">
        <f>VLOOKUP(Table_Data[[#This Row],[id]], Table_scibert_document_topics[[Column1.id]:[Column3.topic]], 3, FALSE)</f>
        <v>18</v>
      </c>
      <c r="L640" s="1">
        <f>VLOOKUP(Table_Data[[#This Row],[id]], Table_miniLM_titles_topics[[Column1.id]:[Column3.topic]], 3, FALSE)</f>
        <v>14</v>
      </c>
      <c r="M640" s="1">
        <f>VLOOKUP(Table_Data[[#This Row],[id]], Table_mpnet_titles_topics[[Column1.id]:[Column3.topic]], 3, FALSE)</f>
        <v>13</v>
      </c>
      <c r="N640" s="1">
        <f>VLOOKUP(Table_Data[[#This Row],[id]], Table_scibert_titles_topics[[Column1.id]:[Column3.topic]], 3, FALSE)</f>
        <v>13</v>
      </c>
      <c r="O640" s="1">
        <f>VLOOKUP(Table_Data[[#This Row],[id]], Table_miniLM_keywords_topics[[Column1.id]:[Column3.topic]], 3, FALSE)</f>
        <v>13</v>
      </c>
      <c r="P640" s="1">
        <f>VLOOKUP(Table_Data[[#This Row],[id]], Table_mpnet_keywords_topics[[Column1.id]:[Column3.topic]], 3, FALSE)</f>
        <v>11</v>
      </c>
      <c r="Q640" s="1" t="s">
        <v>6208</v>
      </c>
    </row>
    <row r="641" spans="1:17" x14ac:dyDescent="0.25">
      <c r="A641" s="1" t="s">
        <v>2382</v>
      </c>
      <c r="B641" s="1" t="s">
        <v>2383</v>
      </c>
      <c r="C641" s="1" t="s">
        <v>2384</v>
      </c>
      <c r="D641" s="1" t="s">
        <v>2385</v>
      </c>
      <c r="E641" s="1" t="s">
        <v>2386</v>
      </c>
      <c r="F641" s="1" t="s">
        <v>382</v>
      </c>
      <c r="G641" s="1">
        <v>2018</v>
      </c>
      <c r="H641" s="1" t="s">
        <v>2065</v>
      </c>
      <c r="I641" s="1">
        <f>VLOOKUP(Table_Data[[#This Row],[id]], Table_miniLM_document_topics[[Column1.id]:[Column3.topic]], 3, FALSE)</f>
        <v>1</v>
      </c>
      <c r="J641" s="1">
        <f>VLOOKUP(Table_Data[[#This Row],[id]], Table_mpnet_document_topics[[Column1.id]:[Column3.topic]], 3, FALSE)</f>
        <v>-1</v>
      </c>
      <c r="K641" s="1">
        <f>VLOOKUP(Table_Data[[#This Row],[id]], Table_scibert_document_topics[[Column1.id]:[Column3.topic]], 3, FALSE)</f>
        <v>-1</v>
      </c>
      <c r="L641" s="1">
        <f>VLOOKUP(Table_Data[[#This Row],[id]], Table_miniLM_titles_topics[[Column1.id]:[Column3.topic]], 3, FALSE)</f>
        <v>16</v>
      </c>
      <c r="M641" s="1">
        <f>VLOOKUP(Table_Data[[#This Row],[id]], Table_mpnet_titles_topics[[Column1.id]:[Column3.topic]], 3, FALSE)</f>
        <v>5</v>
      </c>
      <c r="N641" s="1">
        <f>VLOOKUP(Table_Data[[#This Row],[id]], Table_scibert_titles_topics[[Column1.id]:[Column3.topic]], 3, FALSE)</f>
        <v>2</v>
      </c>
      <c r="O641" s="1">
        <f>VLOOKUP(Table_Data[[#This Row],[id]], Table_miniLM_keywords_topics[[Column1.id]:[Column3.topic]], 3, FALSE)</f>
        <v>7</v>
      </c>
      <c r="P641" s="1">
        <f>VLOOKUP(Table_Data[[#This Row],[id]], Table_mpnet_keywords_topics[[Column1.id]:[Column3.topic]], 3, FALSE)</f>
        <v>-1</v>
      </c>
      <c r="Q641" s="1" t="s">
        <v>6208</v>
      </c>
    </row>
    <row r="642" spans="1:17" x14ac:dyDescent="0.25">
      <c r="A642" s="1" t="s">
        <v>2387</v>
      </c>
      <c r="B642" s="1" t="s">
        <v>2388</v>
      </c>
      <c r="C642" s="1" t="s">
        <v>471</v>
      </c>
      <c r="D642" s="1" t="s">
        <v>2389</v>
      </c>
      <c r="E642" s="1" t="s">
        <v>2390</v>
      </c>
      <c r="F642" s="1" t="s">
        <v>382</v>
      </c>
      <c r="G642" s="1">
        <v>2018</v>
      </c>
      <c r="H642" s="1" t="s">
        <v>14</v>
      </c>
      <c r="I642" s="1">
        <f>VLOOKUP(Table_Data[[#This Row],[id]], Table_miniLM_document_topics[[Column1.id]:[Column3.topic]], 3, FALSE)</f>
        <v>13</v>
      </c>
      <c r="J642" s="1">
        <f>VLOOKUP(Table_Data[[#This Row],[id]], Table_mpnet_document_topics[[Column1.id]:[Column3.topic]], 3, FALSE)</f>
        <v>-1</v>
      </c>
      <c r="K642" s="1">
        <f>VLOOKUP(Table_Data[[#This Row],[id]], Table_scibert_document_topics[[Column1.id]:[Column3.topic]], 3, FALSE)</f>
        <v>15</v>
      </c>
      <c r="L642" s="1">
        <f>VLOOKUP(Table_Data[[#This Row],[id]], Table_miniLM_titles_topics[[Column1.id]:[Column3.topic]], 3, FALSE)</f>
        <v>7</v>
      </c>
      <c r="M642" s="1">
        <f>VLOOKUP(Table_Data[[#This Row],[id]], Table_mpnet_titles_topics[[Column1.id]:[Column3.topic]], 3, FALSE)</f>
        <v>-1</v>
      </c>
      <c r="N642" s="1">
        <f>VLOOKUP(Table_Data[[#This Row],[id]], Table_scibert_titles_topics[[Column1.id]:[Column3.topic]], 3, FALSE)</f>
        <v>9</v>
      </c>
      <c r="O642" s="1">
        <f>VLOOKUP(Table_Data[[#This Row],[id]], Table_miniLM_keywords_topics[[Column1.id]:[Column3.topic]], 3, FALSE)</f>
        <v>-1</v>
      </c>
      <c r="P642" s="1">
        <f>VLOOKUP(Table_Data[[#This Row],[id]], Table_mpnet_keywords_topics[[Column1.id]:[Column3.topic]], 3, FALSE)</f>
        <v>-1</v>
      </c>
      <c r="Q642" s="1" t="s">
        <v>6208</v>
      </c>
    </row>
    <row r="643" spans="1:17" x14ac:dyDescent="0.25">
      <c r="A643" s="1" t="s">
        <v>2391</v>
      </c>
      <c r="B643" s="1" t="s">
        <v>2392</v>
      </c>
      <c r="C643" s="1" t="s">
        <v>421</v>
      </c>
      <c r="D643" s="1" t="s">
        <v>2393</v>
      </c>
      <c r="E643" s="1" t="s">
        <v>2394</v>
      </c>
      <c r="F643" s="1" t="s">
        <v>382</v>
      </c>
      <c r="G643" s="1">
        <v>2018</v>
      </c>
      <c r="I643" s="1">
        <f>VLOOKUP(Table_Data[[#This Row],[id]], Table_miniLM_document_topics[[Column1.id]:[Column3.topic]], 3, FALSE)</f>
        <v>-1</v>
      </c>
      <c r="J643" s="1">
        <f>VLOOKUP(Table_Data[[#This Row],[id]], Table_mpnet_document_topics[[Column1.id]:[Column3.topic]], 3, FALSE)</f>
        <v>22</v>
      </c>
      <c r="K643" s="1">
        <f>VLOOKUP(Table_Data[[#This Row],[id]], Table_scibert_document_topics[[Column1.id]:[Column3.topic]], 3, FALSE)</f>
        <v>14</v>
      </c>
      <c r="L643" s="1">
        <f>VLOOKUP(Table_Data[[#This Row],[id]], Table_miniLM_titles_topics[[Column1.id]:[Column3.topic]], 3, FALSE)</f>
        <v>-1</v>
      </c>
      <c r="M643" s="1">
        <f>VLOOKUP(Table_Data[[#This Row],[id]], Table_mpnet_titles_topics[[Column1.id]:[Column3.topic]], 3, FALSE)</f>
        <v>10</v>
      </c>
      <c r="N643" s="1">
        <f>VLOOKUP(Table_Data[[#This Row],[id]], Table_scibert_titles_topics[[Column1.id]:[Column3.topic]], 3, FALSE)</f>
        <v>14</v>
      </c>
      <c r="O643" s="1">
        <f>VLOOKUP(Table_Data[[#This Row],[id]], Table_miniLM_keywords_topics[[Column1.id]:[Column3.topic]], 3, FALSE)</f>
        <v>-1</v>
      </c>
      <c r="P643" s="1">
        <f>VLOOKUP(Table_Data[[#This Row],[id]], Table_mpnet_keywords_topics[[Column1.id]:[Column3.topic]], 3, FALSE)</f>
        <v>-1</v>
      </c>
      <c r="Q643" s="1" t="s">
        <v>6208</v>
      </c>
    </row>
    <row r="644" spans="1:17" x14ac:dyDescent="0.25">
      <c r="A644" s="1" t="s">
        <v>2395</v>
      </c>
      <c r="B644" s="1" t="s">
        <v>2396</v>
      </c>
      <c r="C644" s="1" t="s">
        <v>2397</v>
      </c>
      <c r="D644" s="1" t="s">
        <v>2398</v>
      </c>
      <c r="E644" s="1" t="s">
        <v>2399</v>
      </c>
      <c r="F644" s="1" t="s">
        <v>382</v>
      </c>
      <c r="G644" s="1">
        <v>2018</v>
      </c>
      <c r="H644" s="1" t="s">
        <v>89</v>
      </c>
      <c r="I644" s="1">
        <f>VLOOKUP(Table_Data[[#This Row],[id]], Table_miniLM_document_topics[[Column1.id]:[Column3.topic]], 3, FALSE)</f>
        <v>14</v>
      </c>
      <c r="J644" s="1">
        <f>VLOOKUP(Table_Data[[#This Row],[id]], Table_mpnet_document_topics[[Column1.id]:[Column3.topic]], 3, FALSE)</f>
        <v>-1</v>
      </c>
      <c r="K644" s="1">
        <f>VLOOKUP(Table_Data[[#This Row],[id]], Table_scibert_document_topics[[Column1.id]:[Column3.topic]], 3, FALSE)</f>
        <v>-1</v>
      </c>
      <c r="L644" s="1">
        <f>VLOOKUP(Table_Data[[#This Row],[id]], Table_miniLM_titles_topics[[Column1.id]:[Column3.topic]], 3, FALSE)</f>
        <v>-1</v>
      </c>
      <c r="M644" s="1">
        <f>VLOOKUP(Table_Data[[#This Row],[id]], Table_mpnet_titles_topics[[Column1.id]:[Column3.topic]], 3, FALSE)</f>
        <v>-1</v>
      </c>
      <c r="N644" s="1">
        <f>VLOOKUP(Table_Data[[#This Row],[id]], Table_scibert_titles_topics[[Column1.id]:[Column3.topic]], 3, FALSE)</f>
        <v>3</v>
      </c>
      <c r="O644" s="1">
        <f>VLOOKUP(Table_Data[[#This Row],[id]], Table_miniLM_keywords_topics[[Column1.id]:[Column3.topic]], 3, FALSE)</f>
        <v>-1</v>
      </c>
      <c r="P644" s="1">
        <f>VLOOKUP(Table_Data[[#This Row],[id]], Table_mpnet_keywords_topics[[Column1.id]:[Column3.topic]], 3, FALSE)</f>
        <v>-1</v>
      </c>
      <c r="Q644" s="1" t="s">
        <v>6208</v>
      </c>
    </row>
    <row r="645" spans="1:17" x14ac:dyDescent="0.25">
      <c r="A645" s="1" t="s">
        <v>2400</v>
      </c>
      <c r="B645" s="1" t="s">
        <v>2401</v>
      </c>
      <c r="C645" s="1" t="s">
        <v>2402</v>
      </c>
      <c r="D645" s="1" t="s">
        <v>2403</v>
      </c>
      <c r="E645" s="1" t="s">
        <v>2404</v>
      </c>
      <c r="F645" s="1" t="s">
        <v>382</v>
      </c>
      <c r="G645" s="1">
        <v>2018</v>
      </c>
      <c r="H645" s="1" t="s">
        <v>73</v>
      </c>
      <c r="I645" s="1">
        <f>VLOOKUP(Table_Data[[#This Row],[id]], Table_miniLM_document_topics[[Column1.id]:[Column3.topic]], 3, FALSE)</f>
        <v>3</v>
      </c>
      <c r="J645" s="1">
        <f>VLOOKUP(Table_Data[[#This Row],[id]], Table_mpnet_document_topics[[Column1.id]:[Column3.topic]], 3, FALSE)</f>
        <v>4</v>
      </c>
      <c r="K645" s="1">
        <f>VLOOKUP(Table_Data[[#This Row],[id]], Table_scibert_document_topics[[Column1.id]:[Column3.topic]], 3, FALSE)</f>
        <v>-1</v>
      </c>
      <c r="L645" s="1">
        <f>VLOOKUP(Table_Data[[#This Row],[id]], Table_miniLM_titles_topics[[Column1.id]:[Column3.topic]], 3, FALSE)</f>
        <v>24</v>
      </c>
      <c r="M645" s="1">
        <f>VLOOKUP(Table_Data[[#This Row],[id]], Table_mpnet_titles_topics[[Column1.id]:[Column3.topic]], 3, FALSE)</f>
        <v>1</v>
      </c>
      <c r="N645" s="1">
        <f>VLOOKUP(Table_Data[[#This Row],[id]], Table_scibert_titles_topics[[Column1.id]:[Column3.topic]], 3, FALSE)</f>
        <v>7</v>
      </c>
      <c r="O645" s="1">
        <f>VLOOKUP(Table_Data[[#This Row],[id]], Table_miniLM_keywords_topics[[Column1.id]:[Column3.topic]], 3, FALSE)</f>
        <v>-1</v>
      </c>
      <c r="P645" s="1">
        <f>VLOOKUP(Table_Data[[#This Row],[id]], Table_mpnet_keywords_topics[[Column1.id]:[Column3.topic]], 3, FALSE)</f>
        <v>-1</v>
      </c>
      <c r="Q645" s="1" t="s">
        <v>6208</v>
      </c>
    </row>
    <row r="646" spans="1:17" x14ac:dyDescent="0.25">
      <c r="A646" s="1" t="s">
        <v>2405</v>
      </c>
      <c r="B646" s="1" t="s">
        <v>2406</v>
      </c>
      <c r="C646" s="1" t="s">
        <v>2407</v>
      </c>
      <c r="D646" s="1" t="s">
        <v>2408</v>
      </c>
      <c r="E646" s="1" t="s">
        <v>2409</v>
      </c>
      <c r="F646" s="1" t="s">
        <v>382</v>
      </c>
      <c r="G646" s="1">
        <v>2018</v>
      </c>
      <c r="I646" s="1">
        <f>VLOOKUP(Table_Data[[#This Row],[id]], Table_miniLM_document_topics[[Column1.id]:[Column3.topic]], 3, FALSE)</f>
        <v>-1</v>
      </c>
      <c r="J646" s="1">
        <f>VLOOKUP(Table_Data[[#This Row],[id]], Table_mpnet_document_topics[[Column1.id]:[Column3.topic]], 3, FALSE)</f>
        <v>15</v>
      </c>
      <c r="K646" s="1">
        <f>VLOOKUP(Table_Data[[#This Row],[id]], Table_scibert_document_topics[[Column1.id]:[Column3.topic]], 3, FALSE)</f>
        <v>-1</v>
      </c>
      <c r="L646" s="1">
        <f>VLOOKUP(Table_Data[[#This Row],[id]], Table_miniLM_titles_topics[[Column1.id]:[Column3.topic]], 3, FALSE)</f>
        <v>12</v>
      </c>
      <c r="M646" s="1">
        <f>VLOOKUP(Table_Data[[#This Row],[id]], Table_mpnet_titles_topics[[Column1.id]:[Column3.topic]], 3, FALSE)</f>
        <v>12</v>
      </c>
      <c r="N646" s="1">
        <f>VLOOKUP(Table_Data[[#This Row],[id]], Table_scibert_titles_topics[[Column1.id]:[Column3.topic]], 3, FALSE)</f>
        <v>-1</v>
      </c>
      <c r="O646" s="1">
        <f>VLOOKUP(Table_Data[[#This Row],[id]], Table_miniLM_keywords_topics[[Column1.id]:[Column3.topic]], 3, FALSE)</f>
        <v>-1</v>
      </c>
      <c r="P646" s="1">
        <f>VLOOKUP(Table_Data[[#This Row],[id]], Table_mpnet_keywords_topics[[Column1.id]:[Column3.topic]], 3, FALSE)</f>
        <v>0</v>
      </c>
      <c r="Q646" s="1" t="s">
        <v>6208</v>
      </c>
    </row>
    <row r="647" spans="1:17" x14ac:dyDescent="0.25">
      <c r="A647" s="1" t="s">
        <v>2410</v>
      </c>
      <c r="B647" s="1" t="s">
        <v>2411</v>
      </c>
      <c r="C647" s="1" t="s">
        <v>2412</v>
      </c>
      <c r="D647" s="1" t="s">
        <v>2413</v>
      </c>
      <c r="E647" s="1" t="s">
        <v>2414</v>
      </c>
      <c r="F647" s="1" t="s">
        <v>382</v>
      </c>
      <c r="G647" s="1">
        <v>2018</v>
      </c>
      <c r="H647" s="1" t="s">
        <v>14</v>
      </c>
      <c r="I647" s="1">
        <f>VLOOKUP(Table_Data[[#This Row],[id]], Table_miniLM_document_topics[[Column1.id]:[Column3.topic]], 3, FALSE)</f>
        <v>5</v>
      </c>
      <c r="J647" s="1">
        <f>VLOOKUP(Table_Data[[#This Row],[id]], Table_mpnet_document_topics[[Column1.id]:[Column3.topic]], 3, FALSE)</f>
        <v>0</v>
      </c>
      <c r="K647" s="1">
        <f>VLOOKUP(Table_Data[[#This Row],[id]], Table_scibert_document_topics[[Column1.id]:[Column3.topic]], 3, FALSE)</f>
        <v>9</v>
      </c>
      <c r="L647" s="1">
        <f>VLOOKUP(Table_Data[[#This Row],[id]], Table_miniLM_titles_topics[[Column1.id]:[Column3.topic]], 3, FALSE)</f>
        <v>5</v>
      </c>
      <c r="M647" s="1">
        <f>VLOOKUP(Table_Data[[#This Row],[id]], Table_mpnet_titles_topics[[Column1.id]:[Column3.topic]], 3, FALSE)</f>
        <v>0</v>
      </c>
      <c r="N647" s="1">
        <f>VLOOKUP(Table_Data[[#This Row],[id]], Table_scibert_titles_topics[[Column1.id]:[Column3.topic]], 3, FALSE)</f>
        <v>0</v>
      </c>
      <c r="O647" s="1">
        <f>VLOOKUP(Table_Data[[#This Row],[id]], Table_miniLM_keywords_topics[[Column1.id]:[Column3.topic]], 3, FALSE)</f>
        <v>4</v>
      </c>
      <c r="P647" s="1">
        <f>VLOOKUP(Table_Data[[#This Row],[id]], Table_mpnet_keywords_topics[[Column1.id]:[Column3.topic]], 3, FALSE)</f>
        <v>1</v>
      </c>
      <c r="Q647" s="1" t="s">
        <v>6208</v>
      </c>
    </row>
    <row r="648" spans="1:17" x14ac:dyDescent="0.25">
      <c r="A648" s="1" t="s">
        <v>2415</v>
      </c>
      <c r="B648" s="1" t="s">
        <v>2416</v>
      </c>
      <c r="C648" s="1" t="s">
        <v>2417</v>
      </c>
      <c r="D648" s="1" t="s">
        <v>2418</v>
      </c>
      <c r="E648" s="1" t="s">
        <v>2419</v>
      </c>
      <c r="F648" s="1" t="s">
        <v>382</v>
      </c>
      <c r="G648" s="1">
        <v>2018</v>
      </c>
      <c r="I648" s="1">
        <f>VLOOKUP(Table_Data[[#This Row],[id]], Table_miniLM_document_topics[[Column1.id]:[Column3.topic]], 3, FALSE)</f>
        <v>3</v>
      </c>
      <c r="J648" s="1">
        <f>VLOOKUP(Table_Data[[#This Row],[id]], Table_mpnet_document_topics[[Column1.id]:[Column3.topic]], 3, FALSE)</f>
        <v>4</v>
      </c>
      <c r="K648" s="1">
        <f>VLOOKUP(Table_Data[[#This Row],[id]], Table_scibert_document_topics[[Column1.id]:[Column3.topic]], 3, FALSE)</f>
        <v>2</v>
      </c>
      <c r="L648" s="1">
        <f>VLOOKUP(Table_Data[[#This Row],[id]], Table_miniLM_titles_topics[[Column1.id]:[Column3.topic]], 3, FALSE)</f>
        <v>24</v>
      </c>
      <c r="M648" s="1">
        <f>VLOOKUP(Table_Data[[#This Row],[id]], Table_mpnet_titles_topics[[Column1.id]:[Column3.topic]], 3, FALSE)</f>
        <v>1</v>
      </c>
      <c r="N648" s="1">
        <f>VLOOKUP(Table_Data[[#This Row],[id]], Table_scibert_titles_topics[[Column1.id]:[Column3.topic]], 3, FALSE)</f>
        <v>7</v>
      </c>
      <c r="O648" s="1">
        <f>VLOOKUP(Table_Data[[#This Row],[id]], Table_miniLM_keywords_topics[[Column1.id]:[Column3.topic]], 3, FALSE)</f>
        <v>-1</v>
      </c>
      <c r="P648" s="1">
        <f>VLOOKUP(Table_Data[[#This Row],[id]], Table_mpnet_keywords_topics[[Column1.id]:[Column3.topic]], 3, FALSE)</f>
        <v>0</v>
      </c>
      <c r="Q648" s="1" t="s">
        <v>6208</v>
      </c>
    </row>
    <row r="649" spans="1:17" x14ac:dyDescent="0.25">
      <c r="A649" s="1" t="s">
        <v>2420</v>
      </c>
      <c r="B649" s="1" t="s">
        <v>2421</v>
      </c>
      <c r="C649" s="1" t="s">
        <v>2422</v>
      </c>
      <c r="D649" s="1" t="s">
        <v>2423</v>
      </c>
      <c r="E649" s="1" t="s">
        <v>2424</v>
      </c>
      <c r="F649" s="1" t="s">
        <v>382</v>
      </c>
      <c r="G649" s="1">
        <v>2018</v>
      </c>
      <c r="I649" s="1">
        <f>VLOOKUP(Table_Data[[#This Row],[id]], Table_miniLM_document_topics[[Column1.id]:[Column3.topic]], 3, FALSE)</f>
        <v>9</v>
      </c>
      <c r="J649" s="1">
        <f>VLOOKUP(Table_Data[[#This Row],[id]], Table_mpnet_document_topics[[Column1.id]:[Column3.topic]], 3, FALSE)</f>
        <v>4</v>
      </c>
      <c r="K649" s="1">
        <f>VLOOKUP(Table_Data[[#This Row],[id]], Table_scibert_document_topics[[Column1.id]:[Column3.topic]], 3, FALSE)</f>
        <v>2</v>
      </c>
      <c r="L649" s="1">
        <f>VLOOKUP(Table_Data[[#This Row],[id]], Table_miniLM_titles_topics[[Column1.id]:[Column3.topic]], 3, FALSE)</f>
        <v>15</v>
      </c>
      <c r="M649" s="1">
        <f>VLOOKUP(Table_Data[[#This Row],[id]], Table_mpnet_titles_topics[[Column1.id]:[Column3.topic]], 3, FALSE)</f>
        <v>1</v>
      </c>
      <c r="N649" s="1">
        <f>VLOOKUP(Table_Data[[#This Row],[id]], Table_scibert_titles_topics[[Column1.id]:[Column3.topic]], 3, FALSE)</f>
        <v>7</v>
      </c>
      <c r="O649" s="1">
        <f>VLOOKUP(Table_Data[[#This Row],[id]], Table_miniLM_keywords_topics[[Column1.id]:[Column3.topic]], 3, FALSE)</f>
        <v>-1</v>
      </c>
      <c r="P649" s="1">
        <f>VLOOKUP(Table_Data[[#This Row],[id]], Table_mpnet_keywords_topics[[Column1.id]:[Column3.topic]], 3, FALSE)</f>
        <v>10</v>
      </c>
      <c r="Q649" s="1" t="s">
        <v>6208</v>
      </c>
    </row>
    <row r="650" spans="1:17" x14ac:dyDescent="0.25">
      <c r="A650" s="1" t="s">
        <v>2425</v>
      </c>
      <c r="B650" s="1" t="s">
        <v>2426</v>
      </c>
      <c r="C650" s="1" t="s">
        <v>2427</v>
      </c>
      <c r="D650" s="1" t="s">
        <v>2428</v>
      </c>
      <c r="E650" s="1" t="s">
        <v>2429</v>
      </c>
      <c r="F650" s="1" t="s">
        <v>382</v>
      </c>
      <c r="G650" s="1">
        <v>2018</v>
      </c>
      <c r="I650" s="1">
        <f>VLOOKUP(Table_Data[[#This Row],[id]], Table_miniLM_document_topics[[Column1.id]:[Column3.topic]], 3, FALSE)</f>
        <v>10</v>
      </c>
      <c r="J650" s="1">
        <f>VLOOKUP(Table_Data[[#This Row],[id]], Table_mpnet_document_topics[[Column1.id]:[Column3.topic]], 3, FALSE)</f>
        <v>17</v>
      </c>
      <c r="K650" s="1">
        <f>VLOOKUP(Table_Data[[#This Row],[id]], Table_scibert_document_topics[[Column1.id]:[Column3.topic]], 3, FALSE)</f>
        <v>14</v>
      </c>
      <c r="L650" s="1">
        <f>VLOOKUP(Table_Data[[#This Row],[id]], Table_miniLM_titles_topics[[Column1.id]:[Column3.topic]], 3, FALSE)</f>
        <v>9</v>
      </c>
      <c r="M650" s="1">
        <f>VLOOKUP(Table_Data[[#This Row],[id]], Table_mpnet_titles_topics[[Column1.id]:[Column3.topic]], 3, FALSE)</f>
        <v>10</v>
      </c>
      <c r="N650" s="1">
        <f>VLOOKUP(Table_Data[[#This Row],[id]], Table_scibert_titles_topics[[Column1.id]:[Column3.topic]], 3, FALSE)</f>
        <v>-1</v>
      </c>
      <c r="O650" s="1">
        <f>VLOOKUP(Table_Data[[#This Row],[id]], Table_miniLM_keywords_topics[[Column1.id]:[Column3.topic]], 3, FALSE)</f>
        <v>-1</v>
      </c>
      <c r="P650" s="1">
        <f>VLOOKUP(Table_Data[[#This Row],[id]], Table_mpnet_keywords_topics[[Column1.id]:[Column3.topic]], 3, FALSE)</f>
        <v>-1</v>
      </c>
      <c r="Q650" s="1" t="s">
        <v>6208</v>
      </c>
    </row>
    <row r="651" spans="1:17" x14ac:dyDescent="0.25">
      <c r="A651" s="1" t="s">
        <v>2430</v>
      </c>
      <c r="B651" s="1" t="s">
        <v>2431</v>
      </c>
      <c r="C651" s="1" t="s">
        <v>2432</v>
      </c>
      <c r="D651" s="1" t="s">
        <v>2433</v>
      </c>
      <c r="E651" s="1" t="s">
        <v>2434</v>
      </c>
      <c r="F651" s="1" t="s">
        <v>382</v>
      </c>
      <c r="G651" s="1">
        <v>2018</v>
      </c>
      <c r="I651" s="1">
        <f>VLOOKUP(Table_Data[[#This Row],[id]], Table_miniLM_document_topics[[Column1.id]:[Column3.topic]], 3, FALSE)</f>
        <v>22</v>
      </c>
      <c r="J651" s="1">
        <f>VLOOKUP(Table_Data[[#This Row],[id]], Table_mpnet_document_topics[[Column1.id]:[Column3.topic]], 3, FALSE)</f>
        <v>19</v>
      </c>
      <c r="K651" s="1">
        <f>VLOOKUP(Table_Data[[#This Row],[id]], Table_scibert_document_topics[[Column1.id]:[Column3.topic]], 3, FALSE)</f>
        <v>23</v>
      </c>
      <c r="L651" s="1">
        <f>VLOOKUP(Table_Data[[#This Row],[id]], Table_miniLM_titles_topics[[Column1.id]:[Column3.topic]], 3, FALSE)</f>
        <v>-1</v>
      </c>
      <c r="M651" s="1">
        <f>VLOOKUP(Table_Data[[#This Row],[id]], Table_mpnet_titles_topics[[Column1.id]:[Column3.topic]], 3, FALSE)</f>
        <v>-1</v>
      </c>
      <c r="N651" s="1">
        <f>VLOOKUP(Table_Data[[#This Row],[id]], Table_scibert_titles_topics[[Column1.id]:[Column3.topic]], 3, FALSE)</f>
        <v>-1</v>
      </c>
      <c r="O651" s="1">
        <f>VLOOKUP(Table_Data[[#This Row],[id]], Table_miniLM_keywords_topics[[Column1.id]:[Column3.topic]], 3, FALSE)</f>
        <v>9</v>
      </c>
      <c r="P651" s="1">
        <f>VLOOKUP(Table_Data[[#This Row],[id]], Table_mpnet_keywords_topics[[Column1.id]:[Column3.topic]], 3, FALSE)</f>
        <v>5</v>
      </c>
      <c r="Q651" s="1" t="s">
        <v>6208</v>
      </c>
    </row>
    <row r="652" spans="1:17" x14ac:dyDescent="0.25">
      <c r="A652" s="1" t="s">
        <v>2435</v>
      </c>
      <c r="B652" s="1" t="s">
        <v>2436</v>
      </c>
      <c r="C652" s="1" t="s">
        <v>2437</v>
      </c>
      <c r="D652" s="1" t="s">
        <v>2438</v>
      </c>
      <c r="E652" s="1" t="s">
        <v>2439</v>
      </c>
      <c r="F652" s="1" t="s">
        <v>382</v>
      </c>
      <c r="G652" s="1">
        <v>2018</v>
      </c>
      <c r="I652" s="1">
        <f>VLOOKUP(Table_Data[[#This Row],[id]], Table_miniLM_document_topics[[Column1.id]:[Column3.topic]], 3, FALSE)</f>
        <v>-1</v>
      </c>
      <c r="J652" s="1">
        <f>VLOOKUP(Table_Data[[#This Row],[id]], Table_mpnet_document_topics[[Column1.id]:[Column3.topic]], 3, FALSE)</f>
        <v>0</v>
      </c>
      <c r="K652" s="1">
        <f>VLOOKUP(Table_Data[[#This Row],[id]], Table_scibert_document_topics[[Column1.id]:[Column3.topic]], 3, FALSE)</f>
        <v>22</v>
      </c>
      <c r="L652" s="1">
        <f>VLOOKUP(Table_Data[[#This Row],[id]], Table_miniLM_titles_topics[[Column1.id]:[Column3.topic]], 3, FALSE)</f>
        <v>22</v>
      </c>
      <c r="M652" s="1">
        <f>VLOOKUP(Table_Data[[#This Row],[id]], Table_mpnet_titles_topics[[Column1.id]:[Column3.topic]], 3, FALSE)</f>
        <v>0</v>
      </c>
      <c r="N652" s="1">
        <f>VLOOKUP(Table_Data[[#This Row],[id]], Table_scibert_titles_topics[[Column1.id]:[Column3.topic]], 3, FALSE)</f>
        <v>0</v>
      </c>
      <c r="O652" s="1">
        <f>VLOOKUP(Table_Data[[#This Row],[id]], Table_miniLM_keywords_topics[[Column1.id]:[Column3.topic]], 3, FALSE)</f>
        <v>-1</v>
      </c>
      <c r="P652" s="1">
        <f>VLOOKUP(Table_Data[[#This Row],[id]], Table_mpnet_keywords_topics[[Column1.id]:[Column3.topic]], 3, FALSE)</f>
        <v>1</v>
      </c>
      <c r="Q652" s="1" t="s">
        <v>6208</v>
      </c>
    </row>
    <row r="653" spans="1:17" x14ac:dyDescent="0.25">
      <c r="A653" s="1" t="s">
        <v>2440</v>
      </c>
      <c r="B653" s="1" t="s">
        <v>2441</v>
      </c>
      <c r="C653" s="1" t="s">
        <v>421</v>
      </c>
      <c r="D653" s="1" t="s">
        <v>2442</v>
      </c>
      <c r="E653" s="1" t="s">
        <v>2443</v>
      </c>
      <c r="F653" s="1" t="s">
        <v>382</v>
      </c>
      <c r="G653" s="1">
        <v>2018</v>
      </c>
      <c r="I653" s="1">
        <f>VLOOKUP(Table_Data[[#This Row],[id]], Table_miniLM_document_topics[[Column1.id]:[Column3.topic]], 3, FALSE)</f>
        <v>14</v>
      </c>
      <c r="J653" s="1">
        <f>VLOOKUP(Table_Data[[#This Row],[id]], Table_mpnet_document_topics[[Column1.id]:[Column3.topic]], 3, FALSE)</f>
        <v>8</v>
      </c>
      <c r="K653" s="1">
        <f>VLOOKUP(Table_Data[[#This Row],[id]], Table_scibert_document_topics[[Column1.id]:[Column3.topic]], 3, FALSE)</f>
        <v>-1</v>
      </c>
      <c r="L653" s="1">
        <f>VLOOKUP(Table_Data[[#This Row],[id]], Table_miniLM_titles_topics[[Column1.id]:[Column3.topic]], 3, FALSE)</f>
        <v>11</v>
      </c>
      <c r="M653" s="1">
        <f>VLOOKUP(Table_Data[[#This Row],[id]], Table_mpnet_titles_topics[[Column1.id]:[Column3.topic]], 3, FALSE)</f>
        <v>7</v>
      </c>
      <c r="N653" s="1">
        <f>VLOOKUP(Table_Data[[#This Row],[id]], Table_scibert_titles_topics[[Column1.id]:[Column3.topic]], 3, FALSE)</f>
        <v>4</v>
      </c>
      <c r="O653" s="1">
        <f>VLOOKUP(Table_Data[[#This Row],[id]], Table_miniLM_keywords_topics[[Column1.id]:[Column3.topic]], 3, FALSE)</f>
        <v>-1</v>
      </c>
      <c r="P653" s="1">
        <f>VLOOKUP(Table_Data[[#This Row],[id]], Table_mpnet_keywords_topics[[Column1.id]:[Column3.topic]], 3, FALSE)</f>
        <v>3</v>
      </c>
      <c r="Q653" s="1" t="s">
        <v>6208</v>
      </c>
    </row>
    <row r="654" spans="1:17" x14ac:dyDescent="0.25">
      <c r="A654" s="1" t="s">
        <v>2444</v>
      </c>
      <c r="B654" s="1" t="s">
        <v>2445</v>
      </c>
      <c r="C654" s="1" t="s">
        <v>2446</v>
      </c>
      <c r="D654" s="1" t="s">
        <v>2447</v>
      </c>
      <c r="E654" s="1" t="s">
        <v>2448</v>
      </c>
      <c r="F654" s="1" t="s">
        <v>382</v>
      </c>
      <c r="G654" s="1">
        <v>2018</v>
      </c>
      <c r="H654" s="1" t="s">
        <v>73</v>
      </c>
      <c r="I654" s="1">
        <f>VLOOKUP(Table_Data[[#This Row],[id]], Table_miniLM_document_topics[[Column1.id]:[Column3.topic]], 3, FALSE)</f>
        <v>7</v>
      </c>
      <c r="J654" s="1">
        <f>VLOOKUP(Table_Data[[#This Row],[id]], Table_mpnet_document_topics[[Column1.id]:[Column3.topic]], 3, FALSE)</f>
        <v>8</v>
      </c>
      <c r="K654" s="1">
        <f>VLOOKUP(Table_Data[[#This Row],[id]], Table_scibert_document_topics[[Column1.id]:[Column3.topic]], 3, FALSE)</f>
        <v>7</v>
      </c>
      <c r="L654" s="1">
        <f>VLOOKUP(Table_Data[[#This Row],[id]], Table_miniLM_titles_topics[[Column1.id]:[Column3.topic]], 3, FALSE)</f>
        <v>8</v>
      </c>
      <c r="M654" s="1">
        <f>VLOOKUP(Table_Data[[#This Row],[id]], Table_mpnet_titles_topics[[Column1.id]:[Column3.topic]], 3, FALSE)</f>
        <v>-1</v>
      </c>
      <c r="N654" s="1">
        <f>VLOOKUP(Table_Data[[#This Row],[id]], Table_scibert_titles_topics[[Column1.id]:[Column3.topic]], 3, FALSE)</f>
        <v>6</v>
      </c>
      <c r="O654" s="1">
        <f>VLOOKUP(Table_Data[[#This Row],[id]], Table_miniLM_keywords_topics[[Column1.id]:[Column3.topic]], 3, FALSE)</f>
        <v>14</v>
      </c>
      <c r="P654" s="1">
        <f>VLOOKUP(Table_Data[[#This Row],[id]], Table_mpnet_keywords_topics[[Column1.id]:[Column3.topic]], 3, FALSE)</f>
        <v>-1</v>
      </c>
      <c r="Q654" s="1" t="s">
        <v>6208</v>
      </c>
    </row>
    <row r="655" spans="1:17" x14ac:dyDescent="0.25">
      <c r="A655" s="1" t="s">
        <v>2714</v>
      </c>
      <c r="B655" s="1" t="s">
        <v>2715</v>
      </c>
      <c r="C655" s="1" t="s">
        <v>2716</v>
      </c>
      <c r="D655" s="1" t="s">
        <v>2717</v>
      </c>
      <c r="E655" s="1" t="s">
        <v>2718</v>
      </c>
      <c r="F655" s="1" t="s">
        <v>382</v>
      </c>
      <c r="G655" s="1">
        <v>2019</v>
      </c>
      <c r="H655" s="1" t="s">
        <v>254</v>
      </c>
      <c r="I655" s="1">
        <f>VLOOKUP(Table_Data[[#This Row],[id]], Table_miniLM_document_topics[[Column1.id]:[Column3.topic]], 3, FALSE)</f>
        <v>9</v>
      </c>
      <c r="J655" s="1">
        <f>VLOOKUP(Table_Data[[#This Row],[id]], Table_mpnet_document_topics[[Column1.id]:[Column3.topic]], 3, FALSE)</f>
        <v>11</v>
      </c>
      <c r="K655" s="1">
        <f>VLOOKUP(Table_Data[[#This Row],[id]], Table_scibert_document_topics[[Column1.id]:[Column3.topic]], 3, FALSE)</f>
        <v>17</v>
      </c>
      <c r="L655" s="1">
        <f>VLOOKUP(Table_Data[[#This Row],[id]], Table_miniLM_titles_topics[[Column1.id]:[Column3.topic]], 3, FALSE)</f>
        <v>11</v>
      </c>
      <c r="M655" s="1">
        <f>VLOOKUP(Table_Data[[#This Row],[id]], Table_mpnet_titles_topics[[Column1.id]:[Column3.topic]], 3, FALSE)</f>
        <v>7</v>
      </c>
      <c r="N655" s="1">
        <f>VLOOKUP(Table_Data[[#This Row],[id]], Table_scibert_titles_topics[[Column1.id]:[Column3.topic]], 3, FALSE)</f>
        <v>4</v>
      </c>
      <c r="O655" s="1">
        <f>VLOOKUP(Table_Data[[#This Row],[id]], Table_miniLM_keywords_topics[[Column1.id]:[Column3.topic]], 3, FALSE)</f>
        <v>1</v>
      </c>
      <c r="P655" s="1">
        <f>VLOOKUP(Table_Data[[#This Row],[id]], Table_mpnet_keywords_topics[[Column1.id]:[Column3.topic]], 3, FALSE)</f>
        <v>0</v>
      </c>
      <c r="Q655" s="1" t="s">
        <v>6208</v>
      </c>
    </row>
    <row r="656" spans="1:17" x14ac:dyDescent="0.25">
      <c r="A656" s="1" t="s">
        <v>2719</v>
      </c>
      <c r="B656" s="1" t="s">
        <v>2720</v>
      </c>
      <c r="C656" s="1" t="s">
        <v>2721</v>
      </c>
      <c r="D656" s="1" t="s">
        <v>2722</v>
      </c>
      <c r="E656" s="1" t="s">
        <v>2723</v>
      </c>
      <c r="F656" s="1" t="s">
        <v>382</v>
      </c>
      <c r="G656" s="1">
        <v>2019</v>
      </c>
      <c r="H656" s="1" t="s">
        <v>2724</v>
      </c>
      <c r="I656" s="1">
        <f>VLOOKUP(Table_Data[[#This Row],[id]], Table_miniLM_document_topics[[Column1.id]:[Column3.topic]], 3, FALSE)</f>
        <v>-1</v>
      </c>
      <c r="J656" s="1">
        <f>VLOOKUP(Table_Data[[#This Row],[id]], Table_mpnet_document_topics[[Column1.id]:[Column3.topic]], 3, FALSE)</f>
        <v>-1</v>
      </c>
      <c r="K656" s="1">
        <f>VLOOKUP(Table_Data[[#This Row],[id]], Table_scibert_document_topics[[Column1.id]:[Column3.topic]], 3, FALSE)</f>
        <v>-1</v>
      </c>
      <c r="L656" s="1">
        <f>VLOOKUP(Table_Data[[#This Row],[id]], Table_miniLM_titles_topics[[Column1.id]:[Column3.topic]], 3, FALSE)</f>
        <v>7</v>
      </c>
      <c r="M656" s="1">
        <f>VLOOKUP(Table_Data[[#This Row],[id]], Table_mpnet_titles_topics[[Column1.id]:[Column3.topic]], 3, FALSE)</f>
        <v>-1</v>
      </c>
      <c r="N656" s="1">
        <f>VLOOKUP(Table_Data[[#This Row],[id]], Table_scibert_titles_topics[[Column1.id]:[Column3.topic]], 3, FALSE)</f>
        <v>-1</v>
      </c>
      <c r="O656" s="1">
        <f>VLOOKUP(Table_Data[[#This Row],[id]], Table_miniLM_keywords_topics[[Column1.id]:[Column3.topic]], 3, FALSE)</f>
        <v>9</v>
      </c>
      <c r="P656" s="1">
        <f>VLOOKUP(Table_Data[[#This Row],[id]], Table_mpnet_keywords_topics[[Column1.id]:[Column3.topic]], 3, FALSE)</f>
        <v>5</v>
      </c>
      <c r="Q656" s="1" t="s">
        <v>6208</v>
      </c>
    </row>
    <row r="657" spans="1:17" x14ac:dyDescent="0.25">
      <c r="A657" s="1" t="s">
        <v>2725</v>
      </c>
      <c r="B657" s="1" t="s">
        <v>2726</v>
      </c>
      <c r="C657" s="1" t="s">
        <v>2727</v>
      </c>
      <c r="D657" s="1" t="s">
        <v>2728</v>
      </c>
      <c r="E657" s="1" t="s">
        <v>2729</v>
      </c>
      <c r="F657" s="1" t="s">
        <v>382</v>
      </c>
      <c r="G657" s="1">
        <v>2019</v>
      </c>
      <c r="H657" s="1" t="s">
        <v>389</v>
      </c>
      <c r="I657" s="1">
        <f>VLOOKUP(Table_Data[[#This Row],[id]], Table_miniLM_document_topics[[Column1.id]:[Column3.topic]], 3, FALSE)</f>
        <v>11</v>
      </c>
      <c r="J657" s="1">
        <f>VLOOKUP(Table_Data[[#This Row],[id]], Table_mpnet_document_topics[[Column1.id]:[Column3.topic]], 3, FALSE)</f>
        <v>0</v>
      </c>
      <c r="K657" s="1">
        <f>VLOOKUP(Table_Data[[#This Row],[id]], Table_scibert_document_topics[[Column1.id]:[Column3.topic]], 3, FALSE)</f>
        <v>1</v>
      </c>
      <c r="L657" s="1">
        <f>VLOOKUP(Table_Data[[#This Row],[id]], Table_miniLM_titles_topics[[Column1.id]:[Column3.topic]], 3, FALSE)</f>
        <v>-1</v>
      </c>
      <c r="M657" s="1">
        <f>VLOOKUP(Table_Data[[#This Row],[id]], Table_mpnet_titles_topics[[Column1.id]:[Column3.topic]], 3, FALSE)</f>
        <v>1</v>
      </c>
      <c r="N657" s="1">
        <f>VLOOKUP(Table_Data[[#This Row],[id]], Table_scibert_titles_topics[[Column1.id]:[Column3.topic]], 3, FALSE)</f>
        <v>-1</v>
      </c>
      <c r="O657" s="1">
        <f>VLOOKUP(Table_Data[[#This Row],[id]], Table_miniLM_keywords_topics[[Column1.id]:[Column3.topic]], 3, FALSE)</f>
        <v>4</v>
      </c>
      <c r="P657" s="1">
        <f>VLOOKUP(Table_Data[[#This Row],[id]], Table_mpnet_keywords_topics[[Column1.id]:[Column3.topic]], 3, FALSE)</f>
        <v>1</v>
      </c>
      <c r="Q657" s="1" t="s">
        <v>6208</v>
      </c>
    </row>
    <row r="658" spans="1:17" x14ac:dyDescent="0.25">
      <c r="A658" s="1" t="s">
        <v>2730</v>
      </c>
      <c r="B658" s="1" t="s">
        <v>2731</v>
      </c>
      <c r="C658" s="1" t="s">
        <v>2732</v>
      </c>
      <c r="D658" s="1" t="s">
        <v>2733</v>
      </c>
      <c r="E658" s="1" t="s">
        <v>2734</v>
      </c>
      <c r="F658" s="1" t="s">
        <v>382</v>
      </c>
      <c r="G658" s="1">
        <v>2019</v>
      </c>
      <c r="I658" s="1">
        <f>VLOOKUP(Table_Data[[#This Row],[id]], Table_miniLM_document_topics[[Column1.id]:[Column3.topic]], 3, FALSE)</f>
        <v>-1</v>
      </c>
      <c r="J658" s="1">
        <f>VLOOKUP(Table_Data[[#This Row],[id]], Table_mpnet_document_topics[[Column1.id]:[Column3.topic]], 3, FALSE)</f>
        <v>0</v>
      </c>
      <c r="K658" s="1">
        <f>VLOOKUP(Table_Data[[#This Row],[id]], Table_scibert_document_topics[[Column1.id]:[Column3.topic]], 3, FALSE)</f>
        <v>-1</v>
      </c>
      <c r="L658" s="1">
        <f>VLOOKUP(Table_Data[[#This Row],[id]], Table_miniLM_titles_topics[[Column1.id]:[Column3.topic]], 3, FALSE)</f>
        <v>5</v>
      </c>
      <c r="M658" s="1">
        <f>VLOOKUP(Table_Data[[#This Row],[id]], Table_mpnet_titles_topics[[Column1.id]:[Column3.topic]], 3, FALSE)</f>
        <v>0</v>
      </c>
      <c r="N658" s="1">
        <f>VLOOKUP(Table_Data[[#This Row],[id]], Table_scibert_titles_topics[[Column1.id]:[Column3.topic]], 3, FALSE)</f>
        <v>0</v>
      </c>
      <c r="O658" s="1">
        <f>VLOOKUP(Table_Data[[#This Row],[id]], Table_miniLM_keywords_topics[[Column1.id]:[Column3.topic]], 3, FALSE)</f>
        <v>4</v>
      </c>
      <c r="P658" s="1">
        <f>VLOOKUP(Table_Data[[#This Row],[id]], Table_mpnet_keywords_topics[[Column1.id]:[Column3.topic]], 3, FALSE)</f>
        <v>1</v>
      </c>
      <c r="Q658" s="1" t="s">
        <v>6208</v>
      </c>
    </row>
    <row r="659" spans="1:17" x14ac:dyDescent="0.25">
      <c r="A659" s="1" t="s">
        <v>2735</v>
      </c>
      <c r="B659" s="1" t="s">
        <v>2736</v>
      </c>
      <c r="C659" s="1" t="s">
        <v>2737</v>
      </c>
      <c r="D659" s="1" t="s">
        <v>2738</v>
      </c>
      <c r="E659" s="1" t="s">
        <v>2739</v>
      </c>
      <c r="F659" s="1" t="s">
        <v>382</v>
      </c>
      <c r="G659" s="1">
        <v>2019</v>
      </c>
      <c r="H659" s="1" t="s">
        <v>73</v>
      </c>
      <c r="I659" s="1">
        <f>VLOOKUP(Table_Data[[#This Row],[id]], Table_miniLM_document_topics[[Column1.id]:[Column3.topic]], 3, FALSE)</f>
        <v>14</v>
      </c>
      <c r="J659" s="1">
        <f>VLOOKUP(Table_Data[[#This Row],[id]], Table_mpnet_document_topics[[Column1.id]:[Column3.topic]], 3, FALSE)</f>
        <v>15</v>
      </c>
      <c r="K659" s="1">
        <f>VLOOKUP(Table_Data[[#This Row],[id]], Table_scibert_document_topics[[Column1.id]:[Column3.topic]], 3, FALSE)</f>
        <v>17</v>
      </c>
      <c r="L659" s="1">
        <f>VLOOKUP(Table_Data[[#This Row],[id]], Table_miniLM_titles_topics[[Column1.id]:[Column3.topic]], 3, FALSE)</f>
        <v>11</v>
      </c>
      <c r="M659" s="1">
        <f>VLOOKUP(Table_Data[[#This Row],[id]], Table_mpnet_titles_topics[[Column1.id]:[Column3.topic]], 3, FALSE)</f>
        <v>2</v>
      </c>
      <c r="N659" s="1">
        <f>VLOOKUP(Table_Data[[#This Row],[id]], Table_scibert_titles_topics[[Column1.id]:[Column3.topic]], 3, FALSE)</f>
        <v>4</v>
      </c>
      <c r="O659" s="1">
        <f>VLOOKUP(Table_Data[[#This Row],[id]], Table_miniLM_keywords_topics[[Column1.id]:[Column3.topic]], 3, FALSE)</f>
        <v>1</v>
      </c>
      <c r="P659" s="1">
        <f>VLOOKUP(Table_Data[[#This Row],[id]], Table_mpnet_keywords_topics[[Column1.id]:[Column3.topic]], 3, FALSE)</f>
        <v>0</v>
      </c>
      <c r="Q659" s="1" t="s">
        <v>6208</v>
      </c>
    </row>
    <row r="660" spans="1:17" x14ac:dyDescent="0.25">
      <c r="A660" s="1" t="s">
        <v>2740</v>
      </c>
      <c r="B660" s="1" t="s">
        <v>2741</v>
      </c>
      <c r="C660" s="1" t="s">
        <v>2742</v>
      </c>
      <c r="D660" s="1" t="s">
        <v>2743</v>
      </c>
      <c r="E660" s="1" t="s">
        <v>2744</v>
      </c>
      <c r="F660" s="1" t="s">
        <v>382</v>
      </c>
      <c r="G660" s="1">
        <v>2019</v>
      </c>
      <c r="I660" s="1">
        <f>VLOOKUP(Table_Data[[#This Row],[id]], Table_miniLM_document_topics[[Column1.id]:[Column3.topic]], 3, FALSE)</f>
        <v>9</v>
      </c>
      <c r="J660" s="1">
        <f>VLOOKUP(Table_Data[[#This Row],[id]], Table_mpnet_document_topics[[Column1.id]:[Column3.topic]], 3, FALSE)</f>
        <v>12</v>
      </c>
      <c r="K660" s="1">
        <f>VLOOKUP(Table_Data[[#This Row],[id]], Table_scibert_document_topics[[Column1.id]:[Column3.topic]], 3, FALSE)</f>
        <v>16</v>
      </c>
      <c r="L660" s="1">
        <f>VLOOKUP(Table_Data[[#This Row],[id]], Table_miniLM_titles_topics[[Column1.id]:[Column3.topic]], 3, FALSE)</f>
        <v>12</v>
      </c>
      <c r="M660" s="1">
        <f>VLOOKUP(Table_Data[[#This Row],[id]], Table_mpnet_titles_topics[[Column1.id]:[Column3.topic]], 3, FALSE)</f>
        <v>12</v>
      </c>
      <c r="N660" s="1">
        <f>VLOOKUP(Table_Data[[#This Row],[id]], Table_scibert_titles_topics[[Column1.id]:[Column3.topic]], 3, FALSE)</f>
        <v>10</v>
      </c>
      <c r="O660" s="1">
        <f>VLOOKUP(Table_Data[[#This Row],[id]], Table_miniLM_keywords_topics[[Column1.id]:[Column3.topic]], 3, FALSE)</f>
        <v>-1</v>
      </c>
      <c r="P660" s="1">
        <f>VLOOKUP(Table_Data[[#This Row],[id]], Table_mpnet_keywords_topics[[Column1.id]:[Column3.topic]], 3, FALSE)</f>
        <v>10</v>
      </c>
      <c r="Q660" s="1" t="s">
        <v>6208</v>
      </c>
    </row>
    <row r="661" spans="1:17" x14ac:dyDescent="0.25">
      <c r="A661" s="1" t="s">
        <v>2745</v>
      </c>
      <c r="B661" s="1" t="s">
        <v>2746</v>
      </c>
      <c r="C661" s="1" t="s">
        <v>2747</v>
      </c>
      <c r="D661" s="1" t="s">
        <v>2748</v>
      </c>
      <c r="E661" s="1" t="s">
        <v>2749</v>
      </c>
      <c r="F661" s="1" t="s">
        <v>382</v>
      </c>
      <c r="G661" s="1">
        <v>2019</v>
      </c>
      <c r="I661" s="1">
        <f>VLOOKUP(Table_Data[[#This Row],[id]], Table_miniLM_document_topics[[Column1.id]:[Column3.topic]], 3, FALSE)</f>
        <v>5</v>
      </c>
      <c r="J661" s="1">
        <f>VLOOKUP(Table_Data[[#This Row],[id]], Table_mpnet_document_topics[[Column1.id]:[Column3.topic]], 3, FALSE)</f>
        <v>0</v>
      </c>
      <c r="K661" s="1">
        <f>VLOOKUP(Table_Data[[#This Row],[id]], Table_scibert_document_topics[[Column1.id]:[Column3.topic]], 3, FALSE)</f>
        <v>9</v>
      </c>
      <c r="L661" s="1">
        <f>VLOOKUP(Table_Data[[#This Row],[id]], Table_miniLM_titles_topics[[Column1.id]:[Column3.topic]], 3, FALSE)</f>
        <v>5</v>
      </c>
      <c r="M661" s="1">
        <f>VLOOKUP(Table_Data[[#This Row],[id]], Table_mpnet_titles_topics[[Column1.id]:[Column3.topic]], 3, FALSE)</f>
        <v>0</v>
      </c>
      <c r="N661" s="1">
        <f>VLOOKUP(Table_Data[[#This Row],[id]], Table_scibert_titles_topics[[Column1.id]:[Column3.topic]], 3, FALSE)</f>
        <v>0</v>
      </c>
      <c r="O661" s="1">
        <f>VLOOKUP(Table_Data[[#This Row],[id]], Table_miniLM_keywords_topics[[Column1.id]:[Column3.topic]], 3, FALSE)</f>
        <v>4</v>
      </c>
      <c r="P661" s="1">
        <f>VLOOKUP(Table_Data[[#This Row],[id]], Table_mpnet_keywords_topics[[Column1.id]:[Column3.topic]], 3, FALSE)</f>
        <v>1</v>
      </c>
      <c r="Q661" s="1" t="s">
        <v>6208</v>
      </c>
    </row>
    <row r="662" spans="1:17" x14ac:dyDescent="0.25">
      <c r="A662" s="1" t="s">
        <v>2750</v>
      </c>
      <c r="B662" s="1" t="s">
        <v>2751</v>
      </c>
      <c r="C662" s="1" t="s">
        <v>2752</v>
      </c>
      <c r="D662" s="1" t="s">
        <v>2753</v>
      </c>
      <c r="E662" s="1" t="s">
        <v>2754</v>
      </c>
      <c r="F662" s="1" t="s">
        <v>382</v>
      </c>
      <c r="G662" s="1">
        <v>2019</v>
      </c>
      <c r="H662" s="1" t="s">
        <v>2110</v>
      </c>
      <c r="I662" s="1">
        <f>VLOOKUP(Table_Data[[#This Row],[id]], Table_miniLM_document_topics[[Column1.id]:[Column3.topic]], 3, FALSE)</f>
        <v>5</v>
      </c>
      <c r="J662" s="1">
        <f>VLOOKUP(Table_Data[[#This Row],[id]], Table_mpnet_document_topics[[Column1.id]:[Column3.topic]], 3, FALSE)</f>
        <v>6</v>
      </c>
      <c r="K662" s="1">
        <f>VLOOKUP(Table_Data[[#This Row],[id]], Table_scibert_document_topics[[Column1.id]:[Column3.topic]], 3, FALSE)</f>
        <v>1</v>
      </c>
      <c r="L662" s="1">
        <f>VLOOKUP(Table_Data[[#This Row],[id]], Table_miniLM_titles_topics[[Column1.id]:[Column3.topic]], 3, FALSE)</f>
        <v>13</v>
      </c>
      <c r="M662" s="1">
        <f>VLOOKUP(Table_Data[[#This Row],[id]], Table_mpnet_titles_topics[[Column1.id]:[Column3.topic]], 3, FALSE)</f>
        <v>9</v>
      </c>
      <c r="N662" s="1">
        <f>VLOOKUP(Table_Data[[#This Row],[id]], Table_scibert_titles_topics[[Column1.id]:[Column3.topic]], 3, FALSE)</f>
        <v>18</v>
      </c>
      <c r="O662" s="1">
        <f>VLOOKUP(Table_Data[[#This Row],[id]], Table_miniLM_keywords_topics[[Column1.id]:[Column3.topic]], 3, FALSE)</f>
        <v>9</v>
      </c>
      <c r="P662" s="1">
        <f>VLOOKUP(Table_Data[[#This Row],[id]], Table_mpnet_keywords_topics[[Column1.id]:[Column3.topic]], 3, FALSE)</f>
        <v>1</v>
      </c>
      <c r="Q662" s="1" t="s">
        <v>6208</v>
      </c>
    </row>
    <row r="663" spans="1:17" x14ac:dyDescent="0.25">
      <c r="A663" s="1" t="s">
        <v>2755</v>
      </c>
      <c r="B663" s="1" t="s">
        <v>2756</v>
      </c>
      <c r="C663" s="1" t="s">
        <v>2757</v>
      </c>
      <c r="D663" s="1" t="s">
        <v>2758</v>
      </c>
      <c r="E663" s="1" t="s">
        <v>2759</v>
      </c>
      <c r="F663" s="1" t="s">
        <v>382</v>
      </c>
      <c r="G663" s="1">
        <v>2019</v>
      </c>
      <c r="H663" s="1" t="s">
        <v>583</v>
      </c>
      <c r="I663" s="1">
        <f>VLOOKUP(Table_Data[[#This Row],[id]], Table_miniLM_document_topics[[Column1.id]:[Column3.topic]], 3, FALSE)</f>
        <v>1</v>
      </c>
      <c r="J663" s="1">
        <f>VLOOKUP(Table_Data[[#This Row],[id]], Table_mpnet_document_topics[[Column1.id]:[Column3.topic]], 3, FALSE)</f>
        <v>-1</v>
      </c>
      <c r="K663" s="1">
        <f>VLOOKUP(Table_Data[[#This Row],[id]], Table_scibert_document_topics[[Column1.id]:[Column3.topic]], 3, FALSE)</f>
        <v>4</v>
      </c>
      <c r="L663" s="1">
        <f>VLOOKUP(Table_Data[[#This Row],[id]], Table_miniLM_titles_topics[[Column1.id]:[Column3.topic]], 3, FALSE)</f>
        <v>10</v>
      </c>
      <c r="M663" s="1">
        <f>VLOOKUP(Table_Data[[#This Row],[id]], Table_mpnet_titles_topics[[Column1.id]:[Column3.topic]], 3, FALSE)</f>
        <v>5</v>
      </c>
      <c r="N663" s="1">
        <f>VLOOKUP(Table_Data[[#This Row],[id]], Table_scibert_titles_topics[[Column1.id]:[Column3.topic]], 3, FALSE)</f>
        <v>2</v>
      </c>
      <c r="O663" s="1">
        <f>VLOOKUP(Table_Data[[#This Row],[id]], Table_miniLM_keywords_topics[[Column1.id]:[Column3.topic]], 3, FALSE)</f>
        <v>7</v>
      </c>
      <c r="P663" s="1">
        <f>VLOOKUP(Table_Data[[#This Row],[id]], Table_mpnet_keywords_topics[[Column1.id]:[Column3.topic]], 3, FALSE)</f>
        <v>2</v>
      </c>
      <c r="Q663" s="1" t="s">
        <v>6208</v>
      </c>
    </row>
    <row r="664" spans="1:17" x14ac:dyDescent="0.25">
      <c r="A664" s="1" t="s">
        <v>2760</v>
      </c>
      <c r="B664" s="1" t="s">
        <v>2761</v>
      </c>
      <c r="C664" s="1" t="s">
        <v>2762</v>
      </c>
      <c r="D664" s="1" t="s">
        <v>2763</v>
      </c>
      <c r="E664" s="1" t="s">
        <v>2764</v>
      </c>
      <c r="F664" s="1" t="s">
        <v>382</v>
      </c>
      <c r="G664" s="1">
        <v>2019</v>
      </c>
      <c r="H664" s="1" t="s">
        <v>2765</v>
      </c>
      <c r="I664" s="1">
        <f>VLOOKUP(Table_Data[[#This Row],[id]], Table_miniLM_document_topics[[Column1.id]:[Column3.topic]], 3, FALSE)</f>
        <v>1</v>
      </c>
      <c r="J664" s="1">
        <f>VLOOKUP(Table_Data[[#This Row],[id]], Table_mpnet_document_topics[[Column1.id]:[Column3.topic]], 3, FALSE)</f>
        <v>3</v>
      </c>
      <c r="K664" s="1">
        <f>VLOOKUP(Table_Data[[#This Row],[id]], Table_scibert_document_topics[[Column1.id]:[Column3.topic]], 3, FALSE)</f>
        <v>4</v>
      </c>
      <c r="L664" s="1">
        <f>VLOOKUP(Table_Data[[#This Row],[id]], Table_miniLM_titles_topics[[Column1.id]:[Column3.topic]], 3, FALSE)</f>
        <v>10</v>
      </c>
      <c r="M664" s="1">
        <f>VLOOKUP(Table_Data[[#This Row],[id]], Table_mpnet_titles_topics[[Column1.id]:[Column3.topic]], 3, FALSE)</f>
        <v>5</v>
      </c>
      <c r="N664" s="1">
        <f>VLOOKUP(Table_Data[[#This Row],[id]], Table_scibert_titles_topics[[Column1.id]:[Column3.topic]], 3, FALSE)</f>
        <v>2</v>
      </c>
      <c r="O664" s="1">
        <f>VLOOKUP(Table_Data[[#This Row],[id]], Table_miniLM_keywords_topics[[Column1.id]:[Column3.topic]], 3, FALSE)</f>
        <v>0</v>
      </c>
      <c r="P664" s="1">
        <f>VLOOKUP(Table_Data[[#This Row],[id]], Table_mpnet_keywords_topics[[Column1.id]:[Column3.topic]], 3, FALSE)</f>
        <v>-1</v>
      </c>
      <c r="Q664" s="1" t="s">
        <v>6208</v>
      </c>
    </row>
    <row r="665" spans="1:17" x14ac:dyDescent="0.25">
      <c r="A665" s="1" t="s">
        <v>2766</v>
      </c>
      <c r="B665" s="1" t="s">
        <v>2767</v>
      </c>
      <c r="C665" s="1" t="s">
        <v>1223</v>
      </c>
      <c r="D665" s="1" t="s">
        <v>2768</v>
      </c>
      <c r="E665" s="1" t="s">
        <v>2769</v>
      </c>
      <c r="F665" s="1" t="s">
        <v>382</v>
      </c>
      <c r="G665" s="1">
        <v>2019</v>
      </c>
      <c r="H665" s="1" t="s">
        <v>2770</v>
      </c>
      <c r="I665" s="1">
        <f>VLOOKUP(Table_Data[[#This Row],[id]], Table_miniLM_document_topics[[Column1.id]:[Column3.topic]], 3, FALSE)</f>
        <v>1</v>
      </c>
      <c r="J665" s="1">
        <f>VLOOKUP(Table_Data[[#This Row],[id]], Table_mpnet_document_topics[[Column1.id]:[Column3.topic]], 3, FALSE)</f>
        <v>3</v>
      </c>
      <c r="K665" s="1">
        <f>VLOOKUP(Table_Data[[#This Row],[id]], Table_scibert_document_topics[[Column1.id]:[Column3.topic]], 3, FALSE)</f>
        <v>4</v>
      </c>
      <c r="L665" s="1">
        <f>VLOOKUP(Table_Data[[#This Row],[id]], Table_miniLM_titles_topics[[Column1.id]:[Column3.topic]], 3, FALSE)</f>
        <v>10</v>
      </c>
      <c r="M665" s="1">
        <f>VLOOKUP(Table_Data[[#This Row],[id]], Table_mpnet_titles_topics[[Column1.id]:[Column3.topic]], 3, FALSE)</f>
        <v>5</v>
      </c>
      <c r="N665" s="1">
        <f>VLOOKUP(Table_Data[[#This Row],[id]], Table_scibert_titles_topics[[Column1.id]:[Column3.topic]], 3, FALSE)</f>
        <v>2</v>
      </c>
      <c r="O665" s="1">
        <f>VLOOKUP(Table_Data[[#This Row],[id]], Table_miniLM_keywords_topics[[Column1.id]:[Column3.topic]], 3, FALSE)</f>
        <v>0</v>
      </c>
      <c r="P665" s="1">
        <f>VLOOKUP(Table_Data[[#This Row],[id]], Table_mpnet_keywords_topics[[Column1.id]:[Column3.topic]], 3, FALSE)</f>
        <v>2</v>
      </c>
      <c r="Q665" s="1" t="s">
        <v>6208</v>
      </c>
    </row>
    <row r="666" spans="1:17" x14ac:dyDescent="0.25">
      <c r="A666" s="1" t="s">
        <v>2771</v>
      </c>
      <c r="B666" s="1" t="s">
        <v>2772</v>
      </c>
      <c r="C666" s="1" t="s">
        <v>2773</v>
      </c>
      <c r="D666" s="1" t="s">
        <v>2774</v>
      </c>
      <c r="E666" s="1" t="s">
        <v>2775</v>
      </c>
      <c r="F666" s="1" t="s">
        <v>382</v>
      </c>
      <c r="G666" s="1">
        <v>2019</v>
      </c>
      <c r="H666" s="1" t="s">
        <v>2776</v>
      </c>
      <c r="I666" s="1">
        <f>VLOOKUP(Table_Data[[#This Row],[id]], Table_miniLM_document_topics[[Column1.id]:[Column3.topic]], 3, FALSE)</f>
        <v>1</v>
      </c>
      <c r="J666" s="1">
        <f>VLOOKUP(Table_Data[[#This Row],[id]], Table_mpnet_document_topics[[Column1.id]:[Column3.topic]], 3, FALSE)</f>
        <v>3</v>
      </c>
      <c r="K666" s="1">
        <f>VLOOKUP(Table_Data[[#This Row],[id]], Table_scibert_document_topics[[Column1.id]:[Column3.topic]], 3, FALSE)</f>
        <v>4</v>
      </c>
      <c r="L666" s="1">
        <f>VLOOKUP(Table_Data[[#This Row],[id]], Table_miniLM_titles_topics[[Column1.id]:[Column3.topic]], 3, FALSE)</f>
        <v>16</v>
      </c>
      <c r="M666" s="1">
        <f>VLOOKUP(Table_Data[[#This Row],[id]], Table_mpnet_titles_topics[[Column1.id]:[Column3.topic]], 3, FALSE)</f>
        <v>5</v>
      </c>
      <c r="N666" s="1">
        <f>VLOOKUP(Table_Data[[#This Row],[id]], Table_scibert_titles_topics[[Column1.id]:[Column3.topic]], 3, FALSE)</f>
        <v>2</v>
      </c>
      <c r="O666" s="1">
        <f>VLOOKUP(Table_Data[[#This Row],[id]], Table_miniLM_keywords_topics[[Column1.id]:[Column3.topic]], 3, FALSE)</f>
        <v>7</v>
      </c>
      <c r="P666" s="1">
        <f>VLOOKUP(Table_Data[[#This Row],[id]], Table_mpnet_keywords_topics[[Column1.id]:[Column3.topic]], 3, FALSE)</f>
        <v>2</v>
      </c>
      <c r="Q666" s="1" t="s">
        <v>6208</v>
      </c>
    </row>
    <row r="667" spans="1:17" x14ac:dyDescent="0.25">
      <c r="A667" s="1" t="s">
        <v>2777</v>
      </c>
      <c r="B667" s="1" t="s">
        <v>2778</v>
      </c>
      <c r="C667" s="1" t="s">
        <v>421</v>
      </c>
      <c r="D667" s="1" t="s">
        <v>2779</v>
      </c>
      <c r="E667" s="1" t="s">
        <v>2780</v>
      </c>
      <c r="F667" s="1" t="s">
        <v>382</v>
      </c>
      <c r="G667" s="1">
        <v>2019</v>
      </c>
      <c r="I667" s="1">
        <f>VLOOKUP(Table_Data[[#This Row],[id]], Table_miniLM_document_topics[[Column1.id]:[Column3.topic]], 3, FALSE)</f>
        <v>1</v>
      </c>
      <c r="J667" s="1">
        <f>VLOOKUP(Table_Data[[#This Row],[id]], Table_mpnet_document_topics[[Column1.id]:[Column3.topic]], 3, FALSE)</f>
        <v>3</v>
      </c>
      <c r="K667" s="1">
        <f>VLOOKUP(Table_Data[[#This Row],[id]], Table_scibert_document_topics[[Column1.id]:[Column3.topic]], 3, FALSE)</f>
        <v>4</v>
      </c>
      <c r="L667" s="1">
        <f>VLOOKUP(Table_Data[[#This Row],[id]], Table_miniLM_titles_topics[[Column1.id]:[Column3.topic]], 3, FALSE)</f>
        <v>10</v>
      </c>
      <c r="M667" s="1">
        <f>VLOOKUP(Table_Data[[#This Row],[id]], Table_mpnet_titles_topics[[Column1.id]:[Column3.topic]], 3, FALSE)</f>
        <v>5</v>
      </c>
      <c r="N667" s="1">
        <f>VLOOKUP(Table_Data[[#This Row],[id]], Table_scibert_titles_topics[[Column1.id]:[Column3.topic]], 3, FALSE)</f>
        <v>2</v>
      </c>
      <c r="O667" s="1">
        <f>VLOOKUP(Table_Data[[#This Row],[id]], Table_miniLM_keywords_topics[[Column1.id]:[Column3.topic]], 3, FALSE)</f>
        <v>7</v>
      </c>
      <c r="P667" s="1">
        <f>VLOOKUP(Table_Data[[#This Row],[id]], Table_mpnet_keywords_topics[[Column1.id]:[Column3.topic]], 3, FALSE)</f>
        <v>2</v>
      </c>
      <c r="Q667" s="1" t="s">
        <v>6208</v>
      </c>
    </row>
    <row r="668" spans="1:17" x14ac:dyDescent="0.25">
      <c r="A668" s="1" t="s">
        <v>2781</v>
      </c>
      <c r="B668" s="1" t="s">
        <v>2782</v>
      </c>
      <c r="C668" s="1" t="s">
        <v>2783</v>
      </c>
      <c r="D668" s="1" t="s">
        <v>2784</v>
      </c>
      <c r="E668" s="1" t="s">
        <v>2785</v>
      </c>
      <c r="F668" s="1" t="s">
        <v>382</v>
      </c>
      <c r="G668" s="1">
        <v>2019</v>
      </c>
      <c r="H668" s="1" t="s">
        <v>2786</v>
      </c>
      <c r="I668" s="1">
        <f>VLOOKUP(Table_Data[[#This Row],[id]], Table_miniLM_document_topics[[Column1.id]:[Column3.topic]], 3, FALSE)</f>
        <v>-1</v>
      </c>
      <c r="J668" s="1">
        <f>VLOOKUP(Table_Data[[#This Row],[id]], Table_mpnet_document_topics[[Column1.id]:[Column3.topic]], 3, FALSE)</f>
        <v>3</v>
      </c>
      <c r="K668" s="1">
        <f>VLOOKUP(Table_Data[[#This Row],[id]], Table_scibert_document_topics[[Column1.id]:[Column3.topic]], 3, FALSE)</f>
        <v>-1</v>
      </c>
      <c r="L668" s="1">
        <f>VLOOKUP(Table_Data[[#This Row],[id]], Table_miniLM_titles_topics[[Column1.id]:[Column3.topic]], 3, FALSE)</f>
        <v>19</v>
      </c>
      <c r="M668" s="1">
        <f>VLOOKUP(Table_Data[[#This Row],[id]], Table_mpnet_titles_topics[[Column1.id]:[Column3.topic]], 3, FALSE)</f>
        <v>8</v>
      </c>
      <c r="N668" s="1">
        <f>VLOOKUP(Table_Data[[#This Row],[id]], Table_scibert_titles_topics[[Column1.id]:[Column3.topic]], 3, FALSE)</f>
        <v>20</v>
      </c>
      <c r="O668" s="1">
        <f>VLOOKUP(Table_Data[[#This Row],[id]], Table_miniLM_keywords_topics[[Column1.id]:[Column3.topic]], 3, FALSE)</f>
        <v>13</v>
      </c>
      <c r="P668" s="1">
        <f>VLOOKUP(Table_Data[[#This Row],[id]], Table_mpnet_keywords_topics[[Column1.id]:[Column3.topic]], 3, FALSE)</f>
        <v>11</v>
      </c>
      <c r="Q668" s="1" t="s">
        <v>6208</v>
      </c>
    </row>
    <row r="669" spans="1:17" x14ac:dyDescent="0.25">
      <c r="A669" s="1" t="s">
        <v>2787</v>
      </c>
      <c r="B669" s="1" t="s">
        <v>2788</v>
      </c>
      <c r="C669" s="1" t="s">
        <v>2789</v>
      </c>
      <c r="D669" s="1" t="s">
        <v>2790</v>
      </c>
      <c r="E669" s="1" t="s">
        <v>2791</v>
      </c>
      <c r="F669" s="1" t="s">
        <v>382</v>
      </c>
      <c r="G669" s="1">
        <v>2019</v>
      </c>
      <c r="I669" s="1">
        <f>VLOOKUP(Table_Data[[#This Row],[id]], Table_miniLM_document_topics[[Column1.id]:[Column3.topic]], 3, FALSE)</f>
        <v>12</v>
      </c>
      <c r="J669" s="1">
        <f>VLOOKUP(Table_Data[[#This Row],[id]], Table_mpnet_document_topics[[Column1.id]:[Column3.topic]], 3, FALSE)</f>
        <v>6</v>
      </c>
      <c r="K669" s="1">
        <f>VLOOKUP(Table_Data[[#This Row],[id]], Table_scibert_document_topics[[Column1.id]:[Column3.topic]], 3, FALSE)</f>
        <v>-1</v>
      </c>
      <c r="L669" s="1">
        <f>VLOOKUP(Table_Data[[#This Row],[id]], Table_miniLM_titles_topics[[Column1.id]:[Column3.topic]], 3, FALSE)</f>
        <v>-1</v>
      </c>
      <c r="M669" s="1">
        <f>VLOOKUP(Table_Data[[#This Row],[id]], Table_mpnet_titles_topics[[Column1.id]:[Column3.topic]], 3, FALSE)</f>
        <v>-1</v>
      </c>
      <c r="N669" s="1">
        <f>VLOOKUP(Table_Data[[#This Row],[id]], Table_scibert_titles_topics[[Column1.id]:[Column3.topic]], 3, FALSE)</f>
        <v>-1</v>
      </c>
      <c r="O669" s="1">
        <f>VLOOKUP(Table_Data[[#This Row],[id]], Table_miniLM_keywords_topics[[Column1.id]:[Column3.topic]], 3, FALSE)</f>
        <v>9</v>
      </c>
      <c r="P669" s="1">
        <f>VLOOKUP(Table_Data[[#This Row],[id]], Table_mpnet_keywords_topics[[Column1.id]:[Column3.topic]], 3, FALSE)</f>
        <v>5</v>
      </c>
      <c r="Q669" s="1" t="s">
        <v>6208</v>
      </c>
    </row>
    <row r="670" spans="1:17" x14ac:dyDescent="0.25">
      <c r="A670" s="1" t="s">
        <v>2792</v>
      </c>
      <c r="B670" s="1" t="s">
        <v>2793</v>
      </c>
      <c r="C670" s="1" t="s">
        <v>1936</v>
      </c>
      <c r="D670" s="1" t="s">
        <v>2794</v>
      </c>
      <c r="E670" s="1" t="s">
        <v>2795</v>
      </c>
      <c r="F670" s="1" t="s">
        <v>382</v>
      </c>
      <c r="G670" s="1">
        <v>2019</v>
      </c>
      <c r="H670" s="1" t="s">
        <v>2796</v>
      </c>
      <c r="I670" s="1">
        <f>VLOOKUP(Table_Data[[#This Row],[id]], Table_miniLM_document_topics[[Column1.id]:[Column3.topic]], 3, FALSE)</f>
        <v>1</v>
      </c>
      <c r="J670" s="1">
        <f>VLOOKUP(Table_Data[[#This Row],[id]], Table_mpnet_document_topics[[Column1.id]:[Column3.topic]], 3, FALSE)</f>
        <v>3</v>
      </c>
      <c r="K670" s="1">
        <f>VLOOKUP(Table_Data[[#This Row],[id]], Table_scibert_document_topics[[Column1.id]:[Column3.topic]], 3, FALSE)</f>
        <v>4</v>
      </c>
      <c r="L670" s="1">
        <f>VLOOKUP(Table_Data[[#This Row],[id]], Table_miniLM_titles_topics[[Column1.id]:[Column3.topic]], 3, FALSE)</f>
        <v>10</v>
      </c>
      <c r="M670" s="1">
        <f>VLOOKUP(Table_Data[[#This Row],[id]], Table_mpnet_titles_topics[[Column1.id]:[Column3.topic]], 3, FALSE)</f>
        <v>5</v>
      </c>
      <c r="N670" s="1">
        <f>VLOOKUP(Table_Data[[#This Row],[id]], Table_scibert_titles_topics[[Column1.id]:[Column3.topic]], 3, FALSE)</f>
        <v>2</v>
      </c>
      <c r="O670" s="1">
        <f>VLOOKUP(Table_Data[[#This Row],[id]], Table_miniLM_keywords_topics[[Column1.id]:[Column3.topic]], 3, FALSE)</f>
        <v>7</v>
      </c>
      <c r="P670" s="1">
        <f>VLOOKUP(Table_Data[[#This Row],[id]], Table_mpnet_keywords_topics[[Column1.id]:[Column3.topic]], 3, FALSE)</f>
        <v>2</v>
      </c>
      <c r="Q670" s="1" t="s">
        <v>6208</v>
      </c>
    </row>
    <row r="671" spans="1:17" x14ac:dyDescent="0.25">
      <c r="A671" s="1" t="s">
        <v>2797</v>
      </c>
      <c r="B671" s="1" t="s">
        <v>2798</v>
      </c>
      <c r="C671" s="1" t="s">
        <v>2799</v>
      </c>
      <c r="D671" s="1" t="s">
        <v>2800</v>
      </c>
      <c r="E671" s="1" t="s">
        <v>2801</v>
      </c>
      <c r="F671" s="1" t="s">
        <v>382</v>
      </c>
      <c r="G671" s="1">
        <v>2019</v>
      </c>
      <c r="H671" s="1" t="s">
        <v>2802</v>
      </c>
      <c r="I671" s="1">
        <f>VLOOKUP(Table_Data[[#This Row],[id]], Table_miniLM_document_topics[[Column1.id]:[Column3.topic]], 3, FALSE)</f>
        <v>3</v>
      </c>
      <c r="J671" s="1">
        <f>VLOOKUP(Table_Data[[#This Row],[id]], Table_mpnet_document_topics[[Column1.id]:[Column3.topic]], 3, FALSE)</f>
        <v>4</v>
      </c>
      <c r="K671" s="1">
        <f>VLOOKUP(Table_Data[[#This Row],[id]], Table_scibert_document_topics[[Column1.id]:[Column3.topic]], 3, FALSE)</f>
        <v>2</v>
      </c>
      <c r="L671" s="1">
        <f>VLOOKUP(Table_Data[[#This Row],[id]], Table_miniLM_titles_topics[[Column1.id]:[Column3.topic]], 3, FALSE)</f>
        <v>-1</v>
      </c>
      <c r="M671" s="1">
        <f>VLOOKUP(Table_Data[[#This Row],[id]], Table_mpnet_titles_topics[[Column1.id]:[Column3.topic]], 3, FALSE)</f>
        <v>1</v>
      </c>
      <c r="N671" s="1">
        <f>VLOOKUP(Table_Data[[#This Row],[id]], Table_scibert_titles_topics[[Column1.id]:[Column3.topic]], 3, FALSE)</f>
        <v>7</v>
      </c>
      <c r="O671" s="1">
        <f>VLOOKUP(Table_Data[[#This Row],[id]], Table_miniLM_keywords_topics[[Column1.id]:[Column3.topic]], 3, FALSE)</f>
        <v>7</v>
      </c>
      <c r="P671" s="1">
        <f>VLOOKUP(Table_Data[[#This Row],[id]], Table_mpnet_keywords_topics[[Column1.id]:[Column3.topic]], 3, FALSE)</f>
        <v>2</v>
      </c>
      <c r="Q671" s="1" t="s">
        <v>6208</v>
      </c>
    </row>
    <row r="672" spans="1:17" x14ac:dyDescent="0.25">
      <c r="A672" s="1" t="s">
        <v>2803</v>
      </c>
      <c r="B672" s="1" t="s">
        <v>2804</v>
      </c>
      <c r="C672" s="1" t="s">
        <v>2805</v>
      </c>
      <c r="D672" s="1" t="s">
        <v>2806</v>
      </c>
      <c r="E672" s="1" t="s">
        <v>2807</v>
      </c>
      <c r="F672" s="1" t="s">
        <v>382</v>
      </c>
      <c r="G672" s="1">
        <v>2019</v>
      </c>
      <c r="H672" s="1" t="s">
        <v>127</v>
      </c>
      <c r="I672" s="1">
        <f>VLOOKUP(Table_Data[[#This Row],[id]], Table_miniLM_document_topics[[Column1.id]:[Column3.topic]], 3, FALSE)</f>
        <v>7</v>
      </c>
      <c r="J672" s="1">
        <f>VLOOKUP(Table_Data[[#This Row],[id]], Table_mpnet_document_topics[[Column1.id]:[Column3.topic]], 3, FALSE)</f>
        <v>8</v>
      </c>
      <c r="K672" s="1">
        <f>VLOOKUP(Table_Data[[#This Row],[id]], Table_scibert_document_topics[[Column1.id]:[Column3.topic]], 3, FALSE)</f>
        <v>7</v>
      </c>
      <c r="L672" s="1">
        <f>VLOOKUP(Table_Data[[#This Row],[id]], Table_miniLM_titles_topics[[Column1.id]:[Column3.topic]], 3, FALSE)</f>
        <v>8</v>
      </c>
      <c r="M672" s="1">
        <f>VLOOKUP(Table_Data[[#This Row],[id]], Table_mpnet_titles_topics[[Column1.id]:[Column3.topic]], 3, FALSE)</f>
        <v>11</v>
      </c>
      <c r="N672" s="1">
        <f>VLOOKUP(Table_Data[[#This Row],[id]], Table_scibert_titles_topics[[Column1.id]:[Column3.topic]], 3, FALSE)</f>
        <v>6</v>
      </c>
      <c r="O672" s="1">
        <f>VLOOKUP(Table_Data[[#This Row],[id]], Table_miniLM_keywords_topics[[Column1.id]:[Column3.topic]], 3, FALSE)</f>
        <v>1</v>
      </c>
      <c r="P672" s="1">
        <f>VLOOKUP(Table_Data[[#This Row],[id]], Table_mpnet_keywords_topics[[Column1.id]:[Column3.topic]], 3, FALSE)</f>
        <v>0</v>
      </c>
      <c r="Q672" s="1" t="s">
        <v>6208</v>
      </c>
    </row>
    <row r="673" spans="1:17" x14ac:dyDescent="0.25">
      <c r="A673" s="1" t="s">
        <v>2808</v>
      </c>
      <c r="B673" s="1" t="s">
        <v>2809</v>
      </c>
      <c r="C673" s="1" t="s">
        <v>2810</v>
      </c>
      <c r="D673" s="1" t="s">
        <v>2811</v>
      </c>
      <c r="E673" s="1" t="s">
        <v>2812</v>
      </c>
      <c r="F673" s="1" t="s">
        <v>382</v>
      </c>
      <c r="G673" s="1">
        <v>2019</v>
      </c>
      <c r="H673" s="1" t="s">
        <v>2813</v>
      </c>
      <c r="I673" s="1">
        <f>VLOOKUP(Table_Data[[#This Row],[id]], Table_miniLM_document_topics[[Column1.id]:[Column3.topic]], 3, FALSE)</f>
        <v>15</v>
      </c>
      <c r="J673" s="1">
        <f>VLOOKUP(Table_Data[[#This Row],[id]], Table_mpnet_document_topics[[Column1.id]:[Column3.topic]], 3, FALSE)</f>
        <v>18</v>
      </c>
      <c r="K673" s="1">
        <f>VLOOKUP(Table_Data[[#This Row],[id]], Table_scibert_document_topics[[Column1.id]:[Column3.topic]], 3, FALSE)</f>
        <v>13</v>
      </c>
      <c r="L673" s="1">
        <f>VLOOKUP(Table_Data[[#This Row],[id]], Table_miniLM_titles_topics[[Column1.id]:[Column3.topic]], 3, FALSE)</f>
        <v>9</v>
      </c>
      <c r="M673" s="1">
        <f>VLOOKUP(Table_Data[[#This Row],[id]], Table_mpnet_titles_topics[[Column1.id]:[Column3.topic]], 3, FALSE)</f>
        <v>-1</v>
      </c>
      <c r="N673" s="1">
        <f>VLOOKUP(Table_Data[[#This Row],[id]], Table_scibert_titles_topics[[Column1.id]:[Column3.topic]], 3, FALSE)</f>
        <v>-1</v>
      </c>
      <c r="O673" s="1">
        <f>VLOOKUP(Table_Data[[#This Row],[id]], Table_miniLM_keywords_topics[[Column1.id]:[Column3.topic]], 3, FALSE)</f>
        <v>7</v>
      </c>
      <c r="P673" s="1">
        <f>VLOOKUP(Table_Data[[#This Row],[id]], Table_mpnet_keywords_topics[[Column1.id]:[Column3.topic]], 3, FALSE)</f>
        <v>0</v>
      </c>
      <c r="Q673" s="1" t="s">
        <v>6208</v>
      </c>
    </row>
    <row r="674" spans="1:17" x14ac:dyDescent="0.25">
      <c r="A674" s="1" t="s">
        <v>2814</v>
      </c>
      <c r="B674" s="1" t="s">
        <v>2815</v>
      </c>
      <c r="C674" s="1" t="s">
        <v>2816</v>
      </c>
      <c r="D674" s="1" t="s">
        <v>2817</v>
      </c>
      <c r="E674" s="1" t="s">
        <v>2818</v>
      </c>
      <c r="F674" s="1" t="s">
        <v>382</v>
      </c>
      <c r="G674" s="1">
        <v>2019</v>
      </c>
      <c r="H674" s="1" t="s">
        <v>2819</v>
      </c>
      <c r="I674" s="1">
        <f>VLOOKUP(Table_Data[[#This Row],[id]], Table_miniLM_document_topics[[Column1.id]:[Column3.topic]], 3, FALSE)</f>
        <v>7</v>
      </c>
      <c r="J674" s="1">
        <f>VLOOKUP(Table_Data[[#This Row],[id]], Table_mpnet_document_topics[[Column1.id]:[Column3.topic]], 3, FALSE)</f>
        <v>8</v>
      </c>
      <c r="K674" s="1">
        <f>VLOOKUP(Table_Data[[#This Row],[id]], Table_scibert_document_topics[[Column1.id]:[Column3.topic]], 3, FALSE)</f>
        <v>-1</v>
      </c>
      <c r="L674" s="1">
        <f>VLOOKUP(Table_Data[[#This Row],[id]], Table_miniLM_titles_topics[[Column1.id]:[Column3.topic]], 3, FALSE)</f>
        <v>0</v>
      </c>
      <c r="M674" s="1">
        <f>VLOOKUP(Table_Data[[#This Row],[id]], Table_mpnet_titles_topics[[Column1.id]:[Column3.topic]], 3, FALSE)</f>
        <v>-1</v>
      </c>
      <c r="N674" s="1">
        <f>VLOOKUP(Table_Data[[#This Row],[id]], Table_scibert_titles_topics[[Column1.id]:[Column3.topic]], 3, FALSE)</f>
        <v>3</v>
      </c>
      <c r="O674" s="1">
        <f>VLOOKUP(Table_Data[[#This Row],[id]], Table_miniLM_keywords_topics[[Column1.id]:[Column3.topic]], 3, FALSE)</f>
        <v>-1</v>
      </c>
      <c r="P674" s="1">
        <f>VLOOKUP(Table_Data[[#This Row],[id]], Table_mpnet_keywords_topics[[Column1.id]:[Column3.topic]], 3, FALSE)</f>
        <v>9</v>
      </c>
      <c r="Q674" s="1" t="s">
        <v>6208</v>
      </c>
    </row>
    <row r="675" spans="1:17" x14ac:dyDescent="0.25">
      <c r="A675" s="1" t="s">
        <v>2820</v>
      </c>
      <c r="B675" s="1" t="s">
        <v>2821</v>
      </c>
      <c r="C675" s="1" t="s">
        <v>2691</v>
      </c>
      <c r="D675" s="1" t="s">
        <v>2822</v>
      </c>
      <c r="E675" s="1" t="s">
        <v>2823</v>
      </c>
      <c r="F675" s="1" t="s">
        <v>382</v>
      </c>
      <c r="G675" s="1">
        <v>2019</v>
      </c>
      <c r="H675" s="1" t="s">
        <v>31</v>
      </c>
      <c r="I675" s="1">
        <f>VLOOKUP(Table_Data[[#This Row],[id]], Table_miniLM_document_topics[[Column1.id]:[Column3.topic]], 3, FALSE)</f>
        <v>20</v>
      </c>
      <c r="J675" s="1">
        <f>VLOOKUP(Table_Data[[#This Row],[id]], Table_mpnet_document_topics[[Column1.id]:[Column3.topic]], 3, FALSE)</f>
        <v>22</v>
      </c>
      <c r="K675" s="1">
        <f>VLOOKUP(Table_Data[[#This Row],[id]], Table_scibert_document_topics[[Column1.id]:[Column3.topic]], 3, FALSE)</f>
        <v>24</v>
      </c>
      <c r="L675" s="1">
        <f>VLOOKUP(Table_Data[[#This Row],[id]], Table_miniLM_titles_topics[[Column1.id]:[Column3.topic]], 3, FALSE)</f>
        <v>-1</v>
      </c>
      <c r="M675" s="1">
        <f>VLOOKUP(Table_Data[[#This Row],[id]], Table_mpnet_titles_topics[[Column1.id]:[Column3.topic]], 3, FALSE)</f>
        <v>10</v>
      </c>
      <c r="N675" s="1">
        <f>VLOOKUP(Table_Data[[#This Row],[id]], Table_scibert_titles_topics[[Column1.id]:[Column3.topic]], 3, FALSE)</f>
        <v>-1</v>
      </c>
      <c r="O675" s="1">
        <f>VLOOKUP(Table_Data[[#This Row],[id]], Table_miniLM_keywords_topics[[Column1.id]:[Column3.topic]], 3, FALSE)</f>
        <v>14</v>
      </c>
      <c r="P675" s="1">
        <f>VLOOKUP(Table_Data[[#This Row],[id]], Table_mpnet_keywords_topics[[Column1.id]:[Column3.topic]], 3, FALSE)</f>
        <v>0</v>
      </c>
      <c r="Q675" s="1" t="s">
        <v>6208</v>
      </c>
    </row>
    <row r="676" spans="1:17" x14ac:dyDescent="0.25">
      <c r="A676" s="1" t="s">
        <v>2824</v>
      </c>
      <c r="B676" s="1" t="s">
        <v>2825</v>
      </c>
      <c r="C676" s="1" t="s">
        <v>2826</v>
      </c>
      <c r="D676" s="1" t="s">
        <v>2827</v>
      </c>
      <c r="E676" s="1" t="s">
        <v>2828</v>
      </c>
      <c r="F676" s="1" t="s">
        <v>382</v>
      </c>
      <c r="G676" s="1">
        <v>2019</v>
      </c>
      <c r="H676" s="1" t="s">
        <v>31</v>
      </c>
      <c r="I676" s="1">
        <f>VLOOKUP(Table_Data[[#This Row],[id]], Table_miniLM_document_topics[[Column1.id]:[Column3.topic]], 3, FALSE)</f>
        <v>17</v>
      </c>
      <c r="J676" s="1">
        <f>VLOOKUP(Table_Data[[#This Row],[id]], Table_mpnet_document_topics[[Column1.id]:[Column3.topic]], 3, FALSE)</f>
        <v>16</v>
      </c>
      <c r="K676" s="1">
        <f>VLOOKUP(Table_Data[[#This Row],[id]], Table_scibert_document_topics[[Column1.id]:[Column3.topic]], 3, FALSE)</f>
        <v>19</v>
      </c>
      <c r="L676" s="1">
        <f>VLOOKUP(Table_Data[[#This Row],[id]], Table_miniLM_titles_topics[[Column1.id]:[Column3.topic]], 3, FALSE)</f>
        <v>18</v>
      </c>
      <c r="M676" s="1">
        <f>VLOOKUP(Table_Data[[#This Row],[id]], Table_mpnet_titles_topics[[Column1.id]:[Column3.topic]], 3, FALSE)</f>
        <v>-1</v>
      </c>
      <c r="N676" s="1">
        <f>VLOOKUP(Table_Data[[#This Row],[id]], Table_scibert_titles_topics[[Column1.id]:[Column3.topic]], 3, FALSE)</f>
        <v>21</v>
      </c>
      <c r="O676" s="1">
        <f>VLOOKUP(Table_Data[[#This Row],[id]], Table_miniLM_keywords_topics[[Column1.id]:[Column3.topic]], 3, FALSE)</f>
        <v>-1</v>
      </c>
      <c r="P676" s="1">
        <f>VLOOKUP(Table_Data[[#This Row],[id]], Table_mpnet_keywords_topics[[Column1.id]:[Column3.topic]], 3, FALSE)</f>
        <v>-1</v>
      </c>
      <c r="Q676" s="1" t="s">
        <v>6208</v>
      </c>
    </row>
    <row r="677" spans="1:17" x14ac:dyDescent="0.25">
      <c r="A677" s="1" t="s">
        <v>2829</v>
      </c>
      <c r="B677" s="1" t="s">
        <v>2830</v>
      </c>
      <c r="C677" s="1" t="s">
        <v>421</v>
      </c>
      <c r="D677" s="1" t="s">
        <v>2831</v>
      </c>
      <c r="E677" s="1" t="s">
        <v>2832</v>
      </c>
      <c r="F677" s="1" t="s">
        <v>382</v>
      </c>
      <c r="G677" s="1">
        <v>2019</v>
      </c>
      <c r="I677" s="1">
        <f>VLOOKUP(Table_Data[[#This Row],[id]], Table_miniLM_document_topics[[Column1.id]:[Column3.topic]], 3, FALSE)</f>
        <v>0</v>
      </c>
      <c r="J677" s="1">
        <f>VLOOKUP(Table_Data[[#This Row],[id]], Table_mpnet_document_topics[[Column1.id]:[Column3.topic]], 3, FALSE)</f>
        <v>-1</v>
      </c>
      <c r="K677" s="1">
        <f>VLOOKUP(Table_Data[[#This Row],[id]], Table_scibert_document_topics[[Column1.id]:[Column3.topic]], 3, FALSE)</f>
        <v>-1</v>
      </c>
      <c r="L677" s="1">
        <f>VLOOKUP(Table_Data[[#This Row],[id]], Table_miniLM_titles_topics[[Column1.id]:[Column3.topic]], 3, FALSE)</f>
        <v>9</v>
      </c>
      <c r="M677" s="1">
        <f>VLOOKUP(Table_Data[[#This Row],[id]], Table_mpnet_titles_topics[[Column1.id]:[Column3.topic]], 3, FALSE)</f>
        <v>10</v>
      </c>
      <c r="N677" s="1">
        <f>VLOOKUP(Table_Data[[#This Row],[id]], Table_scibert_titles_topics[[Column1.id]:[Column3.topic]], 3, FALSE)</f>
        <v>-1</v>
      </c>
      <c r="O677" s="1">
        <f>VLOOKUP(Table_Data[[#This Row],[id]], Table_miniLM_keywords_topics[[Column1.id]:[Column3.topic]], 3, FALSE)</f>
        <v>3</v>
      </c>
      <c r="P677" s="1">
        <f>VLOOKUP(Table_Data[[#This Row],[id]], Table_mpnet_keywords_topics[[Column1.id]:[Column3.topic]], 3, FALSE)</f>
        <v>3</v>
      </c>
      <c r="Q677" s="1" t="s">
        <v>6208</v>
      </c>
    </row>
    <row r="678" spans="1:17" x14ac:dyDescent="0.25">
      <c r="A678" s="1" t="s">
        <v>2833</v>
      </c>
      <c r="B678" s="1" t="s">
        <v>2834</v>
      </c>
      <c r="C678" s="1" t="s">
        <v>2835</v>
      </c>
      <c r="D678" s="1" t="s">
        <v>2836</v>
      </c>
      <c r="E678" s="1" t="s">
        <v>2837</v>
      </c>
      <c r="F678" s="1" t="s">
        <v>382</v>
      </c>
      <c r="G678" s="1">
        <v>2019</v>
      </c>
      <c r="I678" s="1">
        <f>VLOOKUP(Table_Data[[#This Row],[id]], Table_miniLM_document_topics[[Column1.id]:[Column3.topic]], 3, FALSE)</f>
        <v>15</v>
      </c>
      <c r="J678" s="1">
        <f>VLOOKUP(Table_Data[[#This Row],[id]], Table_mpnet_document_topics[[Column1.id]:[Column3.topic]], 3, FALSE)</f>
        <v>18</v>
      </c>
      <c r="K678" s="1">
        <f>VLOOKUP(Table_Data[[#This Row],[id]], Table_scibert_document_topics[[Column1.id]:[Column3.topic]], 3, FALSE)</f>
        <v>13</v>
      </c>
      <c r="L678" s="1">
        <f>VLOOKUP(Table_Data[[#This Row],[id]], Table_miniLM_titles_topics[[Column1.id]:[Column3.topic]], 3, FALSE)</f>
        <v>8</v>
      </c>
      <c r="M678" s="1">
        <f>VLOOKUP(Table_Data[[#This Row],[id]], Table_mpnet_titles_topics[[Column1.id]:[Column3.topic]], 3, FALSE)</f>
        <v>11</v>
      </c>
      <c r="N678" s="1">
        <f>VLOOKUP(Table_Data[[#This Row],[id]], Table_scibert_titles_topics[[Column1.id]:[Column3.topic]], 3, FALSE)</f>
        <v>6</v>
      </c>
      <c r="O678" s="1">
        <f>VLOOKUP(Table_Data[[#This Row],[id]], Table_miniLM_keywords_topics[[Column1.id]:[Column3.topic]], 3, FALSE)</f>
        <v>-1</v>
      </c>
      <c r="P678" s="1">
        <f>VLOOKUP(Table_Data[[#This Row],[id]], Table_mpnet_keywords_topics[[Column1.id]:[Column3.topic]], 3, FALSE)</f>
        <v>9</v>
      </c>
      <c r="Q678" s="1" t="s">
        <v>6208</v>
      </c>
    </row>
    <row r="679" spans="1:17" x14ac:dyDescent="0.25">
      <c r="A679" s="1" t="s">
        <v>3225</v>
      </c>
      <c r="B679" s="1" t="s">
        <v>3226</v>
      </c>
      <c r="C679" s="1" t="s">
        <v>3227</v>
      </c>
      <c r="D679" s="1" t="s">
        <v>3228</v>
      </c>
      <c r="E679" s="1" t="s">
        <v>3229</v>
      </c>
      <c r="F679" s="1" t="s">
        <v>382</v>
      </c>
      <c r="G679" s="1">
        <v>2020</v>
      </c>
      <c r="H679" s="1" t="s">
        <v>745</v>
      </c>
      <c r="I679" s="1">
        <f>VLOOKUP(Table_Data[[#This Row],[id]], Table_miniLM_document_topics[[Column1.id]:[Column3.topic]], 3, FALSE)</f>
        <v>0</v>
      </c>
      <c r="J679" s="1">
        <f>VLOOKUP(Table_Data[[#This Row],[id]], Table_mpnet_document_topics[[Column1.id]:[Column3.topic]], 3, FALSE)</f>
        <v>-1</v>
      </c>
      <c r="K679" s="1">
        <f>VLOOKUP(Table_Data[[#This Row],[id]], Table_scibert_document_topics[[Column1.id]:[Column3.topic]], 3, FALSE)</f>
        <v>0</v>
      </c>
      <c r="L679" s="1">
        <f>VLOOKUP(Table_Data[[#This Row],[id]], Table_miniLM_titles_topics[[Column1.id]:[Column3.topic]], 3, FALSE)</f>
        <v>0</v>
      </c>
      <c r="M679" s="1">
        <f>VLOOKUP(Table_Data[[#This Row],[id]], Table_mpnet_titles_topics[[Column1.id]:[Column3.topic]], 3, FALSE)</f>
        <v>3</v>
      </c>
      <c r="N679" s="1">
        <f>VLOOKUP(Table_Data[[#This Row],[id]], Table_scibert_titles_topics[[Column1.id]:[Column3.topic]], 3, FALSE)</f>
        <v>-1</v>
      </c>
      <c r="O679" s="1">
        <f>VLOOKUP(Table_Data[[#This Row],[id]], Table_miniLM_keywords_topics[[Column1.id]:[Column3.topic]], 3, FALSE)</f>
        <v>-1</v>
      </c>
      <c r="P679" s="1">
        <f>VLOOKUP(Table_Data[[#This Row],[id]], Table_mpnet_keywords_topics[[Column1.id]:[Column3.topic]], 3, FALSE)</f>
        <v>-1</v>
      </c>
      <c r="Q679" s="1" t="s">
        <v>6208</v>
      </c>
    </row>
    <row r="680" spans="1:17" x14ac:dyDescent="0.25">
      <c r="A680" s="1" t="s">
        <v>3230</v>
      </c>
      <c r="B680" s="1" t="s">
        <v>3231</v>
      </c>
      <c r="C680" s="1" t="s">
        <v>2323</v>
      </c>
      <c r="D680" s="1" t="s">
        <v>3232</v>
      </c>
      <c r="E680" s="1" t="s">
        <v>3233</v>
      </c>
      <c r="F680" s="1" t="s">
        <v>382</v>
      </c>
      <c r="G680" s="1">
        <v>2020</v>
      </c>
      <c r="H680" s="1" t="s">
        <v>869</v>
      </c>
      <c r="I680" s="1">
        <f>VLOOKUP(Table_Data[[#This Row],[id]], Table_miniLM_document_topics[[Column1.id]:[Column3.topic]], 3, FALSE)</f>
        <v>1</v>
      </c>
      <c r="J680" s="1">
        <f>VLOOKUP(Table_Data[[#This Row],[id]], Table_mpnet_document_topics[[Column1.id]:[Column3.topic]], 3, FALSE)</f>
        <v>3</v>
      </c>
      <c r="K680" s="1">
        <f>VLOOKUP(Table_Data[[#This Row],[id]], Table_scibert_document_topics[[Column1.id]:[Column3.topic]], 3, FALSE)</f>
        <v>4</v>
      </c>
      <c r="L680" s="1">
        <f>VLOOKUP(Table_Data[[#This Row],[id]], Table_miniLM_titles_topics[[Column1.id]:[Column3.topic]], 3, FALSE)</f>
        <v>10</v>
      </c>
      <c r="M680" s="1">
        <f>VLOOKUP(Table_Data[[#This Row],[id]], Table_mpnet_titles_topics[[Column1.id]:[Column3.topic]], 3, FALSE)</f>
        <v>5</v>
      </c>
      <c r="N680" s="1">
        <f>VLOOKUP(Table_Data[[#This Row],[id]], Table_scibert_titles_topics[[Column1.id]:[Column3.topic]], 3, FALSE)</f>
        <v>2</v>
      </c>
      <c r="O680" s="1">
        <f>VLOOKUP(Table_Data[[#This Row],[id]], Table_miniLM_keywords_topics[[Column1.id]:[Column3.topic]], 3, FALSE)</f>
        <v>0</v>
      </c>
      <c r="P680" s="1">
        <f>VLOOKUP(Table_Data[[#This Row],[id]], Table_mpnet_keywords_topics[[Column1.id]:[Column3.topic]], 3, FALSE)</f>
        <v>-1</v>
      </c>
      <c r="Q680" s="1" t="s">
        <v>6208</v>
      </c>
    </row>
    <row r="681" spans="1:17" x14ac:dyDescent="0.25">
      <c r="A681" s="1" t="s">
        <v>3234</v>
      </c>
      <c r="B681" s="1" t="s">
        <v>3235</v>
      </c>
      <c r="C681" s="1" t="s">
        <v>3236</v>
      </c>
      <c r="D681" s="1" t="s">
        <v>3237</v>
      </c>
      <c r="E681" s="1" t="s">
        <v>3238</v>
      </c>
      <c r="F681" s="1" t="s">
        <v>382</v>
      </c>
      <c r="G681" s="1">
        <v>2020</v>
      </c>
      <c r="H681" s="1" t="s">
        <v>243</v>
      </c>
      <c r="I681" s="1">
        <f>VLOOKUP(Table_Data[[#This Row],[id]], Table_miniLM_document_topics[[Column1.id]:[Column3.topic]], 3, FALSE)</f>
        <v>3</v>
      </c>
      <c r="J681" s="1">
        <f>VLOOKUP(Table_Data[[#This Row],[id]], Table_mpnet_document_topics[[Column1.id]:[Column3.topic]], 3, FALSE)</f>
        <v>-1</v>
      </c>
      <c r="K681" s="1">
        <f>VLOOKUP(Table_Data[[#This Row],[id]], Table_scibert_document_topics[[Column1.id]:[Column3.topic]], 3, FALSE)</f>
        <v>2</v>
      </c>
      <c r="L681" s="1">
        <f>VLOOKUP(Table_Data[[#This Row],[id]], Table_miniLM_titles_topics[[Column1.id]:[Column3.topic]], 3, FALSE)</f>
        <v>-1</v>
      </c>
      <c r="M681" s="1">
        <f>VLOOKUP(Table_Data[[#This Row],[id]], Table_mpnet_titles_topics[[Column1.id]:[Column3.topic]], 3, FALSE)</f>
        <v>-1</v>
      </c>
      <c r="N681" s="1">
        <f>VLOOKUP(Table_Data[[#This Row],[id]], Table_scibert_titles_topics[[Column1.id]:[Column3.topic]], 3, FALSE)</f>
        <v>7</v>
      </c>
      <c r="O681" s="1">
        <f>VLOOKUP(Table_Data[[#This Row],[id]], Table_miniLM_keywords_topics[[Column1.id]:[Column3.topic]], 3, FALSE)</f>
        <v>-1</v>
      </c>
      <c r="P681" s="1">
        <f>VLOOKUP(Table_Data[[#This Row],[id]], Table_mpnet_keywords_topics[[Column1.id]:[Column3.topic]], 3, FALSE)</f>
        <v>2</v>
      </c>
      <c r="Q681" s="1" t="s">
        <v>6208</v>
      </c>
    </row>
    <row r="682" spans="1:17" x14ac:dyDescent="0.25">
      <c r="A682" s="1" t="s">
        <v>3239</v>
      </c>
      <c r="B682" s="1" t="s">
        <v>3240</v>
      </c>
      <c r="C682" s="1" t="s">
        <v>3241</v>
      </c>
      <c r="D682" s="1" t="s">
        <v>3242</v>
      </c>
      <c r="E682" s="1" t="s">
        <v>3243</v>
      </c>
      <c r="F682" s="1" t="s">
        <v>382</v>
      </c>
      <c r="G682" s="1">
        <v>2020</v>
      </c>
      <c r="H682" s="1" t="s">
        <v>1205</v>
      </c>
      <c r="I682" s="1">
        <f>VLOOKUP(Table_Data[[#This Row],[id]], Table_miniLM_document_topics[[Column1.id]:[Column3.topic]], 3, FALSE)</f>
        <v>3</v>
      </c>
      <c r="J682" s="1">
        <f>VLOOKUP(Table_Data[[#This Row],[id]], Table_mpnet_document_topics[[Column1.id]:[Column3.topic]], 3, FALSE)</f>
        <v>4</v>
      </c>
      <c r="K682" s="1">
        <f>VLOOKUP(Table_Data[[#This Row],[id]], Table_scibert_document_topics[[Column1.id]:[Column3.topic]], 3, FALSE)</f>
        <v>2</v>
      </c>
      <c r="L682" s="1">
        <f>VLOOKUP(Table_Data[[#This Row],[id]], Table_miniLM_titles_topics[[Column1.id]:[Column3.topic]], 3, FALSE)</f>
        <v>-1</v>
      </c>
      <c r="M682" s="1">
        <f>VLOOKUP(Table_Data[[#This Row],[id]], Table_mpnet_titles_topics[[Column1.id]:[Column3.topic]], 3, FALSE)</f>
        <v>-1</v>
      </c>
      <c r="N682" s="1">
        <f>VLOOKUP(Table_Data[[#This Row],[id]], Table_scibert_titles_topics[[Column1.id]:[Column3.topic]], 3, FALSE)</f>
        <v>-1</v>
      </c>
      <c r="O682" s="1">
        <f>VLOOKUP(Table_Data[[#This Row],[id]], Table_miniLM_keywords_topics[[Column1.id]:[Column3.topic]], 3, FALSE)</f>
        <v>-1</v>
      </c>
      <c r="P682" s="1">
        <f>VLOOKUP(Table_Data[[#This Row],[id]], Table_mpnet_keywords_topics[[Column1.id]:[Column3.topic]], 3, FALSE)</f>
        <v>-1</v>
      </c>
      <c r="Q682" s="1" t="s">
        <v>6208</v>
      </c>
    </row>
    <row r="683" spans="1:17" x14ac:dyDescent="0.25">
      <c r="A683" s="1" t="s">
        <v>3244</v>
      </c>
      <c r="B683" s="1" t="s">
        <v>3245</v>
      </c>
      <c r="C683" s="1" t="s">
        <v>3246</v>
      </c>
      <c r="D683" s="1" t="s">
        <v>3247</v>
      </c>
      <c r="E683" s="1" t="s">
        <v>3248</v>
      </c>
      <c r="F683" s="1" t="s">
        <v>382</v>
      </c>
      <c r="G683" s="1">
        <v>2020</v>
      </c>
      <c r="I683" s="1">
        <f>VLOOKUP(Table_Data[[#This Row],[id]], Table_miniLM_document_topics[[Column1.id]:[Column3.topic]], 3, FALSE)</f>
        <v>0</v>
      </c>
      <c r="J683" s="1">
        <f>VLOOKUP(Table_Data[[#This Row],[id]], Table_mpnet_document_topics[[Column1.id]:[Column3.topic]], 3, FALSE)</f>
        <v>-1</v>
      </c>
      <c r="K683" s="1">
        <f>VLOOKUP(Table_Data[[#This Row],[id]], Table_scibert_document_topics[[Column1.id]:[Column3.topic]], 3, FALSE)</f>
        <v>0</v>
      </c>
      <c r="L683" s="1">
        <f>VLOOKUP(Table_Data[[#This Row],[id]], Table_miniLM_titles_topics[[Column1.id]:[Column3.topic]], 3, FALSE)</f>
        <v>0</v>
      </c>
      <c r="M683" s="1">
        <f>VLOOKUP(Table_Data[[#This Row],[id]], Table_mpnet_titles_topics[[Column1.id]:[Column3.topic]], 3, FALSE)</f>
        <v>3</v>
      </c>
      <c r="N683" s="1">
        <f>VLOOKUP(Table_Data[[#This Row],[id]], Table_scibert_titles_topics[[Column1.id]:[Column3.topic]], 3, FALSE)</f>
        <v>8</v>
      </c>
      <c r="O683" s="1">
        <f>VLOOKUP(Table_Data[[#This Row],[id]], Table_miniLM_keywords_topics[[Column1.id]:[Column3.topic]], 3, FALSE)</f>
        <v>0</v>
      </c>
      <c r="P683" s="1">
        <f>VLOOKUP(Table_Data[[#This Row],[id]], Table_mpnet_keywords_topics[[Column1.id]:[Column3.topic]], 3, FALSE)</f>
        <v>0</v>
      </c>
      <c r="Q683" s="1" t="s">
        <v>6208</v>
      </c>
    </row>
    <row r="684" spans="1:17" x14ac:dyDescent="0.25">
      <c r="A684" s="1" t="s">
        <v>3249</v>
      </c>
      <c r="B684" s="1" t="s">
        <v>3250</v>
      </c>
      <c r="C684" s="1" t="s">
        <v>3251</v>
      </c>
      <c r="D684" s="1" t="s">
        <v>3252</v>
      </c>
      <c r="E684" s="1" t="s">
        <v>3253</v>
      </c>
      <c r="F684" s="1" t="s">
        <v>382</v>
      </c>
      <c r="G684" s="1">
        <v>2020</v>
      </c>
      <c r="I684" s="1">
        <f>VLOOKUP(Table_Data[[#This Row],[id]], Table_miniLM_document_topics[[Column1.id]:[Column3.topic]], 3, FALSE)</f>
        <v>13</v>
      </c>
      <c r="J684" s="1">
        <f>VLOOKUP(Table_Data[[#This Row],[id]], Table_mpnet_document_topics[[Column1.id]:[Column3.topic]], 3, FALSE)</f>
        <v>-1</v>
      </c>
      <c r="K684" s="1">
        <f>VLOOKUP(Table_Data[[#This Row],[id]], Table_scibert_document_topics[[Column1.id]:[Column3.topic]], 3, FALSE)</f>
        <v>11</v>
      </c>
      <c r="L684" s="1">
        <f>VLOOKUP(Table_Data[[#This Row],[id]], Table_miniLM_titles_topics[[Column1.id]:[Column3.topic]], 3, FALSE)</f>
        <v>9</v>
      </c>
      <c r="M684" s="1">
        <f>VLOOKUP(Table_Data[[#This Row],[id]], Table_mpnet_titles_topics[[Column1.id]:[Column3.topic]], 3, FALSE)</f>
        <v>8</v>
      </c>
      <c r="N684" s="1">
        <f>VLOOKUP(Table_Data[[#This Row],[id]], Table_scibert_titles_topics[[Column1.id]:[Column3.topic]], 3, FALSE)</f>
        <v>-1</v>
      </c>
      <c r="O684" s="1">
        <f>VLOOKUP(Table_Data[[#This Row],[id]], Table_miniLM_keywords_topics[[Column1.id]:[Column3.topic]], 3, FALSE)</f>
        <v>0</v>
      </c>
      <c r="P684" s="1">
        <f>VLOOKUP(Table_Data[[#This Row],[id]], Table_mpnet_keywords_topics[[Column1.id]:[Column3.topic]], 3, FALSE)</f>
        <v>-1</v>
      </c>
      <c r="Q684" s="1" t="s">
        <v>6208</v>
      </c>
    </row>
    <row r="685" spans="1:17" x14ac:dyDescent="0.25">
      <c r="A685" s="1" t="s">
        <v>3254</v>
      </c>
      <c r="B685" s="1" t="s">
        <v>3255</v>
      </c>
      <c r="C685" s="1" t="s">
        <v>3256</v>
      </c>
      <c r="D685" s="1" t="s">
        <v>3257</v>
      </c>
      <c r="E685" s="1" t="s">
        <v>3258</v>
      </c>
      <c r="F685" s="1" t="s">
        <v>382</v>
      </c>
      <c r="G685" s="1">
        <v>2020</v>
      </c>
      <c r="I685" s="1">
        <f>VLOOKUP(Table_Data[[#This Row],[id]], Table_miniLM_document_topics[[Column1.id]:[Column3.topic]], 3, FALSE)</f>
        <v>-1</v>
      </c>
      <c r="J685" s="1">
        <f>VLOOKUP(Table_Data[[#This Row],[id]], Table_mpnet_document_topics[[Column1.id]:[Column3.topic]], 3, FALSE)</f>
        <v>-1</v>
      </c>
      <c r="K685" s="1">
        <f>VLOOKUP(Table_Data[[#This Row],[id]], Table_scibert_document_topics[[Column1.id]:[Column3.topic]], 3, FALSE)</f>
        <v>-1</v>
      </c>
      <c r="L685" s="1">
        <f>VLOOKUP(Table_Data[[#This Row],[id]], Table_miniLM_titles_topics[[Column1.id]:[Column3.topic]], 3, FALSE)</f>
        <v>-1</v>
      </c>
      <c r="M685" s="1">
        <f>VLOOKUP(Table_Data[[#This Row],[id]], Table_mpnet_titles_topics[[Column1.id]:[Column3.topic]], 3, FALSE)</f>
        <v>-1</v>
      </c>
      <c r="N685" s="1">
        <f>VLOOKUP(Table_Data[[#This Row],[id]], Table_scibert_titles_topics[[Column1.id]:[Column3.topic]], 3, FALSE)</f>
        <v>22</v>
      </c>
      <c r="O685" s="1">
        <f>VLOOKUP(Table_Data[[#This Row],[id]], Table_miniLM_keywords_topics[[Column1.id]:[Column3.topic]], 3, FALSE)</f>
        <v>9</v>
      </c>
      <c r="P685" s="1">
        <f>VLOOKUP(Table_Data[[#This Row],[id]], Table_mpnet_keywords_topics[[Column1.id]:[Column3.topic]], 3, FALSE)</f>
        <v>5</v>
      </c>
      <c r="Q685" s="1" t="s">
        <v>6208</v>
      </c>
    </row>
    <row r="686" spans="1:17" x14ac:dyDescent="0.25">
      <c r="A686" s="1" t="s">
        <v>3259</v>
      </c>
      <c r="B686" s="1" t="s">
        <v>3260</v>
      </c>
      <c r="C686" s="1" t="s">
        <v>3261</v>
      </c>
      <c r="D686" s="1" t="s">
        <v>3262</v>
      </c>
      <c r="E686" s="1" t="s">
        <v>3263</v>
      </c>
      <c r="F686" s="1" t="s">
        <v>382</v>
      </c>
      <c r="G686" s="1">
        <v>2020</v>
      </c>
      <c r="H686" s="1" t="s">
        <v>3264</v>
      </c>
      <c r="I686" s="1">
        <f>VLOOKUP(Table_Data[[#This Row],[id]], Table_miniLM_document_topics[[Column1.id]:[Column3.topic]], 3, FALSE)</f>
        <v>4</v>
      </c>
      <c r="J686" s="1">
        <f>VLOOKUP(Table_Data[[#This Row],[id]], Table_mpnet_document_topics[[Column1.id]:[Column3.topic]], 3, FALSE)</f>
        <v>5</v>
      </c>
      <c r="K686" s="1">
        <f>VLOOKUP(Table_Data[[#This Row],[id]], Table_scibert_document_topics[[Column1.id]:[Column3.topic]], 3, FALSE)</f>
        <v>-1</v>
      </c>
      <c r="L686" s="1">
        <f>VLOOKUP(Table_Data[[#This Row],[id]], Table_miniLM_titles_topics[[Column1.id]:[Column3.topic]], 3, FALSE)</f>
        <v>2</v>
      </c>
      <c r="M686" s="1">
        <f>VLOOKUP(Table_Data[[#This Row],[id]], Table_mpnet_titles_topics[[Column1.id]:[Column3.topic]], 3, FALSE)</f>
        <v>7</v>
      </c>
      <c r="N686" s="1">
        <f>VLOOKUP(Table_Data[[#This Row],[id]], Table_scibert_titles_topics[[Column1.id]:[Column3.topic]], 3, FALSE)</f>
        <v>4</v>
      </c>
      <c r="O686" s="1">
        <f>VLOOKUP(Table_Data[[#This Row],[id]], Table_miniLM_keywords_topics[[Column1.id]:[Column3.topic]], 3, FALSE)</f>
        <v>1</v>
      </c>
      <c r="P686" s="1">
        <f>VLOOKUP(Table_Data[[#This Row],[id]], Table_mpnet_keywords_topics[[Column1.id]:[Column3.topic]], 3, FALSE)</f>
        <v>0</v>
      </c>
      <c r="Q686" s="1" t="s">
        <v>6208</v>
      </c>
    </row>
    <row r="687" spans="1:17" x14ac:dyDescent="0.25">
      <c r="A687" s="1" t="s">
        <v>3265</v>
      </c>
      <c r="B687" s="1" t="s">
        <v>3266</v>
      </c>
      <c r="C687" s="1" t="s">
        <v>3267</v>
      </c>
      <c r="D687" s="1" t="s">
        <v>3268</v>
      </c>
      <c r="E687" s="1" t="s">
        <v>3269</v>
      </c>
      <c r="F687" s="1" t="s">
        <v>382</v>
      </c>
      <c r="G687" s="1">
        <v>2020</v>
      </c>
      <c r="H687" s="1" t="s">
        <v>14</v>
      </c>
      <c r="I687" s="1">
        <f>VLOOKUP(Table_Data[[#This Row],[id]], Table_miniLM_document_topics[[Column1.id]:[Column3.topic]], 3, FALSE)</f>
        <v>11</v>
      </c>
      <c r="J687" s="1">
        <f>VLOOKUP(Table_Data[[#This Row],[id]], Table_mpnet_document_topics[[Column1.id]:[Column3.topic]], 3, FALSE)</f>
        <v>0</v>
      </c>
      <c r="K687" s="1">
        <f>VLOOKUP(Table_Data[[#This Row],[id]], Table_scibert_document_topics[[Column1.id]:[Column3.topic]], 3, FALSE)</f>
        <v>1</v>
      </c>
      <c r="L687" s="1">
        <f>VLOOKUP(Table_Data[[#This Row],[id]], Table_miniLM_titles_topics[[Column1.id]:[Column3.topic]], 3, FALSE)</f>
        <v>3</v>
      </c>
      <c r="M687" s="1">
        <f>VLOOKUP(Table_Data[[#This Row],[id]], Table_mpnet_titles_topics[[Column1.id]:[Column3.topic]], 3, FALSE)</f>
        <v>0</v>
      </c>
      <c r="N687" s="1">
        <f>VLOOKUP(Table_Data[[#This Row],[id]], Table_scibert_titles_topics[[Column1.id]:[Column3.topic]], 3, FALSE)</f>
        <v>0</v>
      </c>
      <c r="O687" s="1">
        <f>VLOOKUP(Table_Data[[#This Row],[id]], Table_miniLM_keywords_topics[[Column1.id]:[Column3.topic]], 3, FALSE)</f>
        <v>4</v>
      </c>
      <c r="P687" s="1">
        <f>VLOOKUP(Table_Data[[#This Row],[id]], Table_mpnet_keywords_topics[[Column1.id]:[Column3.topic]], 3, FALSE)</f>
        <v>1</v>
      </c>
      <c r="Q687" s="1" t="s">
        <v>6208</v>
      </c>
    </row>
    <row r="688" spans="1:17" x14ac:dyDescent="0.25">
      <c r="A688" s="1" t="s">
        <v>3270</v>
      </c>
      <c r="B688" s="1" t="s">
        <v>3271</v>
      </c>
      <c r="C688" s="1" t="s">
        <v>421</v>
      </c>
      <c r="D688" s="1" t="s">
        <v>3272</v>
      </c>
      <c r="E688" s="1" t="s">
        <v>3273</v>
      </c>
      <c r="F688" s="1" t="s">
        <v>382</v>
      </c>
      <c r="G688" s="1">
        <v>2020</v>
      </c>
      <c r="I688" s="1">
        <f>VLOOKUP(Table_Data[[#This Row],[id]], Table_miniLM_document_topics[[Column1.id]:[Column3.topic]], 3, FALSE)</f>
        <v>-1</v>
      </c>
      <c r="J688" s="1">
        <f>VLOOKUP(Table_Data[[#This Row],[id]], Table_mpnet_document_topics[[Column1.id]:[Column3.topic]], 3, FALSE)</f>
        <v>-1</v>
      </c>
      <c r="K688" s="1">
        <f>VLOOKUP(Table_Data[[#This Row],[id]], Table_scibert_document_topics[[Column1.id]:[Column3.topic]], 3, FALSE)</f>
        <v>-1</v>
      </c>
      <c r="L688" s="1">
        <f>VLOOKUP(Table_Data[[#This Row],[id]], Table_miniLM_titles_topics[[Column1.id]:[Column3.topic]], 3, FALSE)</f>
        <v>20</v>
      </c>
      <c r="M688" s="1">
        <f>VLOOKUP(Table_Data[[#This Row],[id]], Table_mpnet_titles_topics[[Column1.id]:[Column3.topic]], 3, FALSE)</f>
        <v>15</v>
      </c>
      <c r="N688" s="1">
        <f>VLOOKUP(Table_Data[[#This Row],[id]], Table_scibert_titles_topics[[Column1.id]:[Column3.topic]], 3, FALSE)</f>
        <v>16</v>
      </c>
      <c r="O688" s="1">
        <f>VLOOKUP(Table_Data[[#This Row],[id]], Table_miniLM_keywords_topics[[Column1.id]:[Column3.topic]], 3, FALSE)</f>
        <v>13</v>
      </c>
      <c r="P688" s="1">
        <f>VLOOKUP(Table_Data[[#This Row],[id]], Table_mpnet_keywords_topics[[Column1.id]:[Column3.topic]], 3, FALSE)</f>
        <v>11</v>
      </c>
      <c r="Q688" s="1" t="s">
        <v>6208</v>
      </c>
    </row>
    <row r="689" spans="1:17" x14ac:dyDescent="0.25">
      <c r="A689" s="1" t="s">
        <v>3274</v>
      </c>
      <c r="B689" s="1" t="s">
        <v>3275</v>
      </c>
      <c r="C689" s="1" t="s">
        <v>3276</v>
      </c>
      <c r="D689" s="1" t="s">
        <v>3277</v>
      </c>
      <c r="E689" s="1" t="s">
        <v>3278</v>
      </c>
      <c r="F689" s="1" t="s">
        <v>382</v>
      </c>
      <c r="G689" s="1">
        <v>2020</v>
      </c>
      <c r="H689" s="1" t="s">
        <v>1205</v>
      </c>
      <c r="I689" s="1">
        <f>VLOOKUP(Table_Data[[#This Row],[id]], Table_miniLM_document_topics[[Column1.id]:[Column3.topic]], 3, FALSE)</f>
        <v>17</v>
      </c>
      <c r="J689" s="1">
        <f>VLOOKUP(Table_Data[[#This Row],[id]], Table_mpnet_document_topics[[Column1.id]:[Column3.topic]], 3, FALSE)</f>
        <v>16</v>
      </c>
      <c r="K689" s="1">
        <f>VLOOKUP(Table_Data[[#This Row],[id]], Table_scibert_document_topics[[Column1.id]:[Column3.topic]], 3, FALSE)</f>
        <v>19</v>
      </c>
      <c r="L689" s="1">
        <f>VLOOKUP(Table_Data[[#This Row],[id]], Table_miniLM_titles_topics[[Column1.id]:[Column3.topic]], 3, FALSE)</f>
        <v>-1</v>
      </c>
      <c r="M689" s="1">
        <f>VLOOKUP(Table_Data[[#This Row],[id]], Table_mpnet_titles_topics[[Column1.id]:[Column3.topic]], 3, FALSE)</f>
        <v>7</v>
      </c>
      <c r="N689" s="1">
        <f>VLOOKUP(Table_Data[[#This Row],[id]], Table_scibert_titles_topics[[Column1.id]:[Column3.topic]], 3, FALSE)</f>
        <v>-1</v>
      </c>
      <c r="O689" s="1">
        <f>VLOOKUP(Table_Data[[#This Row],[id]], Table_miniLM_keywords_topics[[Column1.id]:[Column3.topic]], 3, FALSE)</f>
        <v>1</v>
      </c>
      <c r="P689" s="1">
        <f>VLOOKUP(Table_Data[[#This Row],[id]], Table_mpnet_keywords_topics[[Column1.id]:[Column3.topic]], 3, FALSE)</f>
        <v>0</v>
      </c>
      <c r="Q689" s="1" t="s">
        <v>6208</v>
      </c>
    </row>
    <row r="690" spans="1:17" x14ac:dyDescent="0.25">
      <c r="A690" s="1" t="s">
        <v>3279</v>
      </c>
      <c r="B690" s="1" t="s">
        <v>3280</v>
      </c>
      <c r="C690" s="1" t="s">
        <v>3281</v>
      </c>
      <c r="D690" s="1" t="s">
        <v>3282</v>
      </c>
      <c r="E690" s="1" t="s">
        <v>3283</v>
      </c>
      <c r="F690" s="1" t="s">
        <v>382</v>
      </c>
      <c r="G690" s="1">
        <v>2020</v>
      </c>
      <c r="I690" s="1">
        <f>VLOOKUP(Table_Data[[#This Row],[id]], Table_miniLM_document_topics[[Column1.id]:[Column3.topic]], 3, FALSE)</f>
        <v>-1</v>
      </c>
      <c r="J690" s="1">
        <f>VLOOKUP(Table_Data[[#This Row],[id]], Table_mpnet_document_topics[[Column1.id]:[Column3.topic]], 3, FALSE)</f>
        <v>20</v>
      </c>
      <c r="K690" s="1">
        <f>VLOOKUP(Table_Data[[#This Row],[id]], Table_scibert_document_topics[[Column1.id]:[Column3.topic]], 3, FALSE)</f>
        <v>-1</v>
      </c>
      <c r="L690" s="1">
        <f>VLOOKUP(Table_Data[[#This Row],[id]], Table_miniLM_titles_topics[[Column1.id]:[Column3.topic]], 3, FALSE)</f>
        <v>-1</v>
      </c>
      <c r="M690" s="1">
        <f>VLOOKUP(Table_Data[[#This Row],[id]], Table_mpnet_titles_topics[[Column1.id]:[Column3.topic]], 3, FALSE)</f>
        <v>-1</v>
      </c>
      <c r="N690" s="1">
        <f>VLOOKUP(Table_Data[[#This Row],[id]], Table_scibert_titles_topics[[Column1.id]:[Column3.topic]], 3, FALSE)</f>
        <v>-1</v>
      </c>
      <c r="O690" s="1">
        <f>VLOOKUP(Table_Data[[#This Row],[id]], Table_miniLM_keywords_topics[[Column1.id]:[Column3.topic]], 3, FALSE)</f>
        <v>-1</v>
      </c>
      <c r="P690" s="1">
        <f>VLOOKUP(Table_Data[[#This Row],[id]], Table_mpnet_keywords_topics[[Column1.id]:[Column3.topic]], 3, FALSE)</f>
        <v>0</v>
      </c>
      <c r="Q690" s="1" t="s">
        <v>6208</v>
      </c>
    </row>
    <row r="691" spans="1:17" x14ac:dyDescent="0.25">
      <c r="A691" s="1" t="s">
        <v>3284</v>
      </c>
      <c r="B691" s="1" t="s">
        <v>3285</v>
      </c>
      <c r="C691" s="1" t="s">
        <v>3286</v>
      </c>
      <c r="D691" s="1" t="s">
        <v>3287</v>
      </c>
      <c r="E691" s="1" t="s">
        <v>3288</v>
      </c>
      <c r="F691" s="1" t="s">
        <v>382</v>
      </c>
      <c r="G691" s="1">
        <v>2020</v>
      </c>
      <c r="I691" s="1">
        <f>VLOOKUP(Table_Data[[#This Row],[id]], Table_miniLM_document_topics[[Column1.id]:[Column3.topic]], 3, FALSE)</f>
        <v>3</v>
      </c>
      <c r="J691" s="1">
        <f>VLOOKUP(Table_Data[[#This Row],[id]], Table_mpnet_document_topics[[Column1.id]:[Column3.topic]], 3, FALSE)</f>
        <v>20</v>
      </c>
      <c r="K691" s="1">
        <f>VLOOKUP(Table_Data[[#This Row],[id]], Table_scibert_document_topics[[Column1.id]:[Column3.topic]], 3, FALSE)</f>
        <v>2</v>
      </c>
      <c r="L691" s="1">
        <f>VLOOKUP(Table_Data[[#This Row],[id]], Table_miniLM_titles_topics[[Column1.id]:[Column3.topic]], 3, FALSE)</f>
        <v>-1</v>
      </c>
      <c r="M691" s="1">
        <f>VLOOKUP(Table_Data[[#This Row],[id]], Table_mpnet_titles_topics[[Column1.id]:[Column3.topic]], 3, FALSE)</f>
        <v>-1</v>
      </c>
      <c r="N691" s="1">
        <f>VLOOKUP(Table_Data[[#This Row],[id]], Table_scibert_titles_topics[[Column1.id]:[Column3.topic]], 3, FALSE)</f>
        <v>-1</v>
      </c>
      <c r="O691" s="1">
        <f>VLOOKUP(Table_Data[[#This Row],[id]], Table_miniLM_keywords_topics[[Column1.id]:[Column3.topic]], 3, FALSE)</f>
        <v>7</v>
      </c>
      <c r="P691" s="1">
        <f>VLOOKUP(Table_Data[[#This Row],[id]], Table_mpnet_keywords_topics[[Column1.id]:[Column3.topic]], 3, FALSE)</f>
        <v>1</v>
      </c>
      <c r="Q691" s="1" t="s">
        <v>6208</v>
      </c>
    </row>
    <row r="692" spans="1:17" x14ac:dyDescent="0.25">
      <c r="A692" s="1" t="s">
        <v>3289</v>
      </c>
      <c r="B692" s="1" t="s">
        <v>3290</v>
      </c>
      <c r="C692" s="1" t="s">
        <v>3291</v>
      </c>
      <c r="D692" s="1" t="s">
        <v>3292</v>
      </c>
      <c r="E692" s="1" t="s">
        <v>3293</v>
      </c>
      <c r="F692" s="1" t="s">
        <v>382</v>
      </c>
      <c r="G692" s="1">
        <v>2020</v>
      </c>
      <c r="I692" s="1">
        <f>VLOOKUP(Table_Data[[#This Row],[id]], Table_miniLM_document_topics[[Column1.id]:[Column3.topic]], 3, FALSE)</f>
        <v>22</v>
      </c>
      <c r="J692" s="1">
        <f>VLOOKUP(Table_Data[[#This Row],[id]], Table_mpnet_document_topics[[Column1.id]:[Column3.topic]], 3, FALSE)</f>
        <v>19</v>
      </c>
      <c r="K692" s="1">
        <f>VLOOKUP(Table_Data[[#This Row],[id]], Table_scibert_document_topics[[Column1.id]:[Column3.topic]], 3, FALSE)</f>
        <v>23</v>
      </c>
      <c r="L692" s="1">
        <f>VLOOKUP(Table_Data[[#This Row],[id]], Table_miniLM_titles_topics[[Column1.id]:[Column3.topic]], 3, FALSE)</f>
        <v>-1</v>
      </c>
      <c r="M692" s="1">
        <f>VLOOKUP(Table_Data[[#This Row],[id]], Table_mpnet_titles_topics[[Column1.id]:[Column3.topic]], 3, FALSE)</f>
        <v>-1</v>
      </c>
      <c r="N692" s="1">
        <f>VLOOKUP(Table_Data[[#This Row],[id]], Table_scibert_titles_topics[[Column1.id]:[Column3.topic]], 3, FALSE)</f>
        <v>3</v>
      </c>
      <c r="O692" s="1">
        <f>VLOOKUP(Table_Data[[#This Row],[id]], Table_miniLM_keywords_topics[[Column1.id]:[Column3.topic]], 3, FALSE)</f>
        <v>-1</v>
      </c>
      <c r="P692" s="1">
        <f>VLOOKUP(Table_Data[[#This Row],[id]], Table_mpnet_keywords_topics[[Column1.id]:[Column3.topic]], 3, FALSE)</f>
        <v>-1</v>
      </c>
      <c r="Q692" s="1" t="s">
        <v>6208</v>
      </c>
    </row>
    <row r="693" spans="1:17" x14ac:dyDescent="0.25">
      <c r="A693" s="1" t="s">
        <v>3294</v>
      </c>
      <c r="B693" s="1" t="s">
        <v>3295</v>
      </c>
      <c r="C693" s="1" t="s">
        <v>3296</v>
      </c>
      <c r="D693" s="1" t="s">
        <v>3297</v>
      </c>
      <c r="E693" s="1" t="s">
        <v>3298</v>
      </c>
      <c r="F693" s="1" t="s">
        <v>382</v>
      </c>
      <c r="G693" s="1">
        <v>2020</v>
      </c>
      <c r="H693" s="1" t="s">
        <v>389</v>
      </c>
      <c r="I693" s="1">
        <f>VLOOKUP(Table_Data[[#This Row],[id]], Table_miniLM_document_topics[[Column1.id]:[Column3.topic]], 3, FALSE)</f>
        <v>-1</v>
      </c>
      <c r="J693" s="1">
        <f>VLOOKUP(Table_Data[[#This Row],[id]], Table_mpnet_document_topics[[Column1.id]:[Column3.topic]], 3, FALSE)</f>
        <v>0</v>
      </c>
      <c r="K693" s="1">
        <f>VLOOKUP(Table_Data[[#This Row],[id]], Table_scibert_document_topics[[Column1.id]:[Column3.topic]], 3, FALSE)</f>
        <v>-1</v>
      </c>
      <c r="L693" s="1">
        <f>VLOOKUP(Table_Data[[#This Row],[id]], Table_miniLM_titles_topics[[Column1.id]:[Column3.topic]], 3, FALSE)</f>
        <v>-1</v>
      </c>
      <c r="M693" s="1">
        <f>VLOOKUP(Table_Data[[#This Row],[id]], Table_mpnet_titles_topics[[Column1.id]:[Column3.topic]], 3, FALSE)</f>
        <v>0</v>
      </c>
      <c r="N693" s="1">
        <f>VLOOKUP(Table_Data[[#This Row],[id]], Table_scibert_titles_topics[[Column1.id]:[Column3.topic]], 3, FALSE)</f>
        <v>0</v>
      </c>
      <c r="O693" s="1">
        <f>VLOOKUP(Table_Data[[#This Row],[id]], Table_miniLM_keywords_topics[[Column1.id]:[Column3.topic]], 3, FALSE)</f>
        <v>13</v>
      </c>
      <c r="P693" s="1">
        <f>VLOOKUP(Table_Data[[#This Row],[id]], Table_mpnet_keywords_topics[[Column1.id]:[Column3.topic]], 3, FALSE)</f>
        <v>11</v>
      </c>
      <c r="Q693" s="1" t="s">
        <v>6208</v>
      </c>
    </row>
    <row r="694" spans="1:17" x14ac:dyDescent="0.25">
      <c r="A694" s="1" t="s">
        <v>3299</v>
      </c>
      <c r="B694" s="1" t="s">
        <v>3300</v>
      </c>
      <c r="C694" s="1" t="s">
        <v>3301</v>
      </c>
      <c r="D694" s="1" t="s">
        <v>3302</v>
      </c>
      <c r="E694" s="1" t="s">
        <v>3303</v>
      </c>
      <c r="F694" s="1" t="s">
        <v>382</v>
      </c>
      <c r="G694" s="1">
        <v>2020</v>
      </c>
      <c r="I694" s="1">
        <f>VLOOKUP(Table_Data[[#This Row],[id]], Table_miniLM_document_topics[[Column1.id]:[Column3.topic]], 3, FALSE)</f>
        <v>-1</v>
      </c>
      <c r="J694" s="1">
        <f>VLOOKUP(Table_Data[[#This Row],[id]], Table_mpnet_document_topics[[Column1.id]:[Column3.topic]], 3, FALSE)</f>
        <v>-1</v>
      </c>
      <c r="K694" s="1">
        <f>VLOOKUP(Table_Data[[#This Row],[id]], Table_scibert_document_topics[[Column1.id]:[Column3.topic]], 3, FALSE)</f>
        <v>-1</v>
      </c>
      <c r="L694" s="1">
        <f>VLOOKUP(Table_Data[[#This Row],[id]], Table_miniLM_titles_topics[[Column1.id]:[Column3.topic]], 3, FALSE)</f>
        <v>-1</v>
      </c>
      <c r="M694" s="1">
        <f>VLOOKUP(Table_Data[[#This Row],[id]], Table_mpnet_titles_topics[[Column1.id]:[Column3.topic]], 3, FALSE)</f>
        <v>-1</v>
      </c>
      <c r="N694" s="1">
        <f>VLOOKUP(Table_Data[[#This Row],[id]], Table_scibert_titles_topics[[Column1.id]:[Column3.topic]], 3, FALSE)</f>
        <v>-1</v>
      </c>
      <c r="O694" s="1">
        <f>VLOOKUP(Table_Data[[#This Row],[id]], Table_miniLM_keywords_topics[[Column1.id]:[Column3.topic]], 3, FALSE)</f>
        <v>0</v>
      </c>
      <c r="P694" s="1">
        <f>VLOOKUP(Table_Data[[#This Row],[id]], Table_mpnet_keywords_topics[[Column1.id]:[Column3.topic]], 3, FALSE)</f>
        <v>2</v>
      </c>
      <c r="Q694" s="1" t="s">
        <v>6208</v>
      </c>
    </row>
    <row r="695" spans="1:17" x14ac:dyDescent="0.25">
      <c r="A695" s="1" t="s">
        <v>3304</v>
      </c>
      <c r="B695" s="1" t="s">
        <v>3305</v>
      </c>
      <c r="C695" s="1" t="s">
        <v>3306</v>
      </c>
      <c r="D695" s="1" t="s">
        <v>3307</v>
      </c>
      <c r="E695" s="1" t="s">
        <v>3308</v>
      </c>
      <c r="F695" s="1" t="s">
        <v>382</v>
      </c>
      <c r="G695" s="1">
        <v>2020</v>
      </c>
      <c r="H695" s="1" t="s">
        <v>1190</v>
      </c>
      <c r="I695" s="1">
        <f>VLOOKUP(Table_Data[[#This Row],[id]], Table_miniLM_document_topics[[Column1.id]:[Column3.topic]], 3, FALSE)</f>
        <v>22</v>
      </c>
      <c r="J695" s="1">
        <f>VLOOKUP(Table_Data[[#This Row],[id]], Table_mpnet_document_topics[[Column1.id]:[Column3.topic]], 3, FALSE)</f>
        <v>19</v>
      </c>
      <c r="K695" s="1">
        <f>VLOOKUP(Table_Data[[#This Row],[id]], Table_scibert_document_topics[[Column1.id]:[Column3.topic]], 3, FALSE)</f>
        <v>23</v>
      </c>
      <c r="L695" s="1">
        <f>VLOOKUP(Table_Data[[#This Row],[id]], Table_miniLM_titles_topics[[Column1.id]:[Column3.topic]], 3, FALSE)</f>
        <v>-1</v>
      </c>
      <c r="M695" s="1">
        <f>VLOOKUP(Table_Data[[#This Row],[id]], Table_mpnet_titles_topics[[Column1.id]:[Column3.topic]], 3, FALSE)</f>
        <v>-1</v>
      </c>
      <c r="N695" s="1">
        <f>VLOOKUP(Table_Data[[#This Row],[id]], Table_scibert_titles_topics[[Column1.id]:[Column3.topic]], 3, FALSE)</f>
        <v>-1</v>
      </c>
      <c r="O695" s="1">
        <f>VLOOKUP(Table_Data[[#This Row],[id]], Table_miniLM_keywords_topics[[Column1.id]:[Column3.topic]], 3, FALSE)</f>
        <v>-1</v>
      </c>
      <c r="P695" s="1">
        <f>VLOOKUP(Table_Data[[#This Row],[id]], Table_mpnet_keywords_topics[[Column1.id]:[Column3.topic]], 3, FALSE)</f>
        <v>-1</v>
      </c>
      <c r="Q695" s="1" t="s">
        <v>6208</v>
      </c>
    </row>
    <row r="696" spans="1:17" x14ac:dyDescent="0.25">
      <c r="A696" s="1" t="s">
        <v>3309</v>
      </c>
      <c r="B696" s="1" t="s">
        <v>3310</v>
      </c>
      <c r="C696" s="1" t="s">
        <v>3311</v>
      </c>
      <c r="D696" s="1" t="s">
        <v>3312</v>
      </c>
      <c r="E696" s="1" t="s">
        <v>3313</v>
      </c>
      <c r="F696" s="1" t="s">
        <v>382</v>
      </c>
      <c r="G696" s="1">
        <v>2020</v>
      </c>
      <c r="I696" s="1">
        <f>VLOOKUP(Table_Data[[#This Row],[id]], Table_miniLM_document_topics[[Column1.id]:[Column3.topic]], 3, FALSE)</f>
        <v>6</v>
      </c>
      <c r="J696" s="1">
        <f>VLOOKUP(Table_Data[[#This Row],[id]], Table_mpnet_document_topics[[Column1.id]:[Column3.topic]], 3, FALSE)</f>
        <v>7</v>
      </c>
      <c r="K696" s="1">
        <f>VLOOKUP(Table_Data[[#This Row],[id]], Table_scibert_document_topics[[Column1.id]:[Column3.topic]], 3, FALSE)</f>
        <v>6</v>
      </c>
      <c r="L696" s="1">
        <f>VLOOKUP(Table_Data[[#This Row],[id]], Table_miniLM_titles_topics[[Column1.id]:[Column3.topic]], 3, FALSE)</f>
        <v>6</v>
      </c>
      <c r="M696" s="1">
        <f>VLOOKUP(Table_Data[[#This Row],[id]], Table_mpnet_titles_topics[[Column1.id]:[Column3.topic]], 3, FALSE)</f>
        <v>6</v>
      </c>
      <c r="N696" s="1">
        <f>VLOOKUP(Table_Data[[#This Row],[id]], Table_scibert_titles_topics[[Column1.id]:[Column3.topic]], 3, FALSE)</f>
        <v>5</v>
      </c>
      <c r="O696" s="1">
        <f>VLOOKUP(Table_Data[[#This Row],[id]], Table_miniLM_keywords_topics[[Column1.id]:[Column3.topic]], 3, FALSE)</f>
        <v>12</v>
      </c>
      <c r="P696" s="1">
        <f>VLOOKUP(Table_Data[[#This Row],[id]], Table_mpnet_keywords_topics[[Column1.id]:[Column3.topic]], 3, FALSE)</f>
        <v>8</v>
      </c>
      <c r="Q696" s="1" t="s">
        <v>6208</v>
      </c>
    </row>
    <row r="697" spans="1:17" x14ac:dyDescent="0.25">
      <c r="A697" s="1" t="s">
        <v>3314</v>
      </c>
      <c r="B697" s="1" t="s">
        <v>3315</v>
      </c>
      <c r="C697" s="1" t="s">
        <v>1673</v>
      </c>
      <c r="D697" s="1" t="s">
        <v>3316</v>
      </c>
      <c r="E697" s="1" t="s">
        <v>3317</v>
      </c>
      <c r="F697" s="1" t="s">
        <v>382</v>
      </c>
      <c r="G697" s="1">
        <v>2020</v>
      </c>
      <c r="H697" s="1" t="s">
        <v>243</v>
      </c>
      <c r="I697" s="1">
        <f>VLOOKUP(Table_Data[[#This Row],[id]], Table_miniLM_document_topics[[Column1.id]:[Column3.topic]], 3, FALSE)</f>
        <v>6</v>
      </c>
      <c r="J697" s="1">
        <f>VLOOKUP(Table_Data[[#This Row],[id]], Table_mpnet_document_topics[[Column1.id]:[Column3.topic]], 3, FALSE)</f>
        <v>7</v>
      </c>
      <c r="K697" s="1">
        <f>VLOOKUP(Table_Data[[#This Row],[id]], Table_scibert_document_topics[[Column1.id]:[Column3.topic]], 3, FALSE)</f>
        <v>6</v>
      </c>
      <c r="L697" s="1">
        <f>VLOOKUP(Table_Data[[#This Row],[id]], Table_miniLM_titles_topics[[Column1.id]:[Column3.topic]], 3, FALSE)</f>
        <v>6</v>
      </c>
      <c r="M697" s="1">
        <f>VLOOKUP(Table_Data[[#This Row],[id]], Table_mpnet_titles_topics[[Column1.id]:[Column3.topic]], 3, FALSE)</f>
        <v>6</v>
      </c>
      <c r="N697" s="1">
        <f>VLOOKUP(Table_Data[[#This Row],[id]], Table_scibert_titles_topics[[Column1.id]:[Column3.topic]], 3, FALSE)</f>
        <v>5</v>
      </c>
      <c r="O697" s="1">
        <f>VLOOKUP(Table_Data[[#This Row],[id]], Table_miniLM_keywords_topics[[Column1.id]:[Column3.topic]], 3, FALSE)</f>
        <v>-1</v>
      </c>
      <c r="P697" s="1">
        <f>VLOOKUP(Table_Data[[#This Row],[id]], Table_mpnet_keywords_topics[[Column1.id]:[Column3.topic]], 3, FALSE)</f>
        <v>8</v>
      </c>
      <c r="Q697" s="1" t="s">
        <v>6208</v>
      </c>
    </row>
    <row r="698" spans="1:17" x14ac:dyDescent="0.25">
      <c r="A698" s="1" t="s">
        <v>3318</v>
      </c>
      <c r="B698" s="1" t="s">
        <v>3319</v>
      </c>
      <c r="C698" s="1" t="s">
        <v>2840</v>
      </c>
      <c r="D698" s="1" t="s">
        <v>3320</v>
      </c>
      <c r="E698" s="1" t="s">
        <v>3321</v>
      </c>
      <c r="F698" s="1" t="s">
        <v>382</v>
      </c>
      <c r="G698" s="1">
        <v>2020</v>
      </c>
      <c r="H698" s="1" t="s">
        <v>296</v>
      </c>
      <c r="I698" s="1">
        <f>VLOOKUP(Table_Data[[#This Row],[id]], Table_miniLM_document_topics[[Column1.id]:[Column3.topic]], 3, FALSE)</f>
        <v>5</v>
      </c>
      <c r="J698" s="1">
        <f>VLOOKUP(Table_Data[[#This Row],[id]], Table_mpnet_document_topics[[Column1.id]:[Column3.topic]], 3, FALSE)</f>
        <v>0</v>
      </c>
      <c r="K698" s="1">
        <f>VLOOKUP(Table_Data[[#This Row],[id]], Table_scibert_document_topics[[Column1.id]:[Column3.topic]], 3, FALSE)</f>
        <v>1</v>
      </c>
      <c r="L698" s="1">
        <f>VLOOKUP(Table_Data[[#This Row],[id]], Table_miniLM_titles_topics[[Column1.id]:[Column3.topic]], 3, FALSE)</f>
        <v>3</v>
      </c>
      <c r="M698" s="1">
        <f>VLOOKUP(Table_Data[[#This Row],[id]], Table_mpnet_titles_topics[[Column1.id]:[Column3.topic]], 3, FALSE)</f>
        <v>0</v>
      </c>
      <c r="N698" s="1">
        <f>VLOOKUP(Table_Data[[#This Row],[id]], Table_scibert_titles_topics[[Column1.id]:[Column3.topic]], 3, FALSE)</f>
        <v>0</v>
      </c>
      <c r="O698" s="1">
        <f>VLOOKUP(Table_Data[[#This Row],[id]], Table_miniLM_keywords_topics[[Column1.id]:[Column3.topic]], 3, FALSE)</f>
        <v>4</v>
      </c>
      <c r="P698" s="1">
        <f>VLOOKUP(Table_Data[[#This Row],[id]], Table_mpnet_keywords_topics[[Column1.id]:[Column3.topic]], 3, FALSE)</f>
        <v>1</v>
      </c>
      <c r="Q698" s="1" t="s">
        <v>6208</v>
      </c>
    </row>
    <row r="699" spans="1:17" x14ac:dyDescent="0.25">
      <c r="A699" s="1" t="s">
        <v>3322</v>
      </c>
      <c r="B699" s="1" t="s">
        <v>3323</v>
      </c>
      <c r="C699" s="1" t="s">
        <v>3324</v>
      </c>
      <c r="D699" s="1" t="s">
        <v>3325</v>
      </c>
      <c r="E699" s="1" t="s">
        <v>3326</v>
      </c>
      <c r="F699" s="1" t="s">
        <v>382</v>
      </c>
      <c r="G699" s="1">
        <v>2020</v>
      </c>
      <c r="H699" s="1" t="s">
        <v>14</v>
      </c>
      <c r="I699" s="1">
        <f>VLOOKUP(Table_Data[[#This Row],[id]], Table_miniLM_document_topics[[Column1.id]:[Column3.topic]], 3, FALSE)</f>
        <v>12</v>
      </c>
      <c r="J699" s="1">
        <f>VLOOKUP(Table_Data[[#This Row],[id]], Table_mpnet_document_topics[[Column1.id]:[Column3.topic]], 3, FALSE)</f>
        <v>6</v>
      </c>
      <c r="K699" s="1">
        <f>VLOOKUP(Table_Data[[#This Row],[id]], Table_scibert_document_topics[[Column1.id]:[Column3.topic]], 3, FALSE)</f>
        <v>10</v>
      </c>
      <c r="L699" s="1">
        <f>VLOOKUP(Table_Data[[#This Row],[id]], Table_miniLM_titles_topics[[Column1.id]:[Column3.topic]], 3, FALSE)</f>
        <v>-1</v>
      </c>
      <c r="M699" s="1">
        <f>VLOOKUP(Table_Data[[#This Row],[id]], Table_mpnet_titles_topics[[Column1.id]:[Column3.topic]], 3, FALSE)</f>
        <v>9</v>
      </c>
      <c r="N699" s="1">
        <f>VLOOKUP(Table_Data[[#This Row],[id]], Table_scibert_titles_topics[[Column1.id]:[Column3.topic]], 3, FALSE)</f>
        <v>-1</v>
      </c>
      <c r="O699" s="1">
        <f>VLOOKUP(Table_Data[[#This Row],[id]], Table_miniLM_keywords_topics[[Column1.id]:[Column3.topic]], 3, FALSE)</f>
        <v>17</v>
      </c>
      <c r="P699" s="1">
        <f>VLOOKUP(Table_Data[[#This Row],[id]], Table_mpnet_keywords_topics[[Column1.id]:[Column3.topic]], 3, FALSE)</f>
        <v>-1</v>
      </c>
      <c r="Q699" s="1" t="s">
        <v>6208</v>
      </c>
    </row>
    <row r="700" spans="1:17" x14ac:dyDescent="0.25">
      <c r="A700" s="1" t="s">
        <v>3327</v>
      </c>
      <c r="B700" s="1" t="s">
        <v>3328</v>
      </c>
      <c r="C700" s="1" t="s">
        <v>2757</v>
      </c>
      <c r="D700" s="1" t="s">
        <v>3329</v>
      </c>
      <c r="E700" s="1" t="s">
        <v>3330</v>
      </c>
      <c r="F700" s="1" t="s">
        <v>382</v>
      </c>
      <c r="G700" s="1">
        <v>2020</v>
      </c>
      <c r="H700" s="1" t="s">
        <v>243</v>
      </c>
      <c r="I700" s="1">
        <f>VLOOKUP(Table_Data[[#This Row],[id]], Table_miniLM_document_topics[[Column1.id]:[Column3.topic]], 3, FALSE)</f>
        <v>1</v>
      </c>
      <c r="J700" s="1">
        <f>VLOOKUP(Table_Data[[#This Row],[id]], Table_mpnet_document_topics[[Column1.id]:[Column3.topic]], 3, FALSE)</f>
        <v>3</v>
      </c>
      <c r="K700" s="1">
        <f>VLOOKUP(Table_Data[[#This Row],[id]], Table_scibert_document_topics[[Column1.id]:[Column3.topic]], 3, FALSE)</f>
        <v>4</v>
      </c>
      <c r="L700" s="1">
        <f>VLOOKUP(Table_Data[[#This Row],[id]], Table_miniLM_titles_topics[[Column1.id]:[Column3.topic]], 3, FALSE)</f>
        <v>16</v>
      </c>
      <c r="M700" s="1">
        <f>VLOOKUP(Table_Data[[#This Row],[id]], Table_mpnet_titles_topics[[Column1.id]:[Column3.topic]], 3, FALSE)</f>
        <v>-1</v>
      </c>
      <c r="N700" s="1">
        <f>VLOOKUP(Table_Data[[#This Row],[id]], Table_scibert_titles_topics[[Column1.id]:[Column3.topic]], 3, FALSE)</f>
        <v>2</v>
      </c>
      <c r="O700" s="1">
        <f>VLOOKUP(Table_Data[[#This Row],[id]], Table_miniLM_keywords_topics[[Column1.id]:[Column3.topic]], 3, FALSE)</f>
        <v>7</v>
      </c>
      <c r="P700" s="1">
        <f>VLOOKUP(Table_Data[[#This Row],[id]], Table_mpnet_keywords_topics[[Column1.id]:[Column3.topic]], 3, FALSE)</f>
        <v>2</v>
      </c>
      <c r="Q700" s="1" t="s">
        <v>6208</v>
      </c>
    </row>
    <row r="701" spans="1:17" x14ac:dyDescent="0.25">
      <c r="A701" s="1" t="s">
        <v>3331</v>
      </c>
      <c r="B701" s="1" t="s">
        <v>3332</v>
      </c>
      <c r="C701" s="1" t="s">
        <v>486</v>
      </c>
      <c r="D701" s="1" t="s">
        <v>3333</v>
      </c>
      <c r="E701" s="1" t="s">
        <v>3334</v>
      </c>
      <c r="F701" s="1" t="s">
        <v>382</v>
      </c>
      <c r="G701" s="1">
        <v>2020</v>
      </c>
      <c r="H701" s="1" t="s">
        <v>14</v>
      </c>
      <c r="I701" s="1">
        <f>VLOOKUP(Table_Data[[#This Row],[id]], Table_miniLM_document_topics[[Column1.id]:[Column3.topic]], 3, FALSE)</f>
        <v>12</v>
      </c>
      <c r="J701" s="1">
        <f>VLOOKUP(Table_Data[[#This Row],[id]], Table_mpnet_document_topics[[Column1.id]:[Column3.topic]], 3, FALSE)</f>
        <v>6</v>
      </c>
      <c r="K701" s="1">
        <f>VLOOKUP(Table_Data[[#This Row],[id]], Table_scibert_document_topics[[Column1.id]:[Column3.topic]], 3, FALSE)</f>
        <v>10</v>
      </c>
      <c r="L701" s="1">
        <f>VLOOKUP(Table_Data[[#This Row],[id]], Table_miniLM_titles_topics[[Column1.id]:[Column3.topic]], 3, FALSE)</f>
        <v>13</v>
      </c>
      <c r="M701" s="1">
        <f>VLOOKUP(Table_Data[[#This Row],[id]], Table_mpnet_titles_topics[[Column1.id]:[Column3.topic]], 3, FALSE)</f>
        <v>9</v>
      </c>
      <c r="N701" s="1">
        <f>VLOOKUP(Table_Data[[#This Row],[id]], Table_scibert_titles_topics[[Column1.id]:[Column3.topic]], 3, FALSE)</f>
        <v>18</v>
      </c>
      <c r="O701" s="1">
        <f>VLOOKUP(Table_Data[[#This Row],[id]], Table_miniLM_keywords_topics[[Column1.id]:[Column3.topic]], 3, FALSE)</f>
        <v>17</v>
      </c>
      <c r="P701" s="1">
        <f>VLOOKUP(Table_Data[[#This Row],[id]], Table_mpnet_keywords_topics[[Column1.id]:[Column3.topic]], 3, FALSE)</f>
        <v>-1</v>
      </c>
      <c r="Q701" s="1" t="s">
        <v>6208</v>
      </c>
    </row>
    <row r="702" spans="1:17" x14ac:dyDescent="0.25">
      <c r="A702" s="1" t="s">
        <v>3335</v>
      </c>
      <c r="B702" s="1" t="s">
        <v>3336</v>
      </c>
      <c r="C702" s="1" t="s">
        <v>3337</v>
      </c>
      <c r="D702" s="1" t="s">
        <v>3338</v>
      </c>
      <c r="E702" s="1" t="s">
        <v>3339</v>
      </c>
      <c r="F702" s="1" t="s">
        <v>382</v>
      </c>
      <c r="G702" s="1">
        <v>2020</v>
      </c>
      <c r="H702" s="1" t="s">
        <v>296</v>
      </c>
      <c r="I702" s="1">
        <f>VLOOKUP(Table_Data[[#This Row],[id]], Table_miniLM_document_topics[[Column1.id]:[Column3.topic]], 3, FALSE)</f>
        <v>13</v>
      </c>
      <c r="J702" s="1">
        <f>VLOOKUP(Table_Data[[#This Row],[id]], Table_mpnet_document_topics[[Column1.id]:[Column3.topic]], 3, FALSE)</f>
        <v>-1</v>
      </c>
      <c r="K702" s="1">
        <f>VLOOKUP(Table_Data[[#This Row],[id]], Table_scibert_document_topics[[Column1.id]:[Column3.topic]], 3, FALSE)</f>
        <v>-1</v>
      </c>
      <c r="L702" s="1">
        <f>VLOOKUP(Table_Data[[#This Row],[id]], Table_miniLM_titles_topics[[Column1.id]:[Column3.topic]], 3, FALSE)</f>
        <v>7</v>
      </c>
      <c r="M702" s="1">
        <f>VLOOKUP(Table_Data[[#This Row],[id]], Table_mpnet_titles_topics[[Column1.id]:[Column3.topic]], 3, FALSE)</f>
        <v>1</v>
      </c>
      <c r="N702" s="1">
        <f>VLOOKUP(Table_Data[[#This Row],[id]], Table_scibert_titles_topics[[Column1.id]:[Column3.topic]], 3, FALSE)</f>
        <v>9</v>
      </c>
      <c r="O702" s="1">
        <f>VLOOKUP(Table_Data[[#This Row],[id]], Table_miniLM_keywords_topics[[Column1.id]:[Column3.topic]], 3, FALSE)</f>
        <v>7</v>
      </c>
      <c r="P702" s="1">
        <f>VLOOKUP(Table_Data[[#This Row],[id]], Table_mpnet_keywords_topics[[Column1.id]:[Column3.topic]], 3, FALSE)</f>
        <v>2</v>
      </c>
      <c r="Q702" s="1" t="s">
        <v>6208</v>
      </c>
    </row>
    <row r="703" spans="1:17" x14ac:dyDescent="0.25">
      <c r="A703" s="1" t="s">
        <v>3340</v>
      </c>
      <c r="B703" s="1" t="s">
        <v>3341</v>
      </c>
      <c r="C703" s="1" t="s">
        <v>1305</v>
      </c>
      <c r="D703" s="1" t="s">
        <v>3342</v>
      </c>
      <c r="E703" s="1" t="s">
        <v>3343</v>
      </c>
      <c r="F703" s="1" t="s">
        <v>382</v>
      </c>
      <c r="G703" s="1">
        <v>2020</v>
      </c>
      <c r="H703" s="1" t="s">
        <v>133</v>
      </c>
      <c r="I703" s="1">
        <f>VLOOKUP(Table_Data[[#This Row],[id]], Table_miniLM_document_topics[[Column1.id]:[Column3.topic]], 3, FALSE)</f>
        <v>-1</v>
      </c>
      <c r="J703" s="1">
        <f>VLOOKUP(Table_Data[[#This Row],[id]], Table_mpnet_document_topics[[Column1.id]:[Column3.topic]], 3, FALSE)</f>
        <v>19</v>
      </c>
      <c r="K703" s="1">
        <f>VLOOKUP(Table_Data[[#This Row],[id]], Table_scibert_document_topics[[Column1.id]:[Column3.topic]], 3, FALSE)</f>
        <v>6</v>
      </c>
      <c r="L703" s="1">
        <f>VLOOKUP(Table_Data[[#This Row],[id]], Table_miniLM_titles_topics[[Column1.id]:[Column3.topic]], 3, FALSE)</f>
        <v>6</v>
      </c>
      <c r="M703" s="1">
        <f>VLOOKUP(Table_Data[[#This Row],[id]], Table_mpnet_titles_topics[[Column1.id]:[Column3.topic]], 3, FALSE)</f>
        <v>6</v>
      </c>
      <c r="N703" s="1">
        <f>VLOOKUP(Table_Data[[#This Row],[id]], Table_scibert_titles_topics[[Column1.id]:[Column3.topic]], 3, FALSE)</f>
        <v>5</v>
      </c>
      <c r="O703" s="1">
        <f>VLOOKUP(Table_Data[[#This Row],[id]], Table_miniLM_keywords_topics[[Column1.id]:[Column3.topic]], 3, FALSE)</f>
        <v>-1</v>
      </c>
      <c r="P703" s="1">
        <f>VLOOKUP(Table_Data[[#This Row],[id]], Table_mpnet_keywords_topics[[Column1.id]:[Column3.topic]], 3, FALSE)</f>
        <v>-1</v>
      </c>
      <c r="Q703" s="1" t="s">
        <v>6208</v>
      </c>
    </row>
    <row r="704" spans="1:17" x14ac:dyDescent="0.25">
      <c r="A704" s="1" t="s">
        <v>3344</v>
      </c>
      <c r="B704" s="2" t="s">
        <v>5531</v>
      </c>
      <c r="C704" s="1" t="s">
        <v>3345</v>
      </c>
      <c r="D704" s="1" t="s">
        <v>3346</v>
      </c>
      <c r="E704" s="1" t="s">
        <v>3347</v>
      </c>
      <c r="F704" s="1" t="s">
        <v>382</v>
      </c>
      <c r="G704" s="1">
        <v>2020</v>
      </c>
      <c r="H704" s="1" t="s">
        <v>133</v>
      </c>
      <c r="I704" s="1">
        <f>VLOOKUP(Table_Data[[#This Row],[id]], Table_miniLM_document_topics[[Column1.id]:[Column3.topic]], 3, FALSE)</f>
        <v>1</v>
      </c>
      <c r="J704" s="1">
        <f>VLOOKUP(Table_Data[[#This Row],[id]], Table_mpnet_document_topics[[Column1.id]:[Column3.topic]], 3, FALSE)</f>
        <v>3</v>
      </c>
      <c r="K704" s="1">
        <f>VLOOKUP(Table_Data[[#This Row],[id]], Table_scibert_document_topics[[Column1.id]:[Column3.topic]], 3, FALSE)</f>
        <v>-1</v>
      </c>
      <c r="L704" s="1">
        <f>VLOOKUP(Table_Data[[#This Row],[id]], Table_miniLM_titles_topics[[Column1.id]:[Column3.topic]], 3, FALSE)</f>
        <v>10</v>
      </c>
      <c r="M704" s="1">
        <f>VLOOKUP(Table_Data[[#This Row],[id]], Table_mpnet_titles_topics[[Column1.id]:[Column3.topic]], 3, FALSE)</f>
        <v>5</v>
      </c>
      <c r="N704" s="1">
        <f>VLOOKUP(Table_Data[[#This Row],[id]], Table_scibert_titles_topics[[Column1.id]:[Column3.topic]], 3, FALSE)</f>
        <v>2</v>
      </c>
      <c r="O704" s="1">
        <f>VLOOKUP(Table_Data[[#This Row],[id]], Table_miniLM_keywords_topics[[Column1.id]:[Column3.topic]], 3, FALSE)</f>
        <v>7</v>
      </c>
      <c r="P704" s="1">
        <f>VLOOKUP(Table_Data[[#This Row],[id]], Table_mpnet_keywords_topics[[Column1.id]:[Column3.topic]], 3, FALSE)</f>
        <v>2</v>
      </c>
      <c r="Q704" s="1" t="s">
        <v>6208</v>
      </c>
    </row>
    <row r="705" spans="1:17" x14ac:dyDescent="0.25">
      <c r="A705" s="1" t="s">
        <v>3348</v>
      </c>
      <c r="B705" s="1" t="s">
        <v>3349</v>
      </c>
      <c r="C705" s="1" t="s">
        <v>3350</v>
      </c>
      <c r="D705" s="1" t="s">
        <v>3351</v>
      </c>
      <c r="E705" s="1" t="s">
        <v>3352</v>
      </c>
      <c r="F705" s="1" t="s">
        <v>382</v>
      </c>
      <c r="G705" s="1">
        <v>2020</v>
      </c>
      <c r="I705" s="1">
        <f>VLOOKUP(Table_Data[[#This Row],[id]], Table_miniLM_document_topics[[Column1.id]:[Column3.topic]], 3, FALSE)</f>
        <v>6</v>
      </c>
      <c r="J705" s="1">
        <f>VLOOKUP(Table_Data[[#This Row],[id]], Table_mpnet_document_topics[[Column1.id]:[Column3.topic]], 3, FALSE)</f>
        <v>7</v>
      </c>
      <c r="K705" s="1">
        <f>VLOOKUP(Table_Data[[#This Row],[id]], Table_scibert_document_topics[[Column1.id]:[Column3.topic]], 3, FALSE)</f>
        <v>6</v>
      </c>
      <c r="L705" s="1">
        <f>VLOOKUP(Table_Data[[#This Row],[id]], Table_miniLM_titles_topics[[Column1.id]:[Column3.topic]], 3, FALSE)</f>
        <v>6</v>
      </c>
      <c r="M705" s="1">
        <f>VLOOKUP(Table_Data[[#This Row],[id]], Table_mpnet_titles_topics[[Column1.id]:[Column3.topic]], 3, FALSE)</f>
        <v>6</v>
      </c>
      <c r="N705" s="1">
        <f>VLOOKUP(Table_Data[[#This Row],[id]], Table_scibert_titles_topics[[Column1.id]:[Column3.topic]], 3, FALSE)</f>
        <v>5</v>
      </c>
      <c r="O705" s="1">
        <f>VLOOKUP(Table_Data[[#This Row],[id]], Table_miniLM_keywords_topics[[Column1.id]:[Column3.topic]], 3, FALSE)</f>
        <v>-1</v>
      </c>
      <c r="P705" s="1">
        <f>VLOOKUP(Table_Data[[#This Row],[id]], Table_mpnet_keywords_topics[[Column1.id]:[Column3.topic]], 3, FALSE)</f>
        <v>-1</v>
      </c>
      <c r="Q705" s="1" t="s">
        <v>6208</v>
      </c>
    </row>
    <row r="706" spans="1:17" x14ac:dyDescent="0.25">
      <c r="A706" s="1" t="s">
        <v>3353</v>
      </c>
      <c r="B706" s="1" t="s">
        <v>3354</v>
      </c>
      <c r="C706" s="1" t="s">
        <v>3355</v>
      </c>
      <c r="D706" s="1" t="s">
        <v>3356</v>
      </c>
      <c r="E706" s="1" t="s">
        <v>3357</v>
      </c>
      <c r="F706" s="1" t="s">
        <v>382</v>
      </c>
      <c r="G706" s="1">
        <v>2020</v>
      </c>
      <c r="H706" s="1" t="s">
        <v>389</v>
      </c>
      <c r="I706" s="1">
        <f>VLOOKUP(Table_Data[[#This Row],[id]], Table_miniLM_document_topics[[Column1.id]:[Column3.topic]], 3, FALSE)</f>
        <v>8</v>
      </c>
      <c r="J706" s="1">
        <f>VLOOKUP(Table_Data[[#This Row],[id]], Table_mpnet_document_topics[[Column1.id]:[Column3.topic]], 3, FALSE)</f>
        <v>9</v>
      </c>
      <c r="K706" s="1">
        <f>VLOOKUP(Table_Data[[#This Row],[id]], Table_scibert_document_topics[[Column1.id]:[Column3.topic]], 3, FALSE)</f>
        <v>8</v>
      </c>
      <c r="L706" s="1">
        <f>VLOOKUP(Table_Data[[#This Row],[id]], Table_miniLM_titles_topics[[Column1.id]:[Column3.topic]], 3, FALSE)</f>
        <v>20</v>
      </c>
      <c r="M706" s="1">
        <f>VLOOKUP(Table_Data[[#This Row],[id]], Table_mpnet_titles_topics[[Column1.id]:[Column3.topic]], 3, FALSE)</f>
        <v>15</v>
      </c>
      <c r="N706" s="1">
        <f>VLOOKUP(Table_Data[[#This Row],[id]], Table_scibert_titles_topics[[Column1.id]:[Column3.topic]], 3, FALSE)</f>
        <v>16</v>
      </c>
      <c r="O706" s="1">
        <f>VLOOKUP(Table_Data[[#This Row],[id]], Table_miniLM_keywords_topics[[Column1.id]:[Column3.topic]], 3, FALSE)</f>
        <v>13</v>
      </c>
      <c r="P706" s="1">
        <f>VLOOKUP(Table_Data[[#This Row],[id]], Table_mpnet_keywords_topics[[Column1.id]:[Column3.topic]], 3, FALSE)</f>
        <v>11</v>
      </c>
      <c r="Q706" s="1" t="s">
        <v>6208</v>
      </c>
    </row>
    <row r="707" spans="1:17" x14ac:dyDescent="0.25">
      <c r="A707" s="1" t="s">
        <v>3669</v>
      </c>
      <c r="B707" s="1" t="s">
        <v>3670</v>
      </c>
      <c r="C707" s="1" t="s">
        <v>3671</v>
      </c>
      <c r="D707" s="1" t="s">
        <v>3672</v>
      </c>
      <c r="E707" s="1" t="s">
        <v>3673</v>
      </c>
      <c r="F707" s="1" t="s">
        <v>382</v>
      </c>
      <c r="G707" s="1">
        <v>2021</v>
      </c>
      <c r="H707" s="1" t="s">
        <v>620</v>
      </c>
      <c r="I707" s="1">
        <f>VLOOKUP(Table_Data[[#This Row],[id]], Table_miniLM_document_topics[[Column1.id]:[Column3.topic]], 3, FALSE)</f>
        <v>6</v>
      </c>
      <c r="J707" s="1">
        <f>VLOOKUP(Table_Data[[#This Row],[id]], Table_mpnet_document_topics[[Column1.id]:[Column3.topic]], 3, FALSE)</f>
        <v>7</v>
      </c>
      <c r="K707" s="1">
        <f>VLOOKUP(Table_Data[[#This Row],[id]], Table_scibert_document_topics[[Column1.id]:[Column3.topic]], 3, FALSE)</f>
        <v>6</v>
      </c>
      <c r="L707" s="1">
        <f>VLOOKUP(Table_Data[[#This Row],[id]], Table_miniLM_titles_topics[[Column1.id]:[Column3.topic]], 3, FALSE)</f>
        <v>6</v>
      </c>
      <c r="M707" s="1">
        <f>VLOOKUP(Table_Data[[#This Row],[id]], Table_mpnet_titles_topics[[Column1.id]:[Column3.topic]], 3, FALSE)</f>
        <v>6</v>
      </c>
      <c r="N707" s="1">
        <f>VLOOKUP(Table_Data[[#This Row],[id]], Table_scibert_titles_topics[[Column1.id]:[Column3.topic]], 3, FALSE)</f>
        <v>5</v>
      </c>
      <c r="O707" s="1">
        <f>VLOOKUP(Table_Data[[#This Row],[id]], Table_miniLM_keywords_topics[[Column1.id]:[Column3.topic]], 3, FALSE)</f>
        <v>12</v>
      </c>
      <c r="P707" s="1">
        <f>VLOOKUP(Table_Data[[#This Row],[id]], Table_mpnet_keywords_topics[[Column1.id]:[Column3.topic]], 3, FALSE)</f>
        <v>8</v>
      </c>
      <c r="Q707" s="1" t="s">
        <v>6208</v>
      </c>
    </row>
    <row r="708" spans="1:17" x14ac:dyDescent="0.25">
      <c r="A708" s="1" t="s">
        <v>3674</v>
      </c>
      <c r="B708" s="1" t="s">
        <v>3675</v>
      </c>
      <c r="C708" s="1" t="s">
        <v>421</v>
      </c>
      <c r="D708" s="1" t="s">
        <v>3676</v>
      </c>
      <c r="E708" s="1" t="s">
        <v>3677</v>
      </c>
      <c r="F708" s="1" t="s">
        <v>382</v>
      </c>
      <c r="G708" s="1">
        <v>2021</v>
      </c>
      <c r="I708" s="1">
        <f>VLOOKUP(Table_Data[[#This Row],[id]], Table_miniLM_document_topics[[Column1.id]:[Column3.topic]], 3, FALSE)</f>
        <v>8</v>
      </c>
      <c r="J708" s="1">
        <f>VLOOKUP(Table_Data[[#This Row],[id]], Table_mpnet_document_topics[[Column1.id]:[Column3.topic]], 3, FALSE)</f>
        <v>9</v>
      </c>
      <c r="K708" s="1">
        <f>VLOOKUP(Table_Data[[#This Row],[id]], Table_scibert_document_topics[[Column1.id]:[Column3.topic]], 3, FALSE)</f>
        <v>-1</v>
      </c>
      <c r="L708" s="1">
        <f>VLOOKUP(Table_Data[[#This Row],[id]], Table_miniLM_titles_topics[[Column1.id]:[Column3.topic]], 3, FALSE)</f>
        <v>-1</v>
      </c>
      <c r="M708" s="1">
        <f>VLOOKUP(Table_Data[[#This Row],[id]], Table_mpnet_titles_topics[[Column1.id]:[Column3.topic]], 3, FALSE)</f>
        <v>0</v>
      </c>
      <c r="N708" s="1">
        <f>VLOOKUP(Table_Data[[#This Row],[id]], Table_scibert_titles_topics[[Column1.id]:[Column3.topic]], 3, FALSE)</f>
        <v>3</v>
      </c>
      <c r="O708" s="1">
        <f>VLOOKUP(Table_Data[[#This Row],[id]], Table_miniLM_keywords_topics[[Column1.id]:[Column3.topic]], 3, FALSE)</f>
        <v>-1</v>
      </c>
      <c r="P708" s="1">
        <f>VLOOKUP(Table_Data[[#This Row],[id]], Table_mpnet_keywords_topics[[Column1.id]:[Column3.topic]], 3, FALSE)</f>
        <v>-1</v>
      </c>
      <c r="Q708" s="1" t="s">
        <v>6208</v>
      </c>
    </row>
    <row r="709" spans="1:17" x14ac:dyDescent="0.25">
      <c r="A709" s="1" t="s">
        <v>3678</v>
      </c>
      <c r="B709" s="1" t="s">
        <v>3679</v>
      </c>
      <c r="C709" s="1" t="s">
        <v>3680</v>
      </c>
      <c r="D709" s="1" t="s">
        <v>3681</v>
      </c>
      <c r="E709" s="1" t="s">
        <v>3682</v>
      </c>
      <c r="F709" s="1" t="s">
        <v>382</v>
      </c>
      <c r="G709" s="1">
        <v>2021</v>
      </c>
      <c r="H709" s="1" t="s">
        <v>2163</v>
      </c>
      <c r="I709" s="1">
        <f>VLOOKUP(Table_Data[[#This Row],[id]], Table_miniLM_document_topics[[Column1.id]:[Column3.topic]], 3, FALSE)</f>
        <v>8</v>
      </c>
      <c r="J709" s="1">
        <f>VLOOKUP(Table_Data[[#This Row],[id]], Table_mpnet_document_topics[[Column1.id]:[Column3.topic]], 3, FALSE)</f>
        <v>9</v>
      </c>
      <c r="K709" s="1">
        <f>VLOOKUP(Table_Data[[#This Row],[id]], Table_scibert_document_topics[[Column1.id]:[Column3.topic]], 3, FALSE)</f>
        <v>8</v>
      </c>
      <c r="L709" s="1">
        <f>VLOOKUP(Table_Data[[#This Row],[id]], Table_miniLM_titles_topics[[Column1.id]:[Column3.topic]], 3, FALSE)</f>
        <v>9</v>
      </c>
      <c r="M709" s="1">
        <f>VLOOKUP(Table_Data[[#This Row],[id]], Table_mpnet_titles_topics[[Column1.id]:[Column3.topic]], 3, FALSE)</f>
        <v>8</v>
      </c>
      <c r="N709" s="1">
        <f>VLOOKUP(Table_Data[[#This Row],[id]], Table_scibert_titles_topics[[Column1.id]:[Column3.topic]], 3, FALSE)</f>
        <v>12</v>
      </c>
      <c r="O709" s="1">
        <f>VLOOKUP(Table_Data[[#This Row],[id]], Table_miniLM_keywords_topics[[Column1.id]:[Column3.topic]], 3, FALSE)</f>
        <v>-1</v>
      </c>
      <c r="P709" s="1">
        <f>VLOOKUP(Table_Data[[#This Row],[id]], Table_mpnet_keywords_topics[[Column1.id]:[Column3.topic]], 3, FALSE)</f>
        <v>14</v>
      </c>
      <c r="Q709" s="1" t="s">
        <v>6208</v>
      </c>
    </row>
    <row r="710" spans="1:17" x14ac:dyDescent="0.25">
      <c r="A710" s="1" t="s">
        <v>3683</v>
      </c>
      <c r="B710" s="1" t="s">
        <v>3684</v>
      </c>
      <c r="C710" s="1" t="s">
        <v>3685</v>
      </c>
      <c r="D710" s="1" t="s">
        <v>3686</v>
      </c>
      <c r="E710" s="1" t="s">
        <v>3687</v>
      </c>
      <c r="F710" s="1" t="s">
        <v>382</v>
      </c>
      <c r="G710" s="1">
        <v>2021</v>
      </c>
      <c r="H710" s="1" t="s">
        <v>3688</v>
      </c>
      <c r="I710" s="1">
        <f>VLOOKUP(Table_Data[[#This Row],[id]], Table_miniLM_document_topics[[Column1.id]:[Column3.topic]], 3, FALSE)</f>
        <v>19</v>
      </c>
      <c r="J710" s="1">
        <f>VLOOKUP(Table_Data[[#This Row],[id]], Table_mpnet_document_topics[[Column1.id]:[Column3.topic]], 3, FALSE)</f>
        <v>0</v>
      </c>
      <c r="K710" s="1">
        <f>VLOOKUP(Table_Data[[#This Row],[id]], Table_scibert_document_topics[[Column1.id]:[Column3.topic]], 3, FALSE)</f>
        <v>22</v>
      </c>
      <c r="L710" s="1">
        <f>VLOOKUP(Table_Data[[#This Row],[id]], Table_miniLM_titles_topics[[Column1.id]:[Column3.topic]], 3, FALSE)</f>
        <v>2</v>
      </c>
      <c r="M710" s="1">
        <f>VLOOKUP(Table_Data[[#This Row],[id]], Table_mpnet_titles_topics[[Column1.id]:[Column3.topic]], 3, FALSE)</f>
        <v>0</v>
      </c>
      <c r="N710" s="1">
        <f>VLOOKUP(Table_Data[[#This Row],[id]], Table_scibert_titles_topics[[Column1.id]:[Column3.topic]], 3, FALSE)</f>
        <v>19</v>
      </c>
      <c r="O710" s="1">
        <f>VLOOKUP(Table_Data[[#This Row],[id]], Table_miniLM_keywords_topics[[Column1.id]:[Column3.topic]], 3, FALSE)</f>
        <v>-1</v>
      </c>
      <c r="P710" s="1">
        <f>VLOOKUP(Table_Data[[#This Row],[id]], Table_mpnet_keywords_topics[[Column1.id]:[Column3.topic]], 3, FALSE)</f>
        <v>10</v>
      </c>
      <c r="Q710" s="1" t="s">
        <v>6208</v>
      </c>
    </row>
    <row r="711" spans="1:17" x14ac:dyDescent="0.25">
      <c r="A711" s="1" t="s">
        <v>3689</v>
      </c>
      <c r="B711" s="1" t="s">
        <v>3690</v>
      </c>
      <c r="C711" s="1" t="s">
        <v>3691</v>
      </c>
      <c r="D711" s="1" t="s">
        <v>3692</v>
      </c>
      <c r="E711" s="1" t="s">
        <v>3693</v>
      </c>
      <c r="F711" s="1" t="s">
        <v>382</v>
      </c>
      <c r="G711" s="1">
        <v>2021</v>
      </c>
      <c r="I711" s="1">
        <f>VLOOKUP(Table_Data[[#This Row],[id]], Table_miniLM_document_topics[[Column1.id]:[Column3.topic]], 3, FALSE)</f>
        <v>4</v>
      </c>
      <c r="J711" s="1">
        <f>VLOOKUP(Table_Data[[#This Row],[id]], Table_mpnet_document_topics[[Column1.id]:[Column3.topic]], 3, FALSE)</f>
        <v>5</v>
      </c>
      <c r="K711" s="1">
        <f>VLOOKUP(Table_Data[[#This Row],[id]], Table_scibert_document_topics[[Column1.id]:[Column3.topic]], 3, FALSE)</f>
        <v>5</v>
      </c>
      <c r="L711" s="1">
        <f>VLOOKUP(Table_Data[[#This Row],[id]], Table_miniLM_titles_topics[[Column1.id]:[Column3.topic]], 3, FALSE)</f>
        <v>2</v>
      </c>
      <c r="M711" s="1">
        <f>VLOOKUP(Table_Data[[#This Row],[id]], Table_mpnet_titles_topics[[Column1.id]:[Column3.topic]], 3, FALSE)</f>
        <v>0</v>
      </c>
      <c r="N711" s="1">
        <f>VLOOKUP(Table_Data[[#This Row],[id]], Table_scibert_titles_topics[[Column1.id]:[Column3.topic]], 3, FALSE)</f>
        <v>24</v>
      </c>
      <c r="O711" s="1">
        <f>VLOOKUP(Table_Data[[#This Row],[id]], Table_miniLM_keywords_topics[[Column1.id]:[Column3.topic]], 3, FALSE)</f>
        <v>-1</v>
      </c>
      <c r="P711" s="1">
        <f>VLOOKUP(Table_Data[[#This Row],[id]], Table_mpnet_keywords_topics[[Column1.id]:[Column3.topic]], 3, FALSE)</f>
        <v>3</v>
      </c>
      <c r="Q711" s="1" t="s">
        <v>6208</v>
      </c>
    </row>
    <row r="712" spans="1:17" x14ac:dyDescent="0.25">
      <c r="A712" s="1" t="s">
        <v>3694</v>
      </c>
      <c r="B712" s="1" t="s">
        <v>3695</v>
      </c>
      <c r="C712" s="1" t="s">
        <v>3696</v>
      </c>
      <c r="D712" s="1" t="s">
        <v>3697</v>
      </c>
      <c r="E712" s="1" t="s">
        <v>3698</v>
      </c>
      <c r="F712" s="1" t="s">
        <v>382</v>
      </c>
      <c r="G712" s="1">
        <v>2021</v>
      </c>
      <c r="I712" s="1">
        <f>VLOOKUP(Table_Data[[#This Row],[id]], Table_miniLM_document_topics[[Column1.id]:[Column3.topic]], 3, FALSE)</f>
        <v>-1</v>
      </c>
      <c r="J712" s="1">
        <f>VLOOKUP(Table_Data[[#This Row],[id]], Table_mpnet_document_topics[[Column1.id]:[Column3.topic]], 3, FALSE)</f>
        <v>14</v>
      </c>
      <c r="K712" s="1">
        <f>VLOOKUP(Table_Data[[#This Row],[id]], Table_scibert_document_topics[[Column1.id]:[Column3.topic]], 3, FALSE)</f>
        <v>-1</v>
      </c>
      <c r="L712" s="1">
        <f>VLOOKUP(Table_Data[[#This Row],[id]], Table_miniLM_titles_topics[[Column1.id]:[Column3.topic]], 3, FALSE)</f>
        <v>-1</v>
      </c>
      <c r="M712" s="1">
        <f>VLOOKUP(Table_Data[[#This Row],[id]], Table_mpnet_titles_topics[[Column1.id]:[Column3.topic]], 3, FALSE)</f>
        <v>4</v>
      </c>
      <c r="N712" s="1">
        <f>VLOOKUP(Table_Data[[#This Row],[id]], Table_scibert_titles_topics[[Column1.id]:[Column3.topic]], 3, FALSE)</f>
        <v>-1</v>
      </c>
      <c r="O712" s="1">
        <f>VLOOKUP(Table_Data[[#This Row],[id]], Table_miniLM_keywords_topics[[Column1.id]:[Column3.topic]], 3, FALSE)</f>
        <v>0</v>
      </c>
      <c r="P712" s="1">
        <f>VLOOKUP(Table_Data[[#This Row],[id]], Table_mpnet_keywords_topics[[Column1.id]:[Column3.topic]], 3, FALSE)</f>
        <v>3</v>
      </c>
      <c r="Q712" s="1" t="s">
        <v>6208</v>
      </c>
    </row>
    <row r="713" spans="1:17" x14ac:dyDescent="0.25">
      <c r="A713" s="1" t="s">
        <v>3699</v>
      </c>
      <c r="B713" s="1" t="s">
        <v>3700</v>
      </c>
      <c r="C713" s="1" t="s">
        <v>3701</v>
      </c>
      <c r="D713" s="1" t="s">
        <v>3702</v>
      </c>
      <c r="E713" s="1" t="s">
        <v>3703</v>
      </c>
      <c r="F713" s="1" t="s">
        <v>382</v>
      </c>
      <c r="G713" s="1">
        <v>2021</v>
      </c>
      <c r="H713" s="1" t="s">
        <v>3704</v>
      </c>
      <c r="I713" s="1">
        <f>VLOOKUP(Table_Data[[#This Row],[id]], Table_miniLM_document_topics[[Column1.id]:[Column3.topic]], 3, FALSE)</f>
        <v>0</v>
      </c>
      <c r="J713" s="1">
        <f>VLOOKUP(Table_Data[[#This Row],[id]], Table_mpnet_document_topics[[Column1.id]:[Column3.topic]], 3, FALSE)</f>
        <v>-1</v>
      </c>
      <c r="K713" s="1">
        <f>VLOOKUP(Table_Data[[#This Row],[id]], Table_scibert_document_topics[[Column1.id]:[Column3.topic]], 3, FALSE)</f>
        <v>21</v>
      </c>
      <c r="L713" s="1">
        <f>VLOOKUP(Table_Data[[#This Row],[id]], Table_miniLM_titles_topics[[Column1.id]:[Column3.topic]], 3, FALSE)</f>
        <v>0</v>
      </c>
      <c r="M713" s="1">
        <f>VLOOKUP(Table_Data[[#This Row],[id]], Table_mpnet_titles_topics[[Column1.id]:[Column3.topic]], 3, FALSE)</f>
        <v>16</v>
      </c>
      <c r="N713" s="1">
        <f>VLOOKUP(Table_Data[[#This Row],[id]], Table_scibert_titles_topics[[Column1.id]:[Column3.topic]], 3, FALSE)</f>
        <v>3</v>
      </c>
      <c r="O713" s="1">
        <f>VLOOKUP(Table_Data[[#This Row],[id]], Table_miniLM_keywords_topics[[Column1.id]:[Column3.topic]], 3, FALSE)</f>
        <v>-1</v>
      </c>
      <c r="P713" s="1">
        <f>VLOOKUP(Table_Data[[#This Row],[id]], Table_mpnet_keywords_topics[[Column1.id]:[Column3.topic]], 3, FALSE)</f>
        <v>-1</v>
      </c>
      <c r="Q713" s="1" t="s">
        <v>6208</v>
      </c>
    </row>
    <row r="714" spans="1:17" x14ac:dyDescent="0.25">
      <c r="A714" s="1" t="s">
        <v>3705</v>
      </c>
      <c r="B714" s="1" t="s">
        <v>3706</v>
      </c>
      <c r="C714" s="1" t="s">
        <v>2826</v>
      </c>
      <c r="D714" s="1" t="s">
        <v>3707</v>
      </c>
      <c r="E714" s="1" t="s">
        <v>3708</v>
      </c>
      <c r="F714" s="1" t="s">
        <v>382</v>
      </c>
      <c r="G714" s="1">
        <v>2021</v>
      </c>
      <c r="H714" s="1" t="s">
        <v>31</v>
      </c>
      <c r="I714" s="1">
        <f>VLOOKUP(Table_Data[[#This Row],[id]], Table_miniLM_document_topics[[Column1.id]:[Column3.topic]], 3, FALSE)</f>
        <v>-1</v>
      </c>
      <c r="J714" s="1">
        <f>VLOOKUP(Table_Data[[#This Row],[id]], Table_mpnet_document_topics[[Column1.id]:[Column3.topic]], 3, FALSE)</f>
        <v>19</v>
      </c>
      <c r="K714" s="1">
        <f>VLOOKUP(Table_Data[[#This Row],[id]], Table_scibert_document_topics[[Column1.id]:[Column3.topic]], 3, FALSE)</f>
        <v>-1</v>
      </c>
      <c r="L714" s="1">
        <f>VLOOKUP(Table_Data[[#This Row],[id]], Table_miniLM_titles_topics[[Column1.id]:[Column3.topic]], 3, FALSE)</f>
        <v>-1</v>
      </c>
      <c r="M714" s="1">
        <f>VLOOKUP(Table_Data[[#This Row],[id]], Table_mpnet_titles_topics[[Column1.id]:[Column3.topic]], 3, FALSE)</f>
        <v>6</v>
      </c>
      <c r="N714" s="1">
        <f>VLOOKUP(Table_Data[[#This Row],[id]], Table_scibert_titles_topics[[Column1.id]:[Column3.topic]], 3, FALSE)</f>
        <v>-1</v>
      </c>
      <c r="O714" s="1">
        <f>VLOOKUP(Table_Data[[#This Row],[id]], Table_miniLM_keywords_topics[[Column1.id]:[Column3.topic]], 3, FALSE)</f>
        <v>0</v>
      </c>
      <c r="P714" s="1">
        <f>VLOOKUP(Table_Data[[#This Row],[id]], Table_mpnet_keywords_topics[[Column1.id]:[Column3.topic]], 3, FALSE)</f>
        <v>-1</v>
      </c>
      <c r="Q714" s="1" t="s">
        <v>6208</v>
      </c>
    </row>
    <row r="715" spans="1:17" x14ac:dyDescent="0.25">
      <c r="A715" s="1" t="s">
        <v>3709</v>
      </c>
      <c r="B715" s="1" t="s">
        <v>3710</v>
      </c>
      <c r="C715" s="1" t="s">
        <v>3711</v>
      </c>
      <c r="D715" s="1" t="s">
        <v>3712</v>
      </c>
      <c r="E715" s="1" t="s">
        <v>3713</v>
      </c>
      <c r="F715" s="1" t="s">
        <v>382</v>
      </c>
      <c r="G715" s="1">
        <v>2021</v>
      </c>
      <c r="I715" s="1">
        <f>VLOOKUP(Table_Data[[#This Row],[id]], Table_miniLM_document_topics[[Column1.id]:[Column3.topic]], 3, FALSE)</f>
        <v>-1</v>
      </c>
      <c r="J715" s="1">
        <f>VLOOKUP(Table_Data[[#This Row],[id]], Table_mpnet_document_topics[[Column1.id]:[Column3.topic]], 3, FALSE)</f>
        <v>-1</v>
      </c>
      <c r="K715" s="1">
        <f>VLOOKUP(Table_Data[[#This Row],[id]], Table_scibert_document_topics[[Column1.id]:[Column3.topic]], 3, FALSE)</f>
        <v>-1</v>
      </c>
      <c r="L715" s="1">
        <f>VLOOKUP(Table_Data[[#This Row],[id]], Table_miniLM_titles_topics[[Column1.id]:[Column3.topic]], 3, FALSE)</f>
        <v>-1</v>
      </c>
      <c r="M715" s="1">
        <f>VLOOKUP(Table_Data[[#This Row],[id]], Table_mpnet_titles_topics[[Column1.id]:[Column3.topic]], 3, FALSE)</f>
        <v>4</v>
      </c>
      <c r="N715" s="1">
        <f>VLOOKUP(Table_Data[[#This Row],[id]], Table_scibert_titles_topics[[Column1.id]:[Column3.topic]], 3, FALSE)</f>
        <v>-1</v>
      </c>
      <c r="O715" s="1">
        <f>VLOOKUP(Table_Data[[#This Row],[id]], Table_miniLM_keywords_topics[[Column1.id]:[Column3.topic]], 3, FALSE)</f>
        <v>7</v>
      </c>
      <c r="P715" s="1">
        <f>VLOOKUP(Table_Data[[#This Row],[id]], Table_mpnet_keywords_topics[[Column1.id]:[Column3.topic]], 3, FALSE)</f>
        <v>3</v>
      </c>
      <c r="Q715" s="1" t="s">
        <v>6208</v>
      </c>
    </row>
    <row r="716" spans="1:17" x14ac:dyDescent="0.25">
      <c r="A716" s="1" t="s">
        <v>3714</v>
      </c>
      <c r="B716" s="1" t="s">
        <v>3715</v>
      </c>
      <c r="C716" s="1" t="s">
        <v>421</v>
      </c>
      <c r="D716" s="1" t="s">
        <v>3716</v>
      </c>
      <c r="E716" s="1" t="s">
        <v>3717</v>
      </c>
      <c r="F716" s="1" t="s">
        <v>382</v>
      </c>
      <c r="G716" s="1">
        <v>2021</v>
      </c>
      <c r="I716" s="1">
        <f>VLOOKUP(Table_Data[[#This Row],[id]], Table_miniLM_document_topics[[Column1.id]:[Column3.topic]], 3, FALSE)</f>
        <v>-1</v>
      </c>
      <c r="J716" s="1">
        <f>VLOOKUP(Table_Data[[#This Row],[id]], Table_mpnet_document_topics[[Column1.id]:[Column3.topic]], 3, FALSE)</f>
        <v>10</v>
      </c>
      <c r="K716" s="1">
        <f>VLOOKUP(Table_Data[[#This Row],[id]], Table_scibert_document_topics[[Column1.id]:[Column3.topic]], 3, FALSE)</f>
        <v>-1</v>
      </c>
      <c r="L716" s="1">
        <f>VLOOKUP(Table_Data[[#This Row],[id]], Table_miniLM_titles_topics[[Column1.id]:[Column3.topic]], 3, FALSE)</f>
        <v>0</v>
      </c>
      <c r="M716" s="1">
        <f>VLOOKUP(Table_Data[[#This Row],[id]], Table_mpnet_titles_topics[[Column1.id]:[Column3.topic]], 3, FALSE)</f>
        <v>3</v>
      </c>
      <c r="N716" s="1">
        <f>VLOOKUP(Table_Data[[#This Row],[id]], Table_scibert_titles_topics[[Column1.id]:[Column3.topic]], 3, FALSE)</f>
        <v>3</v>
      </c>
      <c r="O716" s="1">
        <f>VLOOKUP(Table_Data[[#This Row],[id]], Table_miniLM_keywords_topics[[Column1.id]:[Column3.topic]], 3, FALSE)</f>
        <v>-1</v>
      </c>
      <c r="P716" s="1">
        <f>VLOOKUP(Table_Data[[#This Row],[id]], Table_mpnet_keywords_topics[[Column1.id]:[Column3.topic]], 3, FALSE)</f>
        <v>-1</v>
      </c>
      <c r="Q716" s="1" t="s">
        <v>6208</v>
      </c>
    </row>
    <row r="717" spans="1:17" x14ac:dyDescent="0.25">
      <c r="A717" s="1" t="s">
        <v>3718</v>
      </c>
      <c r="B717" s="1" t="s">
        <v>3719</v>
      </c>
      <c r="C717" s="1" t="s">
        <v>3720</v>
      </c>
      <c r="D717" s="1" t="s">
        <v>3721</v>
      </c>
      <c r="E717" s="1" t="s">
        <v>3722</v>
      </c>
      <c r="F717" s="1" t="s">
        <v>382</v>
      </c>
      <c r="G717" s="1">
        <v>2021</v>
      </c>
      <c r="I717" s="1">
        <f>VLOOKUP(Table_Data[[#This Row],[id]], Table_miniLM_document_topics[[Column1.id]:[Column3.topic]], 3, FALSE)</f>
        <v>-1</v>
      </c>
      <c r="J717" s="1">
        <f>VLOOKUP(Table_Data[[#This Row],[id]], Table_mpnet_document_topics[[Column1.id]:[Column3.topic]], 3, FALSE)</f>
        <v>20</v>
      </c>
      <c r="K717" s="1">
        <f>VLOOKUP(Table_Data[[#This Row],[id]], Table_scibert_document_topics[[Column1.id]:[Column3.topic]], 3, FALSE)</f>
        <v>-1</v>
      </c>
      <c r="L717" s="1">
        <f>VLOOKUP(Table_Data[[#This Row],[id]], Table_miniLM_titles_topics[[Column1.id]:[Column3.topic]], 3, FALSE)</f>
        <v>-1</v>
      </c>
      <c r="M717" s="1">
        <f>VLOOKUP(Table_Data[[#This Row],[id]], Table_mpnet_titles_topics[[Column1.id]:[Column3.topic]], 3, FALSE)</f>
        <v>4</v>
      </c>
      <c r="N717" s="1">
        <f>VLOOKUP(Table_Data[[#This Row],[id]], Table_scibert_titles_topics[[Column1.id]:[Column3.topic]], 3, FALSE)</f>
        <v>11</v>
      </c>
      <c r="O717" s="1">
        <f>VLOOKUP(Table_Data[[#This Row],[id]], Table_miniLM_keywords_topics[[Column1.id]:[Column3.topic]], 3, FALSE)</f>
        <v>-1</v>
      </c>
      <c r="P717" s="1">
        <f>VLOOKUP(Table_Data[[#This Row],[id]], Table_mpnet_keywords_topics[[Column1.id]:[Column3.topic]], 3, FALSE)</f>
        <v>2</v>
      </c>
      <c r="Q717" s="1" t="s">
        <v>6208</v>
      </c>
    </row>
    <row r="718" spans="1:17" x14ac:dyDescent="0.25">
      <c r="A718" s="1" t="s">
        <v>3723</v>
      </c>
      <c r="B718" s="1" t="s">
        <v>3724</v>
      </c>
      <c r="C718" s="1" t="s">
        <v>3725</v>
      </c>
      <c r="D718" s="1" t="s">
        <v>3726</v>
      </c>
      <c r="E718" s="1" t="s">
        <v>3727</v>
      </c>
      <c r="F718" s="1" t="s">
        <v>382</v>
      </c>
      <c r="G718" s="1">
        <v>2021</v>
      </c>
      <c r="I718" s="1">
        <f>VLOOKUP(Table_Data[[#This Row],[id]], Table_miniLM_document_topics[[Column1.id]:[Column3.topic]], 3, FALSE)</f>
        <v>-1</v>
      </c>
      <c r="J718" s="1">
        <f>VLOOKUP(Table_Data[[#This Row],[id]], Table_mpnet_document_topics[[Column1.id]:[Column3.topic]], 3, FALSE)</f>
        <v>14</v>
      </c>
      <c r="K718" s="1">
        <f>VLOOKUP(Table_Data[[#This Row],[id]], Table_scibert_document_topics[[Column1.id]:[Column3.topic]], 3, FALSE)</f>
        <v>20</v>
      </c>
      <c r="L718" s="1">
        <f>VLOOKUP(Table_Data[[#This Row],[id]], Table_miniLM_titles_topics[[Column1.id]:[Column3.topic]], 3, FALSE)</f>
        <v>1</v>
      </c>
      <c r="M718" s="1">
        <f>VLOOKUP(Table_Data[[#This Row],[id]], Table_mpnet_titles_topics[[Column1.id]:[Column3.topic]], 3, FALSE)</f>
        <v>4</v>
      </c>
      <c r="N718" s="1">
        <f>VLOOKUP(Table_Data[[#This Row],[id]], Table_scibert_titles_topics[[Column1.id]:[Column3.topic]], 3, FALSE)</f>
        <v>-1</v>
      </c>
      <c r="O718" s="1">
        <f>VLOOKUP(Table_Data[[#This Row],[id]], Table_miniLM_keywords_topics[[Column1.id]:[Column3.topic]], 3, FALSE)</f>
        <v>3</v>
      </c>
      <c r="P718" s="1">
        <f>VLOOKUP(Table_Data[[#This Row],[id]], Table_mpnet_keywords_topics[[Column1.id]:[Column3.topic]], 3, FALSE)</f>
        <v>-1</v>
      </c>
      <c r="Q718" s="1" t="s">
        <v>6208</v>
      </c>
    </row>
    <row r="719" spans="1:17" x14ac:dyDescent="0.25">
      <c r="A719" s="1" t="s">
        <v>3728</v>
      </c>
      <c r="B719" s="1" t="s">
        <v>3729</v>
      </c>
      <c r="C719" s="1" t="s">
        <v>3730</v>
      </c>
      <c r="D719" s="1" t="s">
        <v>3731</v>
      </c>
      <c r="E719" s="1" t="s">
        <v>3732</v>
      </c>
      <c r="F719" s="1" t="s">
        <v>382</v>
      </c>
      <c r="G719" s="1">
        <v>2021</v>
      </c>
      <c r="H719" s="1" t="s">
        <v>3733</v>
      </c>
      <c r="I719" s="1">
        <f>VLOOKUP(Table_Data[[#This Row],[id]], Table_miniLM_document_topics[[Column1.id]:[Column3.topic]], 3, FALSE)</f>
        <v>-1</v>
      </c>
      <c r="J719" s="1">
        <f>VLOOKUP(Table_Data[[#This Row],[id]], Table_mpnet_document_topics[[Column1.id]:[Column3.topic]], 3, FALSE)</f>
        <v>-1</v>
      </c>
      <c r="K719" s="1">
        <f>VLOOKUP(Table_Data[[#This Row],[id]], Table_scibert_document_topics[[Column1.id]:[Column3.topic]], 3, FALSE)</f>
        <v>-1</v>
      </c>
      <c r="L719" s="1">
        <f>VLOOKUP(Table_Data[[#This Row],[id]], Table_miniLM_titles_topics[[Column1.id]:[Column3.topic]], 3, FALSE)</f>
        <v>-1</v>
      </c>
      <c r="M719" s="1">
        <f>VLOOKUP(Table_Data[[#This Row],[id]], Table_mpnet_titles_topics[[Column1.id]:[Column3.topic]], 3, FALSE)</f>
        <v>0</v>
      </c>
      <c r="N719" s="1">
        <f>VLOOKUP(Table_Data[[#This Row],[id]], Table_scibert_titles_topics[[Column1.id]:[Column3.topic]], 3, FALSE)</f>
        <v>-1</v>
      </c>
      <c r="O719" s="1">
        <f>VLOOKUP(Table_Data[[#This Row],[id]], Table_miniLM_keywords_topics[[Column1.id]:[Column3.topic]], 3, FALSE)</f>
        <v>1</v>
      </c>
      <c r="P719" s="1">
        <f>VLOOKUP(Table_Data[[#This Row],[id]], Table_mpnet_keywords_topics[[Column1.id]:[Column3.topic]], 3, FALSE)</f>
        <v>0</v>
      </c>
      <c r="Q719" s="1" t="s">
        <v>6208</v>
      </c>
    </row>
    <row r="720" spans="1:17" x14ac:dyDescent="0.25">
      <c r="A720" s="1" t="s">
        <v>3734</v>
      </c>
      <c r="B720" s="1" t="s">
        <v>5529</v>
      </c>
      <c r="C720" s="1" t="s">
        <v>3735</v>
      </c>
      <c r="D720" s="1" t="s">
        <v>3736</v>
      </c>
      <c r="E720" s="1" t="s">
        <v>3737</v>
      </c>
      <c r="F720" s="1" t="s">
        <v>382</v>
      </c>
      <c r="G720" s="1">
        <v>2021</v>
      </c>
      <c r="H720" s="1" t="s">
        <v>254</v>
      </c>
      <c r="I720" s="1">
        <f>VLOOKUP(Table_Data[[#This Row],[id]], Table_miniLM_document_topics[[Column1.id]:[Column3.topic]], 3, FALSE)</f>
        <v>16</v>
      </c>
      <c r="J720" s="1">
        <f>VLOOKUP(Table_Data[[#This Row],[id]], Table_mpnet_document_topics[[Column1.id]:[Column3.topic]], 3, FALSE)</f>
        <v>13</v>
      </c>
      <c r="K720" s="1">
        <f>VLOOKUP(Table_Data[[#This Row],[id]], Table_scibert_document_topics[[Column1.id]:[Column3.topic]], 3, FALSE)</f>
        <v>18</v>
      </c>
      <c r="L720" s="1">
        <f>VLOOKUP(Table_Data[[#This Row],[id]], Table_miniLM_titles_topics[[Column1.id]:[Column3.topic]], 3, FALSE)</f>
        <v>14</v>
      </c>
      <c r="M720" s="1">
        <f>VLOOKUP(Table_Data[[#This Row],[id]], Table_mpnet_titles_topics[[Column1.id]:[Column3.topic]], 3, FALSE)</f>
        <v>13</v>
      </c>
      <c r="N720" s="1">
        <f>VLOOKUP(Table_Data[[#This Row],[id]], Table_scibert_titles_topics[[Column1.id]:[Column3.topic]], 3, FALSE)</f>
        <v>13</v>
      </c>
      <c r="O720" s="1">
        <f>VLOOKUP(Table_Data[[#This Row],[id]], Table_miniLM_keywords_topics[[Column1.id]:[Column3.topic]], 3, FALSE)</f>
        <v>4</v>
      </c>
      <c r="P720" s="1">
        <f>VLOOKUP(Table_Data[[#This Row],[id]], Table_mpnet_keywords_topics[[Column1.id]:[Column3.topic]], 3, FALSE)</f>
        <v>1</v>
      </c>
      <c r="Q720" s="1" t="s">
        <v>6208</v>
      </c>
    </row>
    <row r="721" spans="1:17" x14ac:dyDescent="0.25">
      <c r="A721" s="1" t="s">
        <v>3738</v>
      </c>
      <c r="B721" s="1" t="s">
        <v>5527</v>
      </c>
      <c r="C721" s="1" t="s">
        <v>3739</v>
      </c>
      <c r="D721" s="1" t="s">
        <v>3740</v>
      </c>
      <c r="E721" s="1" t="s">
        <v>3741</v>
      </c>
      <c r="F721" s="1" t="s">
        <v>382</v>
      </c>
      <c r="G721" s="1">
        <v>2021</v>
      </c>
      <c r="H721" s="1" t="s">
        <v>341</v>
      </c>
      <c r="I721" s="1">
        <f>VLOOKUP(Table_Data[[#This Row],[id]], Table_miniLM_document_topics[[Column1.id]:[Column3.topic]], 3, FALSE)</f>
        <v>-1</v>
      </c>
      <c r="J721" s="1">
        <f>VLOOKUP(Table_Data[[#This Row],[id]], Table_mpnet_document_topics[[Column1.id]:[Column3.topic]], 3, FALSE)</f>
        <v>-1</v>
      </c>
      <c r="K721" s="1">
        <f>VLOOKUP(Table_Data[[#This Row],[id]], Table_scibert_document_topics[[Column1.id]:[Column3.topic]], 3, FALSE)</f>
        <v>12</v>
      </c>
      <c r="L721" s="1">
        <f>VLOOKUP(Table_Data[[#This Row],[id]], Table_miniLM_titles_topics[[Column1.id]:[Column3.topic]], 3, FALSE)</f>
        <v>-1</v>
      </c>
      <c r="M721" s="1">
        <f>VLOOKUP(Table_Data[[#This Row],[id]], Table_mpnet_titles_topics[[Column1.id]:[Column3.topic]], 3, FALSE)</f>
        <v>-1</v>
      </c>
      <c r="N721" s="1">
        <f>VLOOKUP(Table_Data[[#This Row],[id]], Table_scibert_titles_topics[[Column1.id]:[Column3.topic]], 3, FALSE)</f>
        <v>-1</v>
      </c>
      <c r="O721" s="1">
        <f>VLOOKUP(Table_Data[[#This Row],[id]], Table_miniLM_keywords_topics[[Column1.id]:[Column3.topic]], 3, FALSE)</f>
        <v>0</v>
      </c>
      <c r="P721" s="1">
        <f>VLOOKUP(Table_Data[[#This Row],[id]], Table_mpnet_keywords_topics[[Column1.id]:[Column3.topic]], 3, FALSE)</f>
        <v>-1</v>
      </c>
      <c r="Q721" s="1" t="s">
        <v>6208</v>
      </c>
    </row>
    <row r="722" spans="1:17" x14ac:dyDescent="0.25">
      <c r="A722" s="1" t="s">
        <v>3742</v>
      </c>
      <c r="B722" s="1" t="s">
        <v>3743</v>
      </c>
      <c r="C722" s="1" t="s">
        <v>3744</v>
      </c>
      <c r="D722" s="1" t="s">
        <v>3745</v>
      </c>
      <c r="E722" s="1" t="s">
        <v>3746</v>
      </c>
      <c r="F722" s="1" t="s">
        <v>382</v>
      </c>
      <c r="G722" s="1">
        <v>2021</v>
      </c>
      <c r="H722" s="1" t="s">
        <v>14</v>
      </c>
      <c r="I722" s="1">
        <f>VLOOKUP(Table_Data[[#This Row],[id]], Table_miniLM_document_topics[[Column1.id]:[Column3.topic]], 3, FALSE)</f>
        <v>4</v>
      </c>
      <c r="J722" s="1">
        <f>VLOOKUP(Table_Data[[#This Row],[id]], Table_mpnet_document_topics[[Column1.id]:[Column3.topic]], 3, FALSE)</f>
        <v>5</v>
      </c>
      <c r="K722" s="1">
        <f>VLOOKUP(Table_Data[[#This Row],[id]], Table_scibert_document_topics[[Column1.id]:[Column3.topic]], 3, FALSE)</f>
        <v>5</v>
      </c>
      <c r="L722" s="1">
        <f>VLOOKUP(Table_Data[[#This Row],[id]], Table_miniLM_titles_topics[[Column1.id]:[Column3.topic]], 3, FALSE)</f>
        <v>2</v>
      </c>
      <c r="M722" s="1">
        <f>VLOOKUP(Table_Data[[#This Row],[id]], Table_mpnet_titles_topics[[Column1.id]:[Column3.topic]], 3, FALSE)</f>
        <v>0</v>
      </c>
      <c r="N722" s="1">
        <f>VLOOKUP(Table_Data[[#This Row],[id]], Table_scibert_titles_topics[[Column1.id]:[Column3.topic]], 3, FALSE)</f>
        <v>-1</v>
      </c>
      <c r="O722" s="1">
        <f>VLOOKUP(Table_Data[[#This Row],[id]], Table_miniLM_keywords_topics[[Column1.id]:[Column3.topic]], 3, FALSE)</f>
        <v>-1</v>
      </c>
      <c r="P722" s="1">
        <f>VLOOKUP(Table_Data[[#This Row],[id]], Table_mpnet_keywords_topics[[Column1.id]:[Column3.topic]], 3, FALSE)</f>
        <v>0</v>
      </c>
      <c r="Q722" s="1" t="s">
        <v>6208</v>
      </c>
    </row>
    <row r="723" spans="1:17" x14ac:dyDescent="0.25">
      <c r="A723" s="1" t="s">
        <v>3747</v>
      </c>
      <c r="B723" s="1" t="s">
        <v>3748</v>
      </c>
      <c r="C723" s="1" t="s">
        <v>3749</v>
      </c>
      <c r="D723" s="1" t="s">
        <v>3750</v>
      </c>
      <c r="E723" s="1" t="s">
        <v>3751</v>
      </c>
      <c r="F723" s="1" t="s">
        <v>382</v>
      </c>
      <c r="G723" s="1">
        <v>2021</v>
      </c>
      <c r="I723" s="1">
        <f>VLOOKUP(Table_Data[[#This Row],[id]], Table_miniLM_document_topics[[Column1.id]:[Column3.topic]], 3, FALSE)</f>
        <v>21</v>
      </c>
      <c r="J723" s="1">
        <f>VLOOKUP(Table_Data[[#This Row],[id]], Table_mpnet_document_topics[[Column1.id]:[Column3.topic]], 3, FALSE)</f>
        <v>-1</v>
      </c>
      <c r="K723" s="1">
        <f>VLOOKUP(Table_Data[[#This Row],[id]], Table_scibert_document_topics[[Column1.id]:[Column3.topic]], 3, FALSE)</f>
        <v>12</v>
      </c>
      <c r="L723" s="1">
        <f>VLOOKUP(Table_Data[[#This Row],[id]], Table_miniLM_titles_topics[[Column1.id]:[Column3.topic]], 3, FALSE)</f>
        <v>-1</v>
      </c>
      <c r="M723" s="1">
        <f>VLOOKUP(Table_Data[[#This Row],[id]], Table_mpnet_titles_topics[[Column1.id]:[Column3.topic]], 3, FALSE)</f>
        <v>-1</v>
      </c>
      <c r="N723" s="1">
        <f>VLOOKUP(Table_Data[[#This Row],[id]], Table_scibert_titles_topics[[Column1.id]:[Column3.topic]], 3, FALSE)</f>
        <v>-1</v>
      </c>
      <c r="O723" s="1">
        <f>VLOOKUP(Table_Data[[#This Row],[id]], Table_miniLM_keywords_topics[[Column1.id]:[Column3.topic]], 3, FALSE)</f>
        <v>1</v>
      </c>
      <c r="P723" s="1">
        <f>VLOOKUP(Table_Data[[#This Row],[id]], Table_mpnet_keywords_topics[[Column1.id]:[Column3.topic]], 3, FALSE)</f>
        <v>0</v>
      </c>
      <c r="Q723" s="1" t="s">
        <v>6208</v>
      </c>
    </row>
    <row r="724" spans="1:17" x14ac:dyDescent="0.25">
      <c r="A724" s="1" t="s">
        <v>3752</v>
      </c>
      <c r="B724" s="1" t="s">
        <v>5528</v>
      </c>
      <c r="C724" s="1" t="s">
        <v>3753</v>
      </c>
      <c r="D724" s="1" t="s">
        <v>3754</v>
      </c>
      <c r="E724" s="1" t="s">
        <v>3755</v>
      </c>
      <c r="F724" s="1" t="s">
        <v>382</v>
      </c>
      <c r="G724" s="1">
        <v>2021</v>
      </c>
      <c r="H724" s="1" t="s">
        <v>243</v>
      </c>
      <c r="I724" s="1">
        <f>VLOOKUP(Table_Data[[#This Row],[id]], Table_miniLM_document_topics[[Column1.id]:[Column3.topic]], 3, FALSE)</f>
        <v>11</v>
      </c>
      <c r="J724" s="1">
        <f>VLOOKUP(Table_Data[[#This Row],[id]], Table_mpnet_document_topics[[Column1.id]:[Column3.topic]], 3, FALSE)</f>
        <v>0</v>
      </c>
      <c r="K724" s="1">
        <f>VLOOKUP(Table_Data[[#This Row],[id]], Table_scibert_document_topics[[Column1.id]:[Column3.topic]], 3, FALSE)</f>
        <v>-1</v>
      </c>
      <c r="L724" s="1">
        <f>VLOOKUP(Table_Data[[#This Row],[id]], Table_miniLM_titles_topics[[Column1.id]:[Column3.topic]], 3, FALSE)</f>
        <v>2</v>
      </c>
      <c r="M724" s="1">
        <f>VLOOKUP(Table_Data[[#This Row],[id]], Table_mpnet_titles_topics[[Column1.id]:[Column3.topic]], 3, FALSE)</f>
        <v>0</v>
      </c>
      <c r="N724" s="1">
        <f>VLOOKUP(Table_Data[[#This Row],[id]], Table_scibert_titles_topics[[Column1.id]:[Column3.topic]], 3, FALSE)</f>
        <v>19</v>
      </c>
      <c r="O724" s="1">
        <f>VLOOKUP(Table_Data[[#This Row],[id]], Table_miniLM_keywords_topics[[Column1.id]:[Column3.topic]], 3, FALSE)</f>
        <v>-1</v>
      </c>
      <c r="P724" s="1">
        <f>VLOOKUP(Table_Data[[#This Row],[id]], Table_mpnet_keywords_topics[[Column1.id]:[Column3.topic]], 3, FALSE)</f>
        <v>-1</v>
      </c>
      <c r="Q724" s="1" t="s">
        <v>6208</v>
      </c>
    </row>
    <row r="725" spans="1:17" x14ac:dyDescent="0.25">
      <c r="A725" s="1" t="s">
        <v>3756</v>
      </c>
      <c r="B725" s="1" t="s">
        <v>3757</v>
      </c>
      <c r="C725" s="1" t="s">
        <v>3758</v>
      </c>
      <c r="D725" s="1" t="s">
        <v>3759</v>
      </c>
      <c r="E725" s="1" t="s">
        <v>3760</v>
      </c>
      <c r="F725" s="1" t="s">
        <v>382</v>
      </c>
      <c r="G725" s="1">
        <v>2021</v>
      </c>
      <c r="I725" s="1">
        <f>VLOOKUP(Table_Data[[#This Row],[id]], Table_miniLM_document_topics[[Column1.id]:[Column3.topic]], 3, FALSE)</f>
        <v>21</v>
      </c>
      <c r="J725" s="1">
        <f>VLOOKUP(Table_Data[[#This Row],[id]], Table_mpnet_document_topics[[Column1.id]:[Column3.topic]], 3, FALSE)</f>
        <v>-1</v>
      </c>
      <c r="K725" s="1">
        <f>VLOOKUP(Table_Data[[#This Row],[id]], Table_scibert_document_topics[[Column1.id]:[Column3.topic]], 3, FALSE)</f>
        <v>12</v>
      </c>
      <c r="L725" s="1">
        <f>VLOOKUP(Table_Data[[#This Row],[id]], Table_miniLM_titles_topics[[Column1.id]:[Column3.topic]], 3, FALSE)</f>
        <v>11</v>
      </c>
      <c r="M725" s="1">
        <f>VLOOKUP(Table_Data[[#This Row],[id]], Table_mpnet_titles_topics[[Column1.id]:[Column3.topic]], 3, FALSE)</f>
        <v>-1</v>
      </c>
      <c r="N725" s="1">
        <f>VLOOKUP(Table_Data[[#This Row],[id]], Table_scibert_titles_topics[[Column1.id]:[Column3.topic]], 3, FALSE)</f>
        <v>-1</v>
      </c>
      <c r="O725" s="1">
        <f>VLOOKUP(Table_Data[[#This Row],[id]], Table_miniLM_keywords_topics[[Column1.id]:[Column3.topic]], 3, FALSE)</f>
        <v>-1</v>
      </c>
      <c r="P725" s="1">
        <f>VLOOKUP(Table_Data[[#This Row],[id]], Table_mpnet_keywords_topics[[Column1.id]:[Column3.topic]], 3, FALSE)</f>
        <v>5</v>
      </c>
      <c r="Q725" s="1" t="s">
        <v>6208</v>
      </c>
    </row>
    <row r="726" spans="1:17" x14ac:dyDescent="0.25">
      <c r="A726" s="1" t="s">
        <v>3761</v>
      </c>
      <c r="B726" s="1" t="s">
        <v>3762</v>
      </c>
      <c r="C726" s="1" t="s">
        <v>2565</v>
      </c>
      <c r="D726" s="1" t="s">
        <v>3763</v>
      </c>
      <c r="E726" s="1" t="s">
        <v>3764</v>
      </c>
      <c r="F726" s="1" t="s">
        <v>382</v>
      </c>
      <c r="G726" s="1">
        <v>2021</v>
      </c>
      <c r="I726" s="1">
        <f>VLOOKUP(Table_Data[[#This Row],[id]], Table_miniLM_document_topics[[Column1.id]:[Column3.topic]], 3, FALSE)</f>
        <v>-1</v>
      </c>
      <c r="J726" s="1">
        <f>VLOOKUP(Table_Data[[#This Row],[id]], Table_mpnet_document_topics[[Column1.id]:[Column3.topic]], 3, FALSE)</f>
        <v>0</v>
      </c>
      <c r="K726" s="1">
        <f>VLOOKUP(Table_Data[[#This Row],[id]], Table_scibert_document_topics[[Column1.id]:[Column3.topic]], 3, FALSE)</f>
        <v>1</v>
      </c>
      <c r="L726" s="1">
        <f>VLOOKUP(Table_Data[[#This Row],[id]], Table_miniLM_titles_topics[[Column1.id]:[Column3.topic]], 3, FALSE)</f>
        <v>-1</v>
      </c>
      <c r="M726" s="1">
        <f>VLOOKUP(Table_Data[[#This Row],[id]], Table_mpnet_titles_topics[[Column1.id]:[Column3.topic]], 3, FALSE)</f>
        <v>0</v>
      </c>
      <c r="N726" s="1">
        <f>VLOOKUP(Table_Data[[#This Row],[id]], Table_scibert_titles_topics[[Column1.id]:[Column3.topic]], 3, FALSE)</f>
        <v>0</v>
      </c>
      <c r="O726" s="1">
        <f>VLOOKUP(Table_Data[[#This Row],[id]], Table_miniLM_keywords_topics[[Column1.id]:[Column3.topic]], 3, FALSE)</f>
        <v>4</v>
      </c>
      <c r="P726" s="1">
        <f>VLOOKUP(Table_Data[[#This Row],[id]], Table_mpnet_keywords_topics[[Column1.id]:[Column3.topic]], 3, FALSE)</f>
        <v>1</v>
      </c>
      <c r="Q726" s="1" t="s">
        <v>6208</v>
      </c>
    </row>
    <row r="727" spans="1:17" x14ac:dyDescent="0.25">
      <c r="A727" s="1" t="s">
        <v>3765</v>
      </c>
      <c r="B727" s="1" t="s">
        <v>3766</v>
      </c>
      <c r="C727" s="1" t="s">
        <v>3767</v>
      </c>
      <c r="D727" s="1" t="s">
        <v>3768</v>
      </c>
      <c r="E727" s="1" t="s">
        <v>3769</v>
      </c>
      <c r="F727" s="1" t="s">
        <v>382</v>
      </c>
      <c r="G727" s="1">
        <v>2021</v>
      </c>
      <c r="H727" s="1" t="s">
        <v>3770</v>
      </c>
      <c r="I727" s="1">
        <f>VLOOKUP(Table_Data[[#This Row],[id]], Table_miniLM_document_topics[[Column1.id]:[Column3.topic]], 3, FALSE)</f>
        <v>3</v>
      </c>
      <c r="J727" s="1">
        <f>VLOOKUP(Table_Data[[#This Row],[id]], Table_mpnet_document_topics[[Column1.id]:[Column3.topic]], 3, FALSE)</f>
        <v>4</v>
      </c>
      <c r="K727" s="1">
        <f>VLOOKUP(Table_Data[[#This Row],[id]], Table_scibert_document_topics[[Column1.id]:[Column3.topic]], 3, FALSE)</f>
        <v>2</v>
      </c>
      <c r="L727" s="1">
        <f>VLOOKUP(Table_Data[[#This Row],[id]], Table_miniLM_titles_topics[[Column1.id]:[Column3.topic]], 3, FALSE)</f>
        <v>7</v>
      </c>
      <c r="M727" s="1">
        <f>VLOOKUP(Table_Data[[#This Row],[id]], Table_mpnet_titles_topics[[Column1.id]:[Column3.topic]], 3, FALSE)</f>
        <v>1</v>
      </c>
      <c r="N727" s="1">
        <f>VLOOKUP(Table_Data[[#This Row],[id]], Table_scibert_titles_topics[[Column1.id]:[Column3.topic]], 3, FALSE)</f>
        <v>9</v>
      </c>
      <c r="O727" s="1">
        <f>VLOOKUP(Table_Data[[#This Row],[id]], Table_miniLM_keywords_topics[[Column1.id]:[Column3.topic]], 3, FALSE)</f>
        <v>7</v>
      </c>
      <c r="P727" s="1">
        <f>VLOOKUP(Table_Data[[#This Row],[id]], Table_mpnet_keywords_topics[[Column1.id]:[Column3.topic]], 3, FALSE)</f>
        <v>2</v>
      </c>
      <c r="Q727" s="1" t="s">
        <v>6208</v>
      </c>
    </row>
    <row r="728" spans="1:17" x14ac:dyDescent="0.25">
      <c r="A728" s="1" t="s">
        <v>3771</v>
      </c>
      <c r="B728" s="1" t="s">
        <v>5530</v>
      </c>
      <c r="C728" s="1" t="s">
        <v>3537</v>
      </c>
      <c r="D728" s="1" t="s">
        <v>3772</v>
      </c>
      <c r="E728" s="1" t="s">
        <v>3773</v>
      </c>
      <c r="F728" s="1" t="s">
        <v>382</v>
      </c>
      <c r="G728" s="1">
        <v>2021</v>
      </c>
      <c r="I728" s="1">
        <f>VLOOKUP(Table_Data[[#This Row],[id]], Table_miniLM_document_topics[[Column1.id]:[Column3.topic]], 3, FALSE)</f>
        <v>9</v>
      </c>
      <c r="J728" s="1">
        <f>VLOOKUP(Table_Data[[#This Row],[id]], Table_mpnet_document_topics[[Column1.id]:[Column3.topic]], 3, FALSE)</f>
        <v>12</v>
      </c>
      <c r="K728" s="1">
        <f>VLOOKUP(Table_Data[[#This Row],[id]], Table_scibert_document_topics[[Column1.id]:[Column3.topic]], 3, FALSE)</f>
        <v>16</v>
      </c>
      <c r="L728" s="1">
        <f>VLOOKUP(Table_Data[[#This Row],[id]], Table_miniLM_titles_topics[[Column1.id]:[Column3.topic]], 3, FALSE)</f>
        <v>12</v>
      </c>
      <c r="M728" s="1">
        <f>VLOOKUP(Table_Data[[#This Row],[id]], Table_mpnet_titles_topics[[Column1.id]:[Column3.topic]], 3, FALSE)</f>
        <v>12</v>
      </c>
      <c r="N728" s="1">
        <f>VLOOKUP(Table_Data[[#This Row],[id]], Table_scibert_titles_topics[[Column1.id]:[Column3.topic]], 3, FALSE)</f>
        <v>10</v>
      </c>
      <c r="O728" s="1">
        <f>VLOOKUP(Table_Data[[#This Row],[id]], Table_miniLM_keywords_topics[[Column1.id]:[Column3.topic]], 3, FALSE)</f>
        <v>1</v>
      </c>
      <c r="P728" s="1">
        <f>VLOOKUP(Table_Data[[#This Row],[id]], Table_mpnet_keywords_topics[[Column1.id]:[Column3.topic]], 3, FALSE)</f>
        <v>0</v>
      </c>
      <c r="Q728" s="1" t="s">
        <v>6208</v>
      </c>
    </row>
    <row r="729" spans="1:17" x14ac:dyDescent="0.25">
      <c r="A729" s="1" t="s">
        <v>4264</v>
      </c>
      <c r="B729" s="1" t="s">
        <v>4265</v>
      </c>
      <c r="C729" s="1" t="s">
        <v>4266</v>
      </c>
      <c r="D729" s="1" t="s">
        <v>4267</v>
      </c>
      <c r="E729" s="1" t="s">
        <v>4268</v>
      </c>
      <c r="F729" s="1" t="s">
        <v>382</v>
      </c>
      <c r="G729" s="1">
        <v>2022</v>
      </c>
      <c r="I729" s="1">
        <f>VLOOKUP(Table_Data[[#This Row],[id]], Table_miniLM_document_topics[[Column1.id]:[Column3.topic]], 3, FALSE)</f>
        <v>11</v>
      </c>
      <c r="J729" s="1">
        <f>VLOOKUP(Table_Data[[#This Row],[id]], Table_mpnet_document_topics[[Column1.id]:[Column3.topic]], 3, FALSE)</f>
        <v>0</v>
      </c>
      <c r="K729" s="1">
        <f>VLOOKUP(Table_Data[[#This Row],[id]], Table_scibert_document_topics[[Column1.id]:[Column3.topic]], 3, FALSE)</f>
        <v>-1</v>
      </c>
      <c r="L729" s="1">
        <f>VLOOKUP(Table_Data[[#This Row],[id]], Table_miniLM_titles_topics[[Column1.id]:[Column3.topic]], 3, FALSE)</f>
        <v>3</v>
      </c>
      <c r="M729" s="1">
        <f>VLOOKUP(Table_Data[[#This Row],[id]], Table_mpnet_titles_topics[[Column1.id]:[Column3.topic]], 3, FALSE)</f>
        <v>0</v>
      </c>
      <c r="N729" s="1">
        <f>VLOOKUP(Table_Data[[#This Row],[id]], Table_scibert_titles_topics[[Column1.id]:[Column3.topic]], 3, FALSE)</f>
        <v>0</v>
      </c>
      <c r="O729" s="1">
        <f>VLOOKUP(Table_Data[[#This Row],[id]], Table_miniLM_keywords_topics[[Column1.id]:[Column3.topic]], 3, FALSE)</f>
        <v>-1</v>
      </c>
      <c r="P729" s="1">
        <f>VLOOKUP(Table_Data[[#This Row],[id]], Table_mpnet_keywords_topics[[Column1.id]:[Column3.topic]], 3, FALSE)</f>
        <v>1</v>
      </c>
      <c r="Q729" s="1" t="s">
        <v>6208</v>
      </c>
    </row>
    <row r="730" spans="1:17" x14ac:dyDescent="0.25">
      <c r="A730" s="1" t="s">
        <v>4269</v>
      </c>
      <c r="B730" s="1" t="s">
        <v>4270</v>
      </c>
      <c r="C730" s="1" t="s">
        <v>4271</v>
      </c>
      <c r="D730" s="1" t="s">
        <v>4272</v>
      </c>
      <c r="E730" s="1" t="s">
        <v>4273</v>
      </c>
      <c r="F730" s="1" t="s">
        <v>382</v>
      </c>
      <c r="G730" s="1">
        <v>2022</v>
      </c>
      <c r="H730" s="1" t="s">
        <v>4274</v>
      </c>
      <c r="I730" s="1">
        <f>VLOOKUP(Table_Data[[#This Row],[id]], Table_miniLM_document_topics[[Column1.id]:[Column3.topic]], 3, FALSE)</f>
        <v>3</v>
      </c>
      <c r="J730" s="1">
        <f>VLOOKUP(Table_Data[[#This Row],[id]], Table_mpnet_document_topics[[Column1.id]:[Column3.topic]], 3, FALSE)</f>
        <v>4</v>
      </c>
      <c r="K730" s="1">
        <f>VLOOKUP(Table_Data[[#This Row],[id]], Table_scibert_document_topics[[Column1.id]:[Column3.topic]], 3, FALSE)</f>
        <v>2</v>
      </c>
      <c r="L730" s="1">
        <f>VLOOKUP(Table_Data[[#This Row],[id]], Table_miniLM_titles_topics[[Column1.id]:[Column3.topic]], 3, FALSE)</f>
        <v>15</v>
      </c>
      <c r="M730" s="1">
        <f>VLOOKUP(Table_Data[[#This Row],[id]], Table_mpnet_titles_topics[[Column1.id]:[Column3.topic]], 3, FALSE)</f>
        <v>-1</v>
      </c>
      <c r="N730" s="1">
        <f>VLOOKUP(Table_Data[[#This Row],[id]], Table_scibert_titles_topics[[Column1.id]:[Column3.topic]], 3, FALSE)</f>
        <v>7</v>
      </c>
      <c r="O730" s="1">
        <f>VLOOKUP(Table_Data[[#This Row],[id]], Table_miniLM_keywords_topics[[Column1.id]:[Column3.topic]], 3, FALSE)</f>
        <v>-1</v>
      </c>
      <c r="P730" s="1">
        <f>VLOOKUP(Table_Data[[#This Row],[id]], Table_mpnet_keywords_topics[[Column1.id]:[Column3.topic]], 3, FALSE)</f>
        <v>-1</v>
      </c>
      <c r="Q730" s="1" t="s">
        <v>6208</v>
      </c>
    </row>
    <row r="731" spans="1:17" x14ac:dyDescent="0.25">
      <c r="A731" s="1" t="s">
        <v>4275</v>
      </c>
      <c r="B731" s="1" t="s">
        <v>4276</v>
      </c>
      <c r="C731" s="1" t="s">
        <v>4277</v>
      </c>
      <c r="D731" s="1" t="s">
        <v>4278</v>
      </c>
      <c r="E731" s="1" t="s">
        <v>4279</v>
      </c>
      <c r="F731" s="1" t="s">
        <v>382</v>
      </c>
      <c r="G731" s="1">
        <v>2022</v>
      </c>
      <c r="H731" s="1" t="s">
        <v>89</v>
      </c>
      <c r="I731" s="1">
        <f>VLOOKUP(Table_Data[[#This Row],[id]], Table_miniLM_document_topics[[Column1.id]:[Column3.topic]], 3, FALSE)</f>
        <v>6</v>
      </c>
      <c r="J731" s="1">
        <f>VLOOKUP(Table_Data[[#This Row],[id]], Table_mpnet_document_topics[[Column1.id]:[Column3.topic]], 3, FALSE)</f>
        <v>7</v>
      </c>
      <c r="K731" s="1">
        <f>VLOOKUP(Table_Data[[#This Row],[id]], Table_scibert_document_topics[[Column1.id]:[Column3.topic]], 3, FALSE)</f>
        <v>6</v>
      </c>
      <c r="L731" s="1">
        <f>VLOOKUP(Table_Data[[#This Row],[id]], Table_miniLM_titles_topics[[Column1.id]:[Column3.topic]], 3, FALSE)</f>
        <v>6</v>
      </c>
      <c r="M731" s="1">
        <f>VLOOKUP(Table_Data[[#This Row],[id]], Table_mpnet_titles_topics[[Column1.id]:[Column3.topic]], 3, FALSE)</f>
        <v>6</v>
      </c>
      <c r="N731" s="1">
        <f>VLOOKUP(Table_Data[[#This Row],[id]], Table_scibert_titles_topics[[Column1.id]:[Column3.topic]], 3, FALSE)</f>
        <v>5</v>
      </c>
      <c r="O731" s="1">
        <f>VLOOKUP(Table_Data[[#This Row],[id]], Table_miniLM_keywords_topics[[Column1.id]:[Column3.topic]], 3, FALSE)</f>
        <v>12</v>
      </c>
      <c r="P731" s="1">
        <f>VLOOKUP(Table_Data[[#This Row],[id]], Table_mpnet_keywords_topics[[Column1.id]:[Column3.topic]], 3, FALSE)</f>
        <v>8</v>
      </c>
      <c r="Q731" s="1" t="s">
        <v>6208</v>
      </c>
    </row>
    <row r="732" spans="1:17" x14ac:dyDescent="0.25">
      <c r="A732" s="1" t="s">
        <v>4280</v>
      </c>
      <c r="B732" s="1" t="s">
        <v>4281</v>
      </c>
      <c r="C732" s="1" t="s">
        <v>4282</v>
      </c>
      <c r="D732" s="1" t="s">
        <v>4283</v>
      </c>
      <c r="E732" s="1" t="s">
        <v>4284</v>
      </c>
      <c r="F732" s="1" t="s">
        <v>382</v>
      </c>
      <c r="G732" s="1">
        <v>2022</v>
      </c>
      <c r="H732" s="1" t="s">
        <v>31</v>
      </c>
      <c r="I732" s="1">
        <f>VLOOKUP(Table_Data[[#This Row],[id]], Table_miniLM_document_topics[[Column1.id]:[Column3.topic]], 3, FALSE)</f>
        <v>22</v>
      </c>
      <c r="J732" s="1">
        <f>VLOOKUP(Table_Data[[#This Row],[id]], Table_mpnet_document_topics[[Column1.id]:[Column3.topic]], 3, FALSE)</f>
        <v>19</v>
      </c>
      <c r="K732" s="1">
        <f>VLOOKUP(Table_Data[[#This Row],[id]], Table_scibert_document_topics[[Column1.id]:[Column3.topic]], 3, FALSE)</f>
        <v>23</v>
      </c>
      <c r="L732" s="1">
        <f>VLOOKUP(Table_Data[[#This Row],[id]], Table_miniLM_titles_topics[[Column1.id]:[Column3.topic]], 3, FALSE)</f>
        <v>-1</v>
      </c>
      <c r="M732" s="1">
        <f>VLOOKUP(Table_Data[[#This Row],[id]], Table_mpnet_titles_topics[[Column1.id]:[Column3.topic]], 3, FALSE)</f>
        <v>-1</v>
      </c>
      <c r="N732" s="1">
        <f>VLOOKUP(Table_Data[[#This Row],[id]], Table_scibert_titles_topics[[Column1.id]:[Column3.topic]], 3, FALSE)</f>
        <v>-1</v>
      </c>
      <c r="O732" s="1">
        <f>VLOOKUP(Table_Data[[#This Row],[id]], Table_miniLM_keywords_topics[[Column1.id]:[Column3.topic]], 3, FALSE)</f>
        <v>3</v>
      </c>
      <c r="P732" s="1">
        <f>VLOOKUP(Table_Data[[#This Row],[id]], Table_mpnet_keywords_topics[[Column1.id]:[Column3.topic]], 3, FALSE)</f>
        <v>-1</v>
      </c>
      <c r="Q732" s="1" t="s">
        <v>6208</v>
      </c>
    </row>
    <row r="733" spans="1:17" x14ac:dyDescent="0.25">
      <c r="A733" s="1" t="s">
        <v>4285</v>
      </c>
      <c r="B733" s="1" t="s">
        <v>4286</v>
      </c>
      <c r="C733" s="1" t="s">
        <v>4287</v>
      </c>
      <c r="D733" s="1" t="s">
        <v>4288</v>
      </c>
      <c r="E733" s="1" t="s">
        <v>4289</v>
      </c>
      <c r="F733" s="1" t="s">
        <v>382</v>
      </c>
      <c r="G733" s="1">
        <v>2022</v>
      </c>
      <c r="I733" s="1">
        <f>VLOOKUP(Table_Data[[#This Row],[id]], Table_miniLM_document_topics[[Column1.id]:[Column3.topic]], 3, FALSE)</f>
        <v>6</v>
      </c>
      <c r="J733" s="1">
        <f>VLOOKUP(Table_Data[[#This Row],[id]], Table_mpnet_document_topics[[Column1.id]:[Column3.topic]], 3, FALSE)</f>
        <v>7</v>
      </c>
      <c r="K733" s="1">
        <f>VLOOKUP(Table_Data[[#This Row],[id]], Table_scibert_document_topics[[Column1.id]:[Column3.topic]], 3, FALSE)</f>
        <v>6</v>
      </c>
      <c r="L733" s="1">
        <f>VLOOKUP(Table_Data[[#This Row],[id]], Table_miniLM_titles_topics[[Column1.id]:[Column3.topic]], 3, FALSE)</f>
        <v>-1</v>
      </c>
      <c r="M733" s="1">
        <f>VLOOKUP(Table_Data[[#This Row],[id]], Table_mpnet_titles_topics[[Column1.id]:[Column3.topic]], 3, FALSE)</f>
        <v>-1</v>
      </c>
      <c r="N733" s="1">
        <f>VLOOKUP(Table_Data[[#This Row],[id]], Table_scibert_titles_topics[[Column1.id]:[Column3.topic]], 3, FALSE)</f>
        <v>-1</v>
      </c>
      <c r="O733" s="1">
        <f>VLOOKUP(Table_Data[[#This Row],[id]], Table_miniLM_keywords_topics[[Column1.id]:[Column3.topic]], 3, FALSE)</f>
        <v>12</v>
      </c>
      <c r="P733" s="1">
        <f>VLOOKUP(Table_Data[[#This Row],[id]], Table_mpnet_keywords_topics[[Column1.id]:[Column3.topic]], 3, FALSE)</f>
        <v>-1</v>
      </c>
      <c r="Q733" s="1" t="s">
        <v>6208</v>
      </c>
    </row>
    <row r="734" spans="1:17" x14ac:dyDescent="0.25">
      <c r="A734" s="1" t="s">
        <v>4290</v>
      </c>
      <c r="B734" s="1" t="s">
        <v>4291</v>
      </c>
      <c r="C734" s="1" t="s">
        <v>4292</v>
      </c>
      <c r="D734" s="1" t="s">
        <v>4293</v>
      </c>
      <c r="E734" s="1" t="s">
        <v>4294</v>
      </c>
      <c r="F734" s="1" t="s">
        <v>382</v>
      </c>
      <c r="G734" s="1">
        <v>2022</v>
      </c>
      <c r="I734" s="1">
        <f>VLOOKUP(Table_Data[[#This Row],[id]], Table_miniLM_document_topics[[Column1.id]:[Column3.topic]], 3, FALSE)</f>
        <v>7</v>
      </c>
      <c r="J734" s="1">
        <f>VLOOKUP(Table_Data[[#This Row],[id]], Table_mpnet_document_topics[[Column1.id]:[Column3.topic]], 3, FALSE)</f>
        <v>8</v>
      </c>
      <c r="K734" s="1">
        <f>VLOOKUP(Table_Data[[#This Row],[id]], Table_scibert_document_topics[[Column1.id]:[Column3.topic]], 3, FALSE)</f>
        <v>7</v>
      </c>
      <c r="L734" s="1">
        <f>VLOOKUP(Table_Data[[#This Row],[id]], Table_miniLM_titles_topics[[Column1.id]:[Column3.topic]], 3, FALSE)</f>
        <v>8</v>
      </c>
      <c r="M734" s="1">
        <f>VLOOKUP(Table_Data[[#This Row],[id]], Table_mpnet_titles_topics[[Column1.id]:[Column3.topic]], 3, FALSE)</f>
        <v>11</v>
      </c>
      <c r="N734" s="1">
        <f>VLOOKUP(Table_Data[[#This Row],[id]], Table_scibert_titles_topics[[Column1.id]:[Column3.topic]], 3, FALSE)</f>
        <v>6</v>
      </c>
      <c r="O734" s="1">
        <f>VLOOKUP(Table_Data[[#This Row],[id]], Table_miniLM_keywords_topics[[Column1.id]:[Column3.topic]], 3, FALSE)</f>
        <v>3</v>
      </c>
      <c r="P734" s="1">
        <f>VLOOKUP(Table_Data[[#This Row],[id]], Table_mpnet_keywords_topics[[Column1.id]:[Column3.topic]], 3, FALSE)</f>
        <v>9</v>
      </c>
      <c r="Q734" s="1" t="s">
        <v>6208</v>
      </c>
    </row>
    <row r="735" spans="1:17" x14ac:dyDescent="0.25">
      <c r="A735" s="1" t="s">
        <v>4555</v>
      </c>
      <c r="B735" s="1" t="s">
        <v>4556</v>
      </c>
      <c r="C735" s="1" t="s">
        <v>421</v>
      </c>
      <c r="D735" s="1" t="s">
        <v>4557</v>
      </c>
      <c r="E735" s="1" t="s">
        <v>4558</v>
      </c>
      <c r="F735" s="1" t="s">
        <v>382</v>
      </c>
      <c r="G735" s="1">
        <v>2013</v>
      </c>
      <c r="I735" s="1">
        <f>VLOOKUP(Table_Data[[#This Row],[id]], Table_miniLM_document_topics[[Column1.id]:[Column3.topic]], 3, FALSE)</f>
        <v>1</v>
      </c>
      <c r="J735" s="1">
        <f>VLOOKUP(Table_Data[[#This Row],[id]], Table_mpnet_document_topics[[Column1.id]:[Column3.topic]], 3, FALSE)</f>
        <v>3</v>
      </c>
      <c r="K735" s="1">
        <f>VLOOKUP(Table_Data[[#This Row],[id]], Table_scibert_document_topics[[Column1.id]:[Column3.topic]], 3, FALSE)</f>
        <v>4</v>
      </c>
      <c r="L735" s="1">
        <f>VLOOKUP(Table_Data[[#This Row],[id]], Table_miniLM_titles_topics[[Column1.id]:[Column3.topic]], 3, FALSE)</f>
        <v>-1</v>
      </c>
      <c r="M735" s="1">
        <f>VLOOKUP(Table_Data[[#This Row],[id]], Table_mpnet_titles_topics[[Column1.id]:[Column3.topic]], 3, FALSE)</f>
        <v>-1</v>
      </c>
      <c r="N735" s="1">
        <f>VLOOKUP(Table_Data[[#This Row],[id]], Table_scibert_titles_topics[[Column1.id]:[Column3.topic]], 3, FALSE)</f>
        <v>2</v>
      </c>
      <c r="O735" s="1">
        <f>VLOOKUP(Table_Data[[#This Row],[id]], Table_miniLM_keywords_topics[[Column1.id]:[Column3.topic]], 3, FALSE)</f>
        <v>-1</v>
      </c>
      <c r="P735" s="1">
        <f>VLOOKUP(Table_Data[[#This Row],[id]], Table_mpnet_keywords_topics[[Column1.id]:[Column3.topic]], 3, FALSE)</f>
        <v>2</v>
      </c>
      <c r="Q735" s="1" t="s">
        <v>6208</v>
      </c>
    </row>
    <row r="736" spans="1:17" x14ac:dyDescent="0.25">
      <c r="A736" s="1" t="s">
        <v>4559</v>
      </c>
      <c r="B736" s="1" t="s">
        <v>4560</v>
      </c>
      <c r="C736" s="1" t="s">
        <v>4561</v>
      </c>
      <c r="D736" s="1" t="s">
        <v>4562</v>
      </c>
      <c r="E736" s="1" t="s">
        <v>4563</v>
      </c>
      <c r="F736" s="1" t="s">
        <v>382</v>
      </c>
      <c r="G736" s="1">
        <v>2013</v>
      </c>
      <c r="H736" s="1" t="s">
        <v>4564</v>
      </c>
      <c r="I736" s="1">
        <f>VLOOKUP(Table_Data[[#This Row],[id]], Table_miniLM_document_topics[[Column1.id]:[Column3.topic]], 3, FALSE)</f>
        <v>3</v>
      </c>
      <c r="J736" s="1">
        <f>VLOOKUP(Table_Data[[#This Row],[id]], Table_mpnet_document_topics[[Column1.id]:[Column3.topic]], 3, FALSE)</f>
        <v>-1</v>
      </c>
      <c r="K736" s="1">
        <f>VLOOKUP(Table_Data[[#This Row],[id]], Table_scibert_document_topics[[Column1.id]:[Column3.topic]], 3, FALSE)</f>
        <v>2</v>
      </c>
      <c r="L736" s="1">
        <f>VLOOKUP(Table_Data[[#This Row],[id]], Table_miniLM_titles_topics[[Column1.id]:[Column3.topic]], 3, FALSE)</f>
        <v>-1</v>
      </c>
      <c r="M736" s="1">
        <f>VLOOKUP(Table_Data[[#This Row],[id]], Table_mpnet_titles_topics[[Column1.id]:[Column3.topic]], 3, FALSE)</f>
        <v>0</v>
      </c>
      <c r="N736" s="1">
        <f>VLOOKUP(Table_Data[[#This Row],[id]], Table_scibert_titles_topics[[Column1.id]:[Column3.topic]], 3, FALSE)</f>
        <v>3</v>
      </c>
      <c r="O736" s="1">
        <f>VLOOKUP(Table_Data[[#This Row],[id]], Table_miniLM_keywords_topics[[Column1.id]:[Column3.topic]], 3, FALSE)</f>
        <v>-1</v>
      </c>
      <c r="P736" s="1">
        <f>VLOOKUP(Table_Data[[#This Row],[id]], Table_mpnet_keywords_topics[[Column1.id]:[Column3.topic]], 3, FALSE)</f>
        <v>-1</v>
      </c>
      <c r="Q736" s="1" t="s">
        <v>6208</v>
      </c>
    </row>
    <row r="737" spans="1:17" x14ac:dyDescent="0.25">
      <c r="A737" s="1" t="s">
        <v>4565</v>
      </c>
      <c r="B737" s="1" t="s">
        <v>4566</v>
      </c>
      <c r="C737" s="1" t="s">
        <v>4567</v>
      </c>
      <c r="D737" s="1" t="s">
        <v>4568</v>
      </c>
      <c r="E737" s="1" t="s">
        <v>4569</v>
      </c>
      <c r="F737" s="1" t="s">
        <v>382</v>
      </c>
      <c r="G737" s="1">
        <v>2013</v>
      </c>
      <c r="I737" s="1">
        <f>VLOOKUP(Table_Data[[#This Row],[id]], Table_miniLM_document_topics[[Column1.id]:[Column3.topic]], 3, FALSE)</f>
        <v>2</v>
      </c>
      <c r="J737" s="1">
        <f>VLOOKUP(Table_Data[[#This Row],[id]], Table_mpnet_document_topics[[Column1.id]:[Column3.topic]], 3, FALSE)</f>
        <v>1</v>
      </c>
      <c r="K737" s="1">
        <f>VLOOKUP(Table_Data[[#This Row],[id]], Table_scibert_document_topics[[Column1.id]:[Column3.topic]], 3, FALSE)</f>
        <v>3</v>
      </c>
      <c r="L737" s="1">
        <f>VLOOKUP(Table_Data[[#This Row],[id]], Table_miniLM_titles_topics[[Column1.id]:[Column3.topic]], 3, FALSE)</f>
        <v>4</v>
      </c>
      <c r="M737" s="1">
        <f>VLOOKUP(Table_Data[[#This Row],[id]], Table_mpnet_titles_topics[[Column1.id]:[Column3.topic]], 3, FALSE)</f>
        <v>2</v>
      </c>
      <c r="N737" s="1">
        <f>VLOOKUP(Table_Data[[#This Row],[id]], Table_scibert_titles_topics[[Column1.id]:[Column3.topic]], 3, FALSE)</f>
        <v>1</v>
      </c>
      <c r="O737" s="1">
        <f>VLOOKUP(Table_Data[[#This Row],[id]], Table_miniLM_keywords_topics[[Column1.id]:[Column3.topic]], 3, FALSE)</f>
        <v>3</v>
      </c>
      <c r="P737" s="1">
        <f>VLOOKUP(Table_Data[[#This Row],[id]], Table_mpnet_keywords_topics[[Column1.id]:[Column3.topic]], 3, FALSE)</f>
        <v>-1</v>
      </c>
      <c r="Q737" s="1" t="s">
        <v>6208</v>
      </c>
    </row>
    <row r="738" spans="1:17" x14ac:dyDescent="0.25">
      <c r="A738" s="1" t="s">
        <v>4570</v>
      </c>
      <c r="B738" s="1" t="s">
        <v>4571</v>
      </c>
      <c r="C738" s="1" t="s">
        <v>374</v>
      </c>
      <c r="D738" s="1" t="s">
        <v>4572</v>
      </c>
      <c r="E738" s="1" t="s">
        <v>4573</v>
      </c>
      <c r="F738" s="1" t="s">
        <v>382</v>
      </c>
      <c r="G738" s="1">
        <v>2013</v>
      </c>
      <c r="I738" s="1">
        <f>VLOOKUP(Table_Data[[#This Row],[id]], Table_miniLM_document_topics[[Column1.id]:[Column3.topic]], 3, FALSE)</f>
        <v>2</v>
      </c>
      <c r="J738" s="1">
        <f>VLOOKUP(Table_Data[[#This Row],[id]], Table_mpnet_document_topics[[Column1.id]:[Column3.topic]], 3, FALSE)</f>
        <v>1</v>
      </c>
      <c r="K738" s="1">
        <f>VLOOKUP(Table_Data[[#This Row],[id]], Table_scibert_document_topics[[Column1.id]:[Column3.topic]], 3, FALSE)</f>
        <v>3</v>
      </c>
      <c r="L738" s="1">
        <f>VLOOKUP(Table_Data[[#This Row],[id]], Table_miniLM_titles_topics[[Column1.id]:[Column3.topic]], 3, FALSE)</f>
        <v>4</v>
      </c>
      <c r="M738" s="1">
        <f>VLOOKUP(Table_Data[[#This Row],[id]], Table_mpnet_titles_topics[[Column1.id]:[Column3.topic]], 3, FALSE)</f>
        <v>2</v>
      </c>
      <c r="N738" s="1">
        <f>VLOOKUP(Table_Data[[#This Row],[id]], Table_scibert_titles_topics[[Column1.id]:[Column3.topic]], 3, FALSE)</f>
        <v>1</v>
      </c>
      <c r="O738" s="1">
        <f>VLOOKUP(Table_Data[[#This Row],[id]], Table_miniLM_keywords_topics[[Column1.id]:[Column3.topic]], 3, FALSE)</f>
        <v>-1</v>
      </c>
      <c r="P738" s="1">
        <f>VLOOKUP(Table_Data[[#This Row],[id]], Table_mpnet_keywords_topics[[Column1.id]:[Column3.topic]], 3, FALSE)</f>
        <v>-1</v>
      </c>
      <c r="Q738" s="1" t="s">
        <v>6208</v>
      </c>
    </row>
    <row r="739" spans="1:17" x14ac:dyDescent="0.25">
      <c r="A739" s="1" t="s">
        <v>4574</v>
      </c>
      <c r="B739" s="1" t="s">
        <v>4575</v>
      </c>
      <c r="C739" s="1" t="s">
        <v>2235</v>
      </c>
      <c r="D739" s="1" t="s">
        <v>4576</v>
      </c>
      <c r="E739" s="1" t="s">
        <v>4577</v>
      </c>
      <c r="F739" s="1" t="s">
        <v>382</v>
      </c>
      <c r="G739" s="1">
        <v>2013</v>
      </c>
      <c r="H739" s="1" t="s">
        <v>4578</v>
      </c>
      <c r="I739" s="1">
        <f>VLOOKUP(Table_Data[[#This Row],[id]], Table_miniLM_document_topics[[Column1.id]:[Column3.topic]], 3, FALSE)</f>
        <v>2</v>
      </c>
      <c r="J739" s="1">
        <f>VLOOKUP(Table_Data[[#This Row],[id]], Table_mpnet_document_topics[[Column1.id]:[Column3.topic]], 3, FALSE)</f>
        <v>1</v>
      </c>
      <c r="K739" s="1">
        <f>VLOOKUP(Table_Data[[#This Row],[id]], Table_scibert_document_topics[[Column1.id]:[Column3.topic]], 3, FALSE)</f>
        <v>3</v>
      </c>
      <c r="L739" s="1">
        <f>VLOOKUP(Table_Data[[#This Row],[id]], Table_miniLM_titles_topics[[Column1.id]:[Column3.topic]], 3, FALSE)</f>
        <v>-1</v>
      </c>
      <c r="M739" s="1">
        <f>VLOOKUP(Table_Data[[#This Row],[id]], Table_mpnet_titles_topics[[Column1.id]:[Column3.topic]], 3, FALSE)</f>
        <v>-1</v>
      </c>
      <c r="N739" s="1">
        <f>VLOOKUP(Table_Data[[#This Row],[id]], Table_scibert_titles_topics[[Column1.id]:[Column3.topic]], 3, FALSE)</f>
        <v>-1</v>
      </c>
      <c r="O739" s="1">
        <f>VLOOKUP(Table_Data[[#This Row],[id]], Table_miniLM_keywords_topics[[Column1.id]:[Column3.topic]], 3, FALSE)</f>
        <v>5</v>
      </c>
      <c r="P739" s="1">
        <f>VLOOKUP(Table_Data[[#This Row],[id]], Table_mpnet_keywords_topics[[Column1.id]:[Column3.topic]], 3, FALSE)</f>
        <v>6</v>
      </c>
      <c r="Q739" s="1" t="s">
        <v>6208</v>
      </c>
    </row>
    <row r="740" spans="1:17" x14ac:dyDescent="0.25">
      <c r="A740" s="1" t="s">
        <v>4579</v>
      </c>
      <c r="B740" s="1" t="s">
        <v>4580</v>
      </c>
      <c r="C740" s="1" t="s">
        <v>4581</v>
      </c>
      <c r="D740" s="1" t="s">
        <v>4582</v>
      </c>
      <c r="E740" s="1" t="s">
        <v>4583</v>
      </c>
      <c r="F740" s="1" t="s">
        <v>382</v>
      </c>
      <c r="G740" s="1">
        <v>2013</v>
      </c>
      <c r="I740" s="1">
        <f>VLOOKUP(Table_Data[[#This Row],[id]], Table_miniLM_document_topics[[Column1.id]:[Column3.topic]], 3, FALSE)</f>
        <v>6</v>
      </c>
      <c r="J740" s="1">
        <f>VLOOKUP(Table_Data[[#This Row],[id]], Table_mpnet_document_topics[[Column1.id]:[Column3.topic]], 3, FALSE)</f>
        <v>-1</v>
      </c>
      <c r="K740" s="1">
        <f>VLOOKUP(Table_Data[[#This Row],[id]], Table_scibert_document_topics[[Column1.id]:[Column3.topic]], 3, FALSE)</f>
        <v>6</v>
      </c>
      <c r="L740" s="1">
        <f>VLOOKUP(Table_Data[[#This Row],[id]], Table_miniLM_titles_topics[[Column1.id]:[Column3.topic]], 3, FALSE)</f>
        <v>6</v>
      </c>
      <c r="M740" s="1">
        <f>VLOOKUP(Table_Data[[#This Row],[id]], Table_mpnet_titles_topics[[Column1.id]:[Column3.topic]], 3, FALSE)</f>
        <v>-1</v>
      </c>
      <c r="N740" s="1">
        <f>VLOOKUP(Table_Data[[#This Row],[id]], Table_scibert_titles_topics[[Column1.id]:[Column3.topic]], 3, FALSE)</f>
        <v>5</v>
      </c>
      <c r="O740" s="1">
        <f>VLOOKUP(Table_Data[[#This Row],[id]], Table_miniLM_keywords_topics[[Column1.id]:[Column3.topic]], 3, FALSE)</f>
        <v>1</v>
      </c>
      <c r="P740" s="1">
        <f>VLOOKUP(Table_Data[[#This Row],[id]], Table_mpnet_keywords_topics[[Column1.id]:[Column3.topic]], 3, FALSE)</f>
        <v>0</v>
      </c>
      <c r="Q740" s="1" t="s">
        <v>6208</v>
      </c>
    </row>
    <row r="741" spans="1:17" x14ac:dyDescent="0.25">
      <c r="A741" s="1" t="s">
        <v>4584</v>
      </c>
      <c r="B741" s="1" t="s">
        <v>4585</v>
      </c>
      <c r="C741" s="1" t="s">
        <v>4586</v>
      </c>
      <c r="D741" s="1" t="s">
        <v>4587</v>
      </c>
      <c r="E741" s="1" t="s">
        <v>4588</v>
      </c>
      <c r="F741" s="1" t="s">
        <v>382</v>
      </c>
      <c r="G741" s="1">
        <v>2013</v>
      </c>
      <c r="I741" s="1">
        <f>VLOOKUP(Table_Data[[#This Row],[id]], Table_miniLM_document_topics[[Column1.id]:[Column3.topic]], 3, FALSE)</f>
        <v>10</v>
      </c>
      <c r="J741" s="1">
        <f>VLOOKUP(Table_Data[[#This Row],[id]], Table_mpnet_document_topics[[Column1.id]:[Column3.topic]], 3, FALSE)</f>
        <v>-1</v>
      </c>
      <c r="K741" s="1">
        <f>VLOOKUP(Table_Data[[#This Row],[id]], Table_scibert_document_topics[[Column1.id]:[Column3.topic]], 3, FALSE)</f>
        <v>14</v>
      </c>
      <c r="L741" s="1">
        <f>VLOOKUP(Table_Data[[#This Row],[id]], Table_miniLM_titles_topics[[Column1.id]:[Column3.topic]], 3, FALSE)</f>
        <v>24</v>
      </c>
      <c r="M741" s="1">
        <f>VLOOKUP(Table_Data[[#This Row],[id]], Table_mpnet_titles_topics[[Column1.id]:[Column3.topic]], 3, FALSE)</f>
        <v>1</v>
      </c>
      <c r="N741" s="1">
        <f>VLOOKUP(Table_Data[[#This Row],[id]], Table_scibert_titles_topics[[Column1.id]:[Column3.topic]], 3, FALSE)</f>
        <v>-1</v>
      </c>
      <c r="O741" s="1">
        <f>VLOOKUP(Table_Data[[#This Row],[id]], Table_miniLM_keywords_topics[[Column1.id]:[Column3.topic]], 3, FALSE)</f>
        <v>1</v>
      </c>
      <c r="P741" s="1">
        <f>VLOOKUP(Table_Data[[#This Row],[id]], Table_mpnet_keywords_topics[[Column1.id]:[Column3.topic]], 3, FALSE)</f>
        <v>10</v>
      </c>
      <c r="Q741" s="1" t="s">
        <v>6208</v>
      </c>
    </row>
    <row r="742" spans="1:17" x14ac:dyDescent="0.25">
      <c r="A742" s="1" t="s">
        <v>4589</v>
      </c>
      <c r="B742" s="1" t="s">
        <v>4590</v>
      </c>
      <c r="C742" s="1" t="s">
        <v>4591</v>
      </c>
      <c r="D742" s="1" t="s">
        <v>4592</v>
      </c>
      <c r="E742" s="1" t="s">
        <v>4593</v>
      </c>
      <c r="F742" s="1" t="s">
        <v>382</v>
      </c>
      <c r="G742" s="1">
        <v>2013</v>
      </c>
      <c r="I742" s="1">
        <f>VLOOKUP(Table_Data[[#This Row],[id]], Table_miniLM_document_topics[[Column1.id]:[Column3.topic]], 3, FALSE)</f>
        <v>1</v>
      </c>
      <c r="J742" s="1">
        <f>VLOOKUP(Table_Data[[#This Row],[id]], Table_mpnet_document_topics[[Column1.id]:[Column3.topic]], 3, FALSE)</f>
        <v>14</v>
      </c>
      <c r="K742" s="1">
        <f>VLOOKUP(Table_Data[[#This Row],[id]], Table_scibert_document_topics[[Column1.id]:[Column3.topic]], 3, FALSE)</f>
        <v>20</v>
      </c>
      <c r="L742" s="1">
        <f>VLOOKUP(Table_Data[[#This Row],[id]], Table_miniLM_titles_topics[[Column1.id]:[Column3.topic]], 3, FALSE)</f>
        <v>-1</v>
      </c>
      <c r="M742" s="1">
        <f>VLOOKUP(Table_Data[[#This Row],[id]], Table_mpnet_titles_topics[[Column1.id]:[Column3.topic]], 3, FALSE)</f>
        <v>-1</v>
      </c>
      <c r="N742" s="1">
        <f>VLOOKUP(Table_Data[[#This Row],[id]], Table_scibert_titles_topics[[Column1.id]:[Column3.topic]], 3, FALSE)</f>
        <v>-1</v>
      </c>
      <c r="O742" s="1">
        <f>VLOOKUP(Table_Data[[#This Row],[id]], Table_miniLM_keywords_topics[[Column1.id]:[Column3.topic]], 3, FALSE)</f>
        <v>9</v>
      </c>
      <c r="P742" s="1">
        <f>VLOOKUP(Table_Data[[#This Row],[id]], Table_mpnet_keywords_topics[[Column1.id]:[Column3.topic]], 3, FALSE)</f>
        <v>1</v>
      </c>
      <c r="Q742" s="1" t="s">
        <v>6208</v>
      </c>
    </row>
    <row r="743" spans="1:17" x14ac:dyDescent="0.25">
      <c r="A743" s="1" t="s">
        <v>4594</v>
      </c>
      <c r="B743" s="1" t="s">
        <v>4595</v>
      </c>
      <c r="C743" s="1" t="s">
        <v>4596</v>
      </c>
      <c r="D743" s="1" t="s">
        <v>4597</v>
      </c>
      <c r="E743" s="1" t="s">
        <v>4598</v>
      </c>
      <c r="F743" s="1" t="s">
        <v>382</v>
      </c>
      <c r="G743" s="1">
        <v>2013</v>
      </c>
      <c r="H743" s="1" t="s">
        <v>14</v>
      </c>
      <c r="I743" s="1">
        <f>VLOOKUP(Table_Data[[#This Row],[id]], Table_miniLM_document_topics[[Column1.id]:[Column3.topic]], 3, FALSE)</f>
        <v>-1</v>
      </c>
      <c r="J743" s="1">
        <f>VLOOKUP(Table_Data[[#This Row],[id]], Table_mpnet_document_topics[[Column1.id]:[Column3.topic]], 3, FALSE)</f>
        <v>0</v>
      </c>
      <c r="K743" s="1">
        <f>VLOOKUP(Table_Data[[#This Row],[id]], Table_scibert_document_topics[[Column1.id]:[Column3.topic]], 3, FALSE)</f>
        <v>1</v>
      </c>
      <c r="L743" s="1">
        <f>VLOOKUP(Table_Data[[#This Row],[id]], Table_miniLM_titles_topics[[Column1.id]:[Column3.topic]], 3, FALSE)</f>
        <v>3</v>
      </c>
      <c r="M743" s="1">
        <f>VLOOKUP(Table_Data[[#This Row],[id]], Table_mpnet_titles_topics[[Column1.id]:[Column3.topic]], 3, FALSE)</f>
        <v>0</v>
      </c>
      <c r="N743" s="1">
        <f>VLOOKUP(Table_Data[[#This Row],[id]], Table_scibert_titles_topics[[Column1.id]:[Column3.topic]], 3, FALSE)</f>
        <v>0</v>
      </c>
      <c r="O743" s="1">
        <f>VLOOKUP(Table_Data[[#This Row],[id]], Table_miniLM_keywords_topics[[Column1.id]:[Column3.topic]], 3, FALSE)</f>
        <v>4</v>
      </c>
      <c r="P743" s="1">
        <f>VLOOKUP(Table_Data[[#This Row],[id]], Table_mpnet_keywords_topics[[Column1.id]:[Column3.topic]], 3, FALSE)</f>
        <v>1</v>
      </c>
      <c r="Q743" s="1" t="s">
        <v>6208</v>
      </c>
    </row>
    <row r="744" spans="1:17" x14ac:dyDescent="0.25">
      <c r="A744" s="1" t="s">
        <v>4599</v>
      </c>
      <c r="B744" s="1" t="s">
        <v>4600</v>
      </c>
      <c r="C744" s="1" t="s">
        <v>4601</v>
      </c>
      <c r="D744" s="1" t="s">
        <v>4602</v>
      </c>
      <c r="E744" s="1" t="s">
        <v>4603</v>
      </c>
      <c r="F744" s="1" t="s">
        <v>382</v>
      </c>
      <c r="G744" s="1">
        <v>2013</v>
      </c>
      <c r="I744" s="1">
        <f>VLOOKUP(Table_Data[[#This Row],[id]], Table_miniLM_document_topics[[Column1.id]:[Column3.topic]], 3, FALSE)</f>
        <v>2</v>
      </c>
      <c r="J744" s="1">
        <f>VLOOKUP(Table_Data[[#This Row],[id]], Table_mpnet_document_topics[[Column1.id]:[Column3.topic]], 3, FALSE)</f>
        <v>1</v>
      </c>
      <c r="K744" s="1">
        <f>VLOOKUP(Table_Data[[#This Row],[id]], Table_scibert_document_topics[[Column1.id]:[Column3.topic]], 3, FALSE)</f>
        <v>3</v>
      </c>
      <c r="L744" s="1">
        <f>VLOOKUP(Table_Data[[#This Row],[id]], Table_miniLM_titles_topics[[Column1.id]:[Column3.topic]], 3, FALSE)</f>
        <v>4</v>
      </c>
      <c r="M744" s="1">
        <f>VLOOKUP(Table_Data[[#This Row],[id]], Table_mpnet_titles_topics[[Column1.id]:[Column3.topic]], 3, FALSE)</f>
        <v>2</v>
      </c>
      <c r="N744" s="1">
        <f>VLOOKUP(Table_Data[[#This Row],[id]], Table_scibert_titles_topics[[Column1.id]:[Column3.topic]], 3, FALSE)</f>
        <v>1</v>
      </c>
      <c r="O744" s="1">
        <f>VLOOKUP(Table_Data[[#This Row],[id]], Table_miniLM_keywords_topics[[Column1.id]:[Column3.topic]], 3, FALSE)</f>
        <v>5</v>
      </c>
      <c r="P744" s="1">
        <f>VLOOKUP(Table_Data[[#This Row],[id]], Table_mpnet_keywords_topics[[Column1.id]:[Column3.topic]], 3, FALSE)</f>
        <v>-1</v>
      </c>
      <c r="Q744" s="1" t="s">
        <v>6208</v>
      </c>
    </row>
    <row r="745" spans="1:17" x14ac:dyDescent="0.25">
      <c r="A745" s="1" t="s">
        <v>4604</v>
      </c>
      <c r="B745" s="1" t="s">
        <v>4605</v>
      </c>
      <c r="C745" s="1" t="s">
        <v>4606</v>
      </c>
      <c r="D745" s="1" t="s">
        <v>4607</v>
      </c>
      <c r="E745" s="1" t="s">
        <v>4608</v>
      </c>
      <c r="F745" s="1" t="s">
        <v>382</v>
      </c>
      <c r="G745" s="1">
        <v>2013</v>
      </c>
      <c r="H745" s="1" t="s">
        <v>133</v>
      </c>
      <c r="I745" s="1">
        <f>VLOOKUP(Table_Data[[#This Row],[id]], Table_miniLM_document_topics[[Column1.id]:[Column3.topic]], 3, FALSE)</f>
        <v>2</v>
      </c>
      <c r="J745" s="1">
        <f>VLOOKUP(Table_Data[[#This Row],[id]], Table_mpnet_document_topics[[Column1.id]:[Column3.topic]], 3, FALSE)</f>
        <v>1</v>
      </c>
      <c r="K745" s="1">
        <f>VLOOKUP(Table_Data[[#This Row],[id]], Table_scibert_document_topics[[Column1.id]:[Column3.topic]], 3, FALSE)</f>
        <v>3</v>
      </c>
      <c r="L745" s="1">
        <f>VLOOKUP(Table_Data[[#This Row],[id]], Table_miniLM_titles_topics[[Column1.id]:[Column3.topic]], 3, FALSE)</f>
        <v>4</v>
      </c>
      <c r="M745" s="1">
        <f>VLOOKUP(Table_Data[[#This Row],[id]], Table_mpnet_titles_topics[[Column1.id]:[Column3.topic]], 3, FALSE)</f>
        <v>2</v>
      </c>
      <c r="N745" s="1">
        <f>VLOOKUP(Table_Data[[#This Row],[id]], Table_scibert_titles_topics[[Column1.id]:[Column3.topic]], 3, FALSE)</f>
        <v>1</v>
      </c>
      <c r="O745" s="1">
        <f>VLOOKUP(Table_Data[[#This Row],[id]], Table_miniLM_keywords_topics[[Column1.id]:[Column3.topic]], 3, FALSE)</f>
        <v>5</v>
      </c>
      <c r="P745" s="1">
        <f>VLOOKUP(Table_Data[[#This Row],[id]], Table_mpnet_keywords_topics[[Column1.id]:[Column3.topic]], 3, FALSE)</f>
        <v>6</v>
      </c>
      <c r="Q745" s="1" t="s">
        <v>6208</v>
      </c>
    </row>
    <row r="746" spans="1:17" x14ac:dyDescent="0.25">
      <c r="A746" s="1" t="s">
        <v>4609</v>
      </c>
      <c r="B746" s="1" t="s">
        <v>4610</v>
      </c>
      <c r="C746" s="1" t="s">
        <v>2144</v>
      </c>
      <c r="D746" s="1" t="s">
        <v>4611</v>
      </c>
      <c r="E746" s="1" t="s">
        <v>4612</v>
      </c>
      <c r="F746" s="1" t="s">
        <v>382</v>
      </c>
      <c r="G746" s="1">
        <v>2013</v>
      </c>
      <c r="H746" s="1" t="s">
        <v>389</v>
      </c>
      <c r="I746" s="1">
        <f>VLOOKUP(Table_Data[[#This Row],[id]], Table_miniLM_document_topics[[Column1.id]:[Column3.topic]], 3, FALSE)</f>
        <v>1</v>
      </c>
      <c r="J746" s="1">
        <f>VLOOKUP(Table_Data[[#This Row],[id]], Table_mpnet_document_topics[[Column1.id]:[Column3.topic]], 3, FALSE)</f>
        <v>3</v>
      </c>
      <c r="K746" s="1">
        <f>VLOOKUP(Table_Data[[#This Row],[id]], Table_scibert_document_topics[[Column1.id]:[Column3.topic]], 3, FALSE)</f>
        <v>4</v>
      </c>
      <c r="L746" s="1">
        <f>VLOOKUP(Table_Data[[#This Row],[id]], Table_miniLM_titles_topics[[Column1.id]:[Column3.topic]], 3, FALSE)</f>
        <v>10</v>
      </c>
      <c r="M746" s="1">
        <f>VLOOKUP(Table_Data[[#This Row],[id]], Table_mpnet_titles_topics[[Column1.id]:[Column3.topic]], 3, FALSE)</f>
        <v>5</v>
      </c>
      <c r="N746" s="1">
        <f>VLOOKUP(Table_Data[[#This Row],[id]], Table_scibert_titles_topics[[Column1.id]:[Column3.topic]], 3, FALSE)</f>
        <v>2</v>
      </c>
      <c r="O746" s="1">
        <f>VLOOKUP(Table_Data[[#This Row],[id]], Table_miniLM_keywords_topics[[Column1.id]:[Column3.topic]], 3, FALSE)</f>
        <v>9</v>
      </c>
      <c r="P746" s="1">
        <f>VLOOKUP(Table_Data[[#This Row],[id]], Table_mpnet_keywords_topics[[Column1.id]:[Column3.topic]], 3, FALSE)</f>
        <v>2</v>
      </c>
      <c r="Q746" s="1" t="s">
        <v>6208</v>
      </c>
    </row>
    <row r="747" spans="1:17" x14ac:dyDescent="0.25">
      <c r="A747" s="1" t="s">
        <v>4613</v>
      </c>
      <c r="B747" s="1" t="s">
        <v>4614</v>
      </c>
      <c r="C747" s="1" t="s">
        <v>4615</v>
      </c>
      <c r="D747" s="1" t="s">
        <v>4616</v>
      </c>
      <c r="E747" s="1" t="s">
        <v>4617</v>
      </c>
      <c r="F747" s="1" t="s">
        <v>382</v>
      </c>
      <c r="G747" s="1">
        <v>2013</v>
      </c>
      <c r="I747" s="1">
        <f>VLOOKUP(Table_Data[[#This Row],[id]], Table_miniLM_document_topics[[Column1.id]:[Column3.topic]], 3, FALSE)</f>
        <v>2</v>
      </c>
      <c r="J747" s="1">
        <f>VLOOKUP(Table_Data[[#This Row],[id]], Table_mpnet_document_topics[[Column1.id]:[Column3.topic]], 3, FALSE)</f>
        <v>1</v>
      </c>
      <c r="K747" s="1">
        <f>VLOOKUP(Table_Data[[#This Row],[id]], Table_scibert_document_topics[[Column1.id]:[Column3.topic]], 3, FALSE)</f>
        <v>3</v>
      </c>
      <c r="L747" s="1">
        <f>VLOOKUP(Table_Data[[#This Row],[id]], Table_miniLM_titles_topics[[Column1.id]:[Column3.topic]], 3, FALSE)</f>
        <v>4</v>
      </c>
      <c r="M747" s="1">
        <f>VLOOKUP(Table_Data[[#This Row],[id]], Table_mpnet_titles_topics[[Column1.id]:[Column3.topic]], 3, FALSE)</f>
        <v>2</v>
      </c>
      <c r="N747" s="1">
        <f>VLOOKUP(Table_Data[[#This Row],[id]], Table_scibert_titles_topics[[Column1.id]:[Column3.topic]], 3, FALSE)</f>
        <v>1</v>
      </c>
      <c r="O747" s="1">
        <f>VLOOKUP(Table_Data[[#This Row],[id]], Table_miniLM_keywords_topics[[Column1.id]:[Column3.topic]], 3, FALSE)</f>
        <v>-1</v>
      </c>
      <c r="P747" s="1">
        <f>VLOOKUP(Table_Data[[#This Row],[id]], Table_mpnet_keywords_topics[[Column1.id]:[Column3.topic]], 3, FALSE)</f>
        <v>-1</v>
      </c>
      <c r="Q747" s="1" t="s">
        <v>6208</v>
      </c>
    </row>
    <row r="748" spans="1:17" x14ac:dyDescent="0.25">
      <c r="A748" s="1" t="s">
        <v>4618</v>
      </c>
      <c r="B748" s="1" t="s">
        <v>4619</v>
      </c>
      <c r="C748" s="1" t="s">
        <v>4620</v>
      </c>
      <c r="D748" s="1" t="s">
        <v>4621</v>
      </c>
      <c r="E748" s="1" t="s">
        <v>4622</v>
      </c>
      <c r="F748" s="1" t="s">
        <v>382</v>
      </c>
      <c r="G748" s="1">
        <v>2013</v>
      </c>
      <c r="H748" s="1" t="s">
        <v>275</v>
      </c>
      <c r="I748" s="1">
        <f>VLOOKUP(Table_Data[[#This Row],[id]], Table_miniLM_document_topics[[Column1.id]:[Column3.topic]], 3, FALSE)</f>
        <v>0</v>
      </c>
      <c r="J748" s="1">
        <f>VLOOKUP(Table_Data[[#This Row],[id]], Table_mpnet_document_topics[[Column1.id]:[Column3.topic]], 3, FALSE)</f>
        <v>2</v>
      </c>
      <c r="K748" s="1">
        <f>VLOOKUP(Table_Data[[#This Row],[id]], Table_scibert_document_topics[[Column1.id]:[Column3.topic]], 3, FALSE)</f>
        <v>0</v>
      </c>
      <c r="L748" s="1">
        <f>VLOOKUP(Table_Data[[#This Row],[id]], Table_miniLM_titles_topics[[Column1.id]:[Column3.topic]], 3, FALSE)</f>
        <v>0</v>
      </c>
      <c r="M748" s="1">
        <f>VLOOKUP(Table_Data[[#This Row],[id]], Table_mpnet_titles_topics[[Column1.id]:[Column3.topic]], 3, FALSE)</f>
        <v>3</v>
      </c>
      <c r="N748" s="1">
        <f>VLOOKUP(Table_Data[[#This Row],[id]], Table_scibert_titles_topics[[Column1.id]:[Column3.topic]], 3, FALSE)</f>
        <v>-1</v>
      </c>
      <c r="O748" s="1">
        <f>VLOOKUP(Table_Data[[#This Row],[id]], Table_miniLM_keywords_topics[[Column1.id]:[Column3.topic]], 3, FALSE)</f>
        <v>5</v>
      </c>
      <c r="P748" s="1">
        <f>VLOOKUP(Table_Data[[#This Row],[id]], Table_mpnet_keywords_topics[[Column1.id]:[Column3.topic]], 3, FALSE)</f>
        <v>6</v>
      </c>
      <c r="Q748" s="1" t="s">
        <v>6208</v>
      </c>
    </row>
    <row r="749" spans="1:17" x14ac:dyDescent="0.25">
      <c r="A749" s="1" t="s">
        <v>4623</v>
      </c>
      <c r="B749" s="1" t="s">
        <v>4624</v>
      </c>
      <c r="C749" s="1" t="s">
        <v>4625</v>
      </c>
      <c r="D749" s="1" t="s">
        <v>4626</v>
      </c>
      <c r="E749" s="1" t="s">
        <v>4627</v>
      </c>
      <c r="F749" s="1" t="s">
        <v>382</v>
      </c>
      <c r="G749" s="1">
        <v>2013</v>
      </c>
      <c r="I749" s="1">
        <f>VLOOKUP(Table_Data[[#This Row],[id]], Table_miniLM_document_topics[[Column1.id]:[Column3.topic]], 3, FALSE)</f>
        <v>3</v>
      </c>
      <c r="J749" s="1">
        <f>VLOOKUP(Table_Data[[#This Row],[id]], Table_mpnet_document_topics[[Column1.id]:[Column3.topic]], 3, FALSE)</f>
        <v>4</v>
      </c>
      <c r="K749" s="1">
        <f>VLOOKUP(Table_Data[[#This Row],[id]], Table_scibert_document_topics[[Column1.id]:[Column3.topic]], 3, FALSE)</f>
        <v>2</v>
      </c>
      <c r="L749" s="1">
        <f>VLOOKUP(Table_Data[[#This Row],[id]], Table_miniLM_titles_topics[[Column1.id]:[Column3.topic]], 3, FALSE)</f>
        <v>15</v>
      </c>
      <c r="M749" s="1">
        <f>VLOOKUP(Table_Data[[#This Row],[id]], Table_mpnet_titles_topics[[Column1.id]:[Column3.topic]], 3, FALSE)</f>
        <v>6</v>
      </c>
      <c r="N749" s="1">
        <f>VLOOKUP(Table_Data[[#This Row],[id]], Table_scibert_titles_topics[[Column1.id]:[Column3.topic]], 3, FALSE)</f>
        <v>7</v>
      </c>
      <c r="O749" s="1">
        <f>VLOOKUP(Table_Data[[#This Row],[id]], Table_miniLM_keywords_topics[[Column1.id]:[Column3.topic]], 3, FALSE)</f>
        <v>-1</v>
      </c>
      <c r="P749" s="1">
        <f>VLOOKUP(Table_Data[[#This Row],[id]], Table_mpnet_keywords_topics[[Column1.id]:[Column3.topic]], 3, FALSE)</f>
        <v>-1</v>
      </c>
      <c r="Q749" s="1" t="s">
        <v>6208</v>
      </c>
    </row>
    <row r="750" spans="1:17" x14ac:dyDescent="0.25">
      <c r="A750" s="1" t="s">
        <v>4628</v>
      </c>
      <c r="B750" s="1" t="s">
        <v>4629</v>
      </c>
      <c r="C750" s="1" t="s">
        <v>4630</v>
      </c>
      <c r="D750" s="1" t="s">
        <v>4631</v>
      </c>
      <c r="E750" s="1" t="s">
        <v>4632</v>
      </c>
      <c r="F750" s="1" t="s">
        <v>382</v>
      </c>
      <c r="G750" s="1">
        <v>2013</v>
      </c>
      <c r="I750" s="1">
        <f>VLOOKUP(Table_Data[[#This Row],[id]], Table_miniLM_document_topics[[Column1.id]:[Column3.topic]], 3, FALSE)</f>
        <v>-1</v>
      </c>
      <c r="J750" s="1">
        <f>VLOOKUP(Table_Data[[#This Row],[id]], Table_mpnet_document_topics[[Column1.id]:[Column3.topic]], 3, FALSE)</f>
        <v>0</v>
      </c>
      <c r="K750" s="1">
        <f>VLOOKUP(Table_Data[[#This Row],[id]], Table_scibert_document_topics[[Column1.id]:[Column3.topic]], 3, FALSE)</f>
        <v>1</v>
      </c>
      <c r="L750" s="1">
        <f>VLOOKUP(Table_Data[[#This Row],[id]], Table_miniLM_titles_topics[[Column1.id]:[Column3.topic]], 3, FALSE)</f>
        <v>-1</v>
      </c>
      <c r="M750" s="1">
        <f>VLOOKUP(Table_Data[[#This Row],[id]], Table_mpnet_titles_topics[[Column1.id]:[Column3.topic]], 3, FALSE)</f>
        <v>2</v>
      </c>
      <c r="N750" s="1">
        <f>VLOOKUP(Table_Data[[#This Row],[id]], Table_scibert_titles_topics[[Column1.id]:[Column3.topic]], 3, FALSE)</f>
        <v>0</v>
      </c>
      <c r="O750" s="1">
        <f>VLOOKUP(Table_Data[[#This Row],[id]], Table_miniLM_keywords_topics[[Column1.id]:[Column3.topic]], 3, FALSE)</f>
        <v>4</v>
      </c>
      <c r="P750" s="1">
        <f>VLOOKUP(Table_Data[[#This Row],[id]], Table_mpnet_keywords_topics[[Column1.id]:[Column3.topic]], 3, FALSE)</f>
        <v>1</v>
      </c>
      <c r="Q750" s="1" t="s">
        <v>6208</v>
      </c>
    </row>
    <row r="751" spans="1:17" x14ac:dyDescent="0.25">
      <c r="A751" s="1" t="s">
        <v>4633</v>
      </c>
      <c r="B751" s="1" t="s">
        <v>4634</v>
      </c>
      <c r="C751" s="1" t="s">
        <v>207</v>
      </c>
      <c r="D751" s="1" t="s">
        <v>4635</v>
      </c>
      <c r="E751" s="1" t="s">
        <v>4636</v>
      </c>
      <c r="F751" s="1" t="s">
        <v>382</v>
      </c>
      <c r="G751" s="1">
        <v>2013</v>
      </c>
      <c r="H751" s="1" t="s">
        <v>1987</v>
      </c>
      <c r="I751" s="1">
        <f>VLOOKUP(Table_Data[[#This Row],[id]], Table_miniLM_document_topics[[Column1.id]:[Column3.topic]], 3, FALSE)</f>
        <v>14</v>
      </c>
      <c r="J751" s="1">
        <f>VLOOKUP(Table_Data[[#This Row],[id]], Table_mpnet_document_topics[[Column1.id]:[Column3.topic]], 3, FALSE)</f>
        <v>15</v>
      </c>
      <c r="K751" s="1">
        <f>VLOOKUP(Table_Data[[#This Row],[id]], Table_scibert_document_topics[[Column1.id]:[Column3.topic]], 3, FALSE)</f>
        <v>17</v>
      </c>
      <c r="L751" s="1">
        <f>VLOOKUP(Table_Data[[#This Row],[id]], Table_miniLM_titles_topics[[Column1.id]:[Column3.topic]], 3, FALSE)</f>
        <v>-1</v>
      </c>
      <c r="M751" s="1">
        <f>VLOOKUP(Table_Data[[#This Row],[id]], Table_mpnet_titles_topics[[Column1.id]:[Column3.topic]], 3, FALSE)</f>
        <v>7</v>
      </c>
      <c r="N751" s="1">
        <f>VLOOKUP(Table_Data[[#This Row],[id]], Table_scibert_titles_topics[[Column1.id]:[Column3.topic]], 3, FALSE)</f>
        <v>-1</v>
      </c>
      <c r="O751" s="1">
        <f>VLOOKUP(Table_Data[[#This Row],[id]], Table_miniLM_keywords_topics[[Column1.id]:[Column3.topic]], 3, FALSE)</f>
        <v>9</v>
      </c>
      <c r="P751" s="1">
        <f>VLOOKUP(Table_Data[[#This Row],[id]], Table_mpnet_keywords_topics[[Column1.id]:[Column3.topic]], 3, FALSE)</f>
        <v>5</v>
      </c>
      <c r="Q751" s="1" t="s">
        <v>6208</v>
      </c>
    </row>
    <row r="752" spans="1:17" x14ac:dyDescent="0.25">
      <c r="A752" s="1" t="s">
        <v>4637</v>
      </c>
      <c r="B752" s="1" t="s">
        <v>4638</v>
      </c>
      <c r="C752" s="1" t="s">
        <v>4639</v>
      </c>
      <c r="D752" s="1" t="s">
        <v>4640</v>
      </c>
      <c r="E752" s="1" t="s">
        <v>4641</v>
      </c>
      <c r="F752" s="1" t="s">
        <v>382</v>
      </c>
      <c r="G752" s="1">
        <v>2013</v>
      </c>
      <c r="I752" s="1">
        <f>VLOOKUP(Table_Data[[#This Row],[id]], Table_miniLM_document_topics[[Column1.id]:[Column3.topic]], 3, FALSE)</f>
        <v>-1</v>
      </c>
      <c r="J752" s="1">
        <f>VLOOKUP(Table_Data[[#This Row],[id]], Table_mpnet_document_topics[[Column1.id]:[Column3.topic]], 3, FALSE)</f>
        <v>1</v>
      </c>
      <c r="K752" s="1">
        <f>VLOOKUP(Table_Data[[#This Row],[id]], Table_scibert_document_topics[[Column1.id]:[Column3.topic]], 3, FALSE)</f>
        <v>-1</v>
      </c>
      <c r="L752" s="1">
        <f>VLOOKUP(Table_Data[[#This Row],[id]], Table_miniLM_titles_topics[[Column1.id]:[Column3.topic]], 3, FALSE)</f>
        <v>-1</v>
      </c>
      <c r="M752" s="1">
        <f>VLOOKUP(Table_Data[[#This Row],[id]], Table_mpnet_titles_topics[[Column1.id]:[Column3.topic]], 3, FALSE)</f>
        <v>2</v>
      </c>
      <c r="N752" s="1">
        <f>VLOOKUP(Table_Data[[#This Row],[id]], Table_scibert_titles_topics[[Column1.id]:[Column3.topic]], 3, FALSE)</f>
        <v>22</v>
      </c>
      <c r="O752" s="1">
        <f>VLOOKUP(Table_Data[[#This Row],[id]], Table_miniLM_keywords_topics[[Column1.id]:[Column3.topic]], 3, FALSE)</f>
        <v>9</v>
      </c>
      <c r="P752" s="1">
        <f>VLOOKUP(Table_Data[[#This Row],[id]], Table_mpnet_keywords_topics[[Column1.id]:[Column3.topic]], 3, FALSE)</f>
        <v>5</v>
      </c>
      <c r="Q752" s="1" t="s">
        <v>6208</v>
      </c>
    </row>
    <row r="753" spans="1:17" x14ac:dyDescent="0.25">
      <c r="A753" s="1" t="s">
        <v>4642</v>
      </c>
      <c r="B753" s="1" t="s">
        <v>4643</v>
      </c>
      <c r="C753" s="1" t="s">
        <v>4644</v>
      </c>
      <c r="D753" s="1" t="s">
        <v>4645</v>
      </c>
      <c r="E753" s="1" t="s">
        <v>4646</v>
      </c>
      <c r="F753" s="1" t="s">
        <v>382</v>
      </c>
      <c r="G753" s="1">
        <v>2013</v>
      </c>
      <c r="I753" s="1">
        <f>VLOOKUP(Table_Data[[#This Row],[id]], Table_miniLM_document_topics[[Column1.id]:[Column3.topic]], 3, FALSE)</f>
        <v>3</v>
      </c>
      <c r="J753" s="1">
        <f>VLOOKUP(Table_Data[[#This Row],[id]], Table_mpnet_document_topics[[Column1.id]:[Column3.topic]], 3, FALSE)</f>
        <v>4</v>
      </c>
      <c r="K753" s="1">
        <f>VLOOKUP(Table_Data[[#This Row],[id]], Table_scibert_document_topics[[Column1.id]:[Column3.topic]], 3, FALSE)</f>
        <v>2</v>
      </c>
      <c r="L753" s="1">
        <f>VLOOKUP(Table_Data[[#This Row],[id]], Table_miniLM_titles_topics[[Column1.id]:[Column3.topic]], 3, FALSE)</f>
        <v>1</v>
      </c>
      <c r="M753" s="1">
        <f>VLOOKUP(Table_Data[[#This Row],[id]], Table_mpnet_titles_topics[[Column1.id]:[Column3.topic]], 3, FALSE)</f>
        <v>-1</v>
      </c>
      <c r="N753" s="1">
        <f>VLOOKUP(Table_Data[[#This Row],[id]], Table_scibert_titles_topics[[Column1.id]:[Column3.topic]], 3, FALSE)</f>
        <v>-1</v>
      </c>
      <c r="O753" s="1">
        <f>VLOOKUP(Table_Data[[#This Row],[id]], Table_miniLM_keywords_topics[[Column1.id]:[Column3.topic]], 3, FALSE)</f>
        <v>-1</v>
      </c>
      <c r="P753" s="1">
        <f>VLOOKUP(Table_Data[[#This Row],[id]], Table_mpnet_keywords_topics[[Column1.id]:[Column3.topic]], 3, FALSE)</f>
        <v>7</v>
      </c>
      <c r="Q753" s="1" t="s">
        <v>6208</v>
      </c>
    </row>
    <row r="754" spans="1:17" x14ac:dyDescent="0.25">
      <c r="A754" s="1" t="s">
        <v>4647</v>
      </c>
      <c r="B754" s="1" t="s">
        <v>4648</v>
      </c>
      <c r="C754" s="1" t="s">
        <v>4649</v>
      </c>
      <c r="D754" s="1" t="s">
        <v>4650</v>
      </c>
      <c r="E754" s="1" t="s">
        <v>4651</v>
      </c>
      <c r="F754" s="1" t="s">
        <v>382</v>
      </c>
      <c r="G754" s="1">
        <v>2013</v>
      </c>
      <c r="H754" s="1" t="s">
        <v>14</v>
      </c>
      <c r="I754" s="1">
        <f>VLOOKUP(Table_Data[[#This Row],[id]], Table_miniLM_document_topics[[Column1.id]:[Column3.topic]], 3, FALSE)</f>
        <v>17</v>
      </c>
      <c r="J754" s="1">
        <f>VLOOKUP(Table_Data[[#This Row],[id]], Table_mpnet_document_topics[[Column1.id]:[Column3.topic]], 3, FALSE)</f>
        <v>16</v>
      </c>
      <c r="K754" s="1">
        <f>VLOOKUP(Table_Data[[#This Row],[id]], Table_scibert_document_topics[[Column1.id]:[Column3.topic]], 3, FALSE)</f>
        <v>19</v>
      </c>
      <c r="L754" s="1">
        <f>VLOOKUP(Table_Data[[#This Row],[id]], Table_miniLM_titles_topics[[Column1.id]:[Column3.topic]], 3, FALSE)</f>
        <v>-1</v>
      </c>
      <c r="M754" s="1">
        <f>VLOOKUP(Table_Data[[#This Row],[id]], Table_mpnet_titles_topics[[Column1.id]:[Column3.topic]], 3, FALSE)</f>
        <v>2</v>
      </c>
      <c r="N754" s="1">
        <f>VLOOKUP(Table_Data[[#This Row],[id]], Table_scibert_titles_topics[[Column1.id]:[Column3.topic]], 3, FALSE)</f>
        <v>-1</v>
      </c>
      <c r="O754" s="1">
        <f>VLOOKUP(Table_Data[[#This Row],[id]], Table_miniLM_keywords_topics[[Column1.id]:[Column3.topic]], 3, FALSE)</f>
        <v>1</v>
      </c>
      <c r="P754" s="1">
        <f>VLOOKUP(Table_Data[[#This Row],[id]], Table_mpnet_keywords_topics[[Column1.id]:[Column3.topic]], 3, FALSE)</f>
        <v>0</v>
      </c>
      <c r="Q754" s="1" t="s">
        <v>6208</v>
      </c>
    </row>
    <row r="755" spans="1:17" x14ac:dyDescent="0.25">
      <c r="A755" s="1" t="s">
        <v>521</v>
      </c>
      <c r="B755" s="1" t="s">
        <v>522</v>
      </c>
      <c r="C755" s="1" t="s">
        <v>523</v>
      </c>
      <c r="D755" s="1" t="s">
        <v>524</v>
      </c>
      <c r="E755" s="1" t="s">
        <v>525</v>
      </c>
      <c r="F755" s="1" t="s">
        <v>526</v>
      </c>
      <c r="G755" s="1">
        <v>2014</v>
      </c>
      <c r="H755" s="1" t="s">
        <v>527</v>
      </c>
      <c r="I755" s="1">
        <f>VLOOKUP(Table_Data[[#This Row],[id]], Table_miniLM_document_topics[[Column1.id]:[Column3.topic]], 3, FALSE)</f>
        <v>0</v>
      </c>
      <c r="J755" s="1">
        <f>VLOOKUP(Table_Data[[#This Row],[id]], Table_mpnet_document_topics[[Column1.id]:[Column3.topic]], 3, FALSE)</f>
        <v>2</v>
      </c>
      <c r="K755" s="1">
        <f>VLOOKUP(Table_Data[[#This Row],[id]], Table_scibert_document_topics[[Column1.id]:[Column3.topic]], 3, FALSE)</f>
        <v>0</v>
      </c>
      <c r="L755" s="1">
        <f>VLOOKUP(Table_Data[[#This Row],[id]], Table_miniLM_titles_topics[[Column1.id]:[Column3.topic]], 3, FALSE)</f>
        <v>0</v>
      </c>
      <c r="M755" s="1">
        <f>VLOOKUP(Table_Data[[#This Row],[id]], Table_mpnet_titles_topics[[Column1.id]:[Column3.topic]], 3, FALSE)</f>
        <v>3</v>
      </c>
      <c r="N755" s="1">
        <f>VLOOKUP(Table_Data[[#This Row],[id]], Table_scibert_titles_topics[[Column1.id]:[Column3.topic]], 3, FALSE)</f>
        <v>8</v>
      </c>
      <c r="O755" s="1">
        <f>VLOOKUP(Table_Data[[#This Row],[id]], Table_miniLM_keywords_topics[[Column1.id]:[Column3.topic]], 3, FALSE)</f>
        <v>0</v>
      </c>
      <c r="P755" s="1">
        <f>VLOOKUP(Table_Data[[#This Row],[id]], Table_mpnet_keywords_topics[[Column1.id]:[Column3.topic]], 3, FALSE)</f>
        <v>5</v>
      </c>
      <c r="Q755" s="1" t="s">
        <v>6208</v>
      </c>
    </row>
    <row r="756" spans="1:17" x14ac:dyDescent="0.25">
      <c r="A756" s="1" t="s">
        <v>528</v>
      </c>
      <c r="B756" s="1" t="s">
        <v>529</v>
      </c>
      <c r="C756" s="1" t="s">
        <v>530</v>
      </c>
      <c r="D756" s="1" t="s">
        <v>531</v>
      </c>
      <c r="E756" s="1" t="s">
        <v>532</v>
      </c>
      <c r="F756" s="1" t="s">
        <v>526</v>
      </c>
      <c r="G756" s="1">
        <v>2014</v>
      </c>
      <c r="I756" s="1">
        <f>VLOOKUP(Table_Data[[#This Row],[id]], Table_miniLM_document_topics[[Column1.id]:[Column3.topic]], 3, FALSE)</f>
        <v>9</v>
      </c>
      <c r="J756" s="1">
        <f>VLOOKUP(Table_Data[[#This Row],[id]], Table_mpnet_document_topics[[Column1.id]:[Column3.topic]], 3, FALSE)</f>
        <v>-1</v>
      </c>
      <c r="K756" s="1">
        <f>VLOOKUP(Table_Data[[#This Row],[id]], Table_scibert_document_topics[[Column1.id]:[Column3.topic]], 3, FALSE)</f>
        <v>16</v>
      </c>
      <c r="L756" s="1">
        <f>VLOOKUP(Table_Data[[#This Row],[id]], Table_miniLM_titles_topics[[Column1.id]:[Column3.topic]], 3, FALSE)</f>
        <v>12</v>
      </c>
      <c r="M756" s="1">
        <f>VLOOKUP(Table_Data[[#This Row],[id]], Table_mpnet_titles_topics[[Column1.id]:[Column3.topic]], 3, FALSE)</f>
        <v>12</v>
      </c>
      <c r="N756" s="1">
        <f>VLOOKUP(Table_Data[[#This Row],[id]], Table_scibert_titles_topics[[Column1.id]:[Column3.topic]], 3, FALSE)</f>
        <v>10</v>
      </c>
      <c r="O756" s="1">
        <f>VLOOKUP(Table_Data[[#This Row],[id]], Table_miniLM_keywords_topics[[Column1.id]:[Column3.topic]], 3, FALSE)</f>
        <v>-1</v>
      </c>
      <c r="P756" s="1">
        <f>VLOOKUP(Table_Data[[#This Row],[id]], Table_mpnet_keywords_topics[[Column1.id]:[Column3.topic]], 3, FALSE)</f>
        <v>0</v>
      </c>
      <c r="Q756" s="1" t="s">
        <v>6208</v>
      </c>
    </row>
    <row r="757" spans="1:17" x14ac:dyDescent="0.25">
      <c r="A757" s="1" t="s">
        <v>533</v>
      </c>
      <c r="B757" s="1" t="s">
        <v>534</v>
      </c>
      <c r="C757" s="1" t="s">
        <v>535</v>
      </c>
      <c r="D757" s="1" t="s">
        <v>536</v>
      </c>
      <c r="E757" s="1" t="s">
        <v>537</v>
      </c>
      <c r="F757" s="1" t="s">
        <v>526</v>
      </c>
      <c r="G757" s="1">
        <v>2014</v>
      </c>
      <c r="H757" s="1" t="s">
        <v>127</v>
      </c>
      <c r="I757" s="1">
        <f>VLOOKUP(Table_Data[[#This Row],[id]], Table_miniLM_document_topics[[Column1.id]:[Column3.topic]], 3, FALSE)</f>
        <v>7</v>
      </c>
      <c r="J757" s="1">
        <f>VLOOKUP(Table_Data[[#This Row],[id]], Table_mpnet_document_topics[[Column1.id]:[Column3.topic]], 3, FALSE)</f>
        <v>8</v>
      </c>
      <c r="K757" s="1">
        <f>VLOOKUP(Table_Data[[#This Row],[id]], Table_scibert_document_topics[[Column1.id]:[Column3.topic]], 3, FALSE)</f>
        <v>7</v>
      </c>
      <c r="L757" s="1">
        <f>VLOOKUP(Table_Data[[#This Row],[id]], Table_miniLM_titles_topics[[Column1.id]:[Column3.topic]], 3, FALSE)</f>
        <v>0</v>
      </c>
      <c r="M757" s="1">
        <f>VLOOKUP(Table_Data[[#This Row],[id]], Table_mpnet_titles_topics[[Column1.id]:[Column3.topic]], 3, FALSE)</f>
        <v>3</v>
      </c>
      <c r="N757" s="1">
        <f>VLOOKUP(Table_Data[[#This Row],[id]], Table_scibert_titles_topics[[Column1.id]:[Column3.topic]], 3, FALSE)</f>
        <v>3</v>
      </c>
      <c r="O757" s="1">
        <f>VLOOKUP(Table_Data[[#This Row],[id]], Table_miniLM_keywords_topics[[Column1.id]:[Column3.topic]], 3, FALSE)</f>
        <v>-1</v>
      </c>
      <c r="P757" s="1">
        <f>VLOOKUP(Table_Data[[#This Row],[id]], Table_mpnet_keywords_topics[[Column1.id]:[Column3.topic]], 3, FALSE)</f>
        <v>-1</v>
      </c>
      <c r="Q757" s="1" t="s">
        <v>6208</v>
      </c>
    </row>
    <row r="758" spans="1:17" x14ac:dyDescent="0.25">
      <c r="A758" s="1" t="s">
        <v>538</v>
      </c>
      <c r="B758" s="1" t="s">
        <v>539</v>
      </c>
      <c r="C758" s="1" t="s">
        <v>540</v>
      </c>
      <c r="D758" s="1" t="s">
        <v>541</v>
      </c>
      <c r="E758" s="1" t="s">
        <v>542</v>
      </c>
      <c r="F758" s="1" t="s">
        <v>526</v>
      </c>
      <c r="G758" s="1">
        <v>2014</v>
      </c>
      <c r="H758" s="1" t="s">
        <v>444</v>
      </c>
      <c r="I758" s="1">
        <f>VLOOKUP(Table_Data[[#This Row],[id]], Table_miniLM_document_topics[[Column1.id]:[Column3.topic]], 3, FALSE)</f>
        <v>9</v>
      </c>
      <c r="J758" s="1">
        <f>VLOOKUP(Table_Data[[#This Row],[id]], Table_mpnet_document_topics[[Column1.id]:[Column3.topic]], 3, FALSE)</f>
        <v>12</v>
      </c>
      <c r="K758" s="1">
        <f>VLOOKUP(Table_Data[[#This Row],[id]], Table_scibert_document_topics[[Column1.id]:[Column3.topic]], 3, FALSE)</f>
        <v>16</v>
      </c>
      <c r="L758" s="1">
        <f>VLOOKUP(Table_Data[[#This Row],[id]], Table_miniLM_titles_topics[[Column1.id]:[Column3.topic]], 3, FALSE)</f>
        <v>12</v>
      </c>
      <c r="M758" s="1">
        <f>VLOOKUP(Table_Data[[#This Row],[id]], Table_mpnet_titles_topics[[Column1.id]:[Column3.topic]], 3, FALSE)</f>
        <v>12</v>
      </c>
      <c r="N758" s="1">
        <f>VLOOKUP(Table_Data[[#This Row],[id]], Table_scibert_titles_topics[[Column1.id]:[Column3.topic]], 3, FALSE)</f>
        <v>10</v>
      </c>
      <c r="O758" s="1">
        <f>VLOOKUP(Table_Data[[#This Row],[id]], Table_miniLM_keywords_topics[[Column1.id]:[Column3.topic]], 3, FALSE)</f>
        <v>-1</v>
      </c>
      <c r="P758" s="1">
        <f>VLOOKUP(Table_Data[[#This Row],[id]], Table_mpnet_keywords_topics[[Column1.id]:[Column3.topic]], 3, FALSE)</f>
        <v>14</v>
      </c>
      <c r="Q758" s="1" t="s">
        <v>6208</v>
      </c>
    </row>
    <row r="759" spans="1:17" x14ac:dyDescent="0.25">
      <c r="A759" s="1" t="s">
        <v>543</v>
      </c>
      <c r="B759" s="1" t="s">
        <v>544</v>
      </c>
      <c r="C759" s="1" t="s">
        <v>545</v>
      </c>
      <c r="D759" s="1" t="s">
        <v>546</v>
      </c>
      <c r="E759" s="1" t="s">
        <v>547</v>
      </c>
      <c r="F759" s="1" t="s">
        <v>526</v>
      </c>
      <c r="G759" s="1">
        <v>2014</v>
      </c>
      <c r="I759" s="1">
        <f>VLOOKUP(Table_Data[[#This Row],[id]], Table_miniLM_document_topics[[Column1.id]:[Column3.topic]], 3, FALSE)</f>
        <v>9</v>
      </c>
      <c r="J759" s="1">
        <f>VLOOKUP(Table_Data[[#This Row],[id]], Table_mpnet_document_topics[[Column1.id]:[Column3.topic]], 3, FALSE)</f>
        <v>12</v>
      </c>
      <c r="K759" s="1">
        <f>VLOOKUP(Table_Data[[#This Row],[id]], Table_scibert_document_topics[[Column1.id]:[Column3.topic]], 3, FALSE)</f>
        <v>16</v>
      </c>
      <c r="L759" s="1">
        <f>VLOOKUP(Table_Data[[#This Row],[id]], Table_miniLM_titles_topics[[Column1.id]:[Column3.topic]], 3, FALSE)</f>
        <v>12</v>
      </c>
      <c r="M759" s="1">
        <f>VLOOKUP(Table_Data[[#This Row],[id]], Table_mpnet_titles_topics[[Column1.id]:[Column3.topic]], 3, FALSE)</f>
        <v>12</v>
      </c>
      <c r="N759" s="1">
        <f>VLOOKUP(Table_Data[[#This Row],[id]], Table_scibert_titles_topics[[Column1.id]:[Column3.topic]], 3, FALSE)</f>
        <v>-1</v>
      </c>
      <c r="O759" s="1">
        <f>VLOOKUP(Table_Data[[#This Row],[id]], Table_miniLM_keywords_topics[[Column1.id]:[Column3.topic]], 3, FALSE)</f>
        <v>1</v>
      </c>
      <c r="P759" s="1">
        <f>VLOOKUP(Table_Data[[#This Row],[id]], Table_mpnet_keywords_topics[[Column1.id]:[Column3.topic]], 3, FALSE)</f>
        <v>0</v>
      </c>
      <c r="Q759" s="1" t="s">
        <v>6208</v>
      </c>
    </row>
    <row r="760" spans="1:17" x14ac:dyDescent="0.25">
      <c r="A760" s="1" t="s">
        <v>548</v>
      </c>
      <c r="B760" s="1" t="s">
        <v>549</v>
      </c>
      <c r="C760" s="1" t="s">
        <v>550</v>
      </c>
      <c r="D760" s="1" t="s">
        <v>551</v>
      </c>
      <c r="E760" s="1" t="s">
        <v>552</v>
      </c>
      <c r="F760" s="1" t="s">
        <v>526</v>
      </c>
      <c r="G760" s="1">
        <v>2014</v>
      </c>
      <c r="I760" s="1">
        <f>VLOOKUP(Table_Data[[#This Row],[id]], Table_miniLM_document_topics[[Column1.id]:[Column3.topic]], 3, FALSE)</f>
        <v>14</v>
      </c>
      <c r="J760" s="1">
        <f>VLOOKUP(Table_Data[[#This Row],[id]], Table_mpnet_document_topics[[Column1.id]:[Column3.topic]], 3, FALSE)</f>
        <v>11</v>
      </c>
      <c r="K760" s="1">
        <f>VLOOKUP(Table_Data[[#This Row],[id]], Table_scibert_document_topics[[Column1.id]:[Column3.topic]], 3, FALSE)</f>
        <v>-1</v>
      </c>
      <c r="L760" s="1">
        <f>VLOOKUP(Table_Data[[#This Row],[id]], Table_miniLM_titles_topics[[Column1.id]:[Column3.topic]], 3, FALSE)</f>
        <v>11</v>
      </c>
      <c r="M760" s="1">
        <f>VLOOKUP(Table_Data[[#This Row],[id]], Table_mpnet_titles_topics[[Column1.id]:[Column3.topic]], 3, FALSE)</f>
        <v>7</v>
      </c>
      <c r="N760" s="1">
        <f>VLOOKUP(Table_Data[[#This Row],[id]], Table_scibert_titles_topics[[Column1.id]:[Column3.topic]], 3, FALSE)</f>
        <v>4</v>
      </c>
      <c r="O760" s="1">
        <f>VLOOKUP(Table_Data[[#This Row],[id]], Table_miniLM_keywords_topics[[Column1.id]:[Column3.topic]], 3, FALSE)</f>
        <v>1</v>
      </c>
      <c r="P760" s="1">
        <f>VLOOKUP(Table_Data[[#This Row],[id]], Table_mpnet_keywords_topics[[Column1.id]:[Column3.topic]], 3, FALSE)</f>
        <v>5</v>
      </c>
      <c r="Q760" s="1" t="s">
        <v>6208</v>
      </c>
    </row>
    <row r="761" spans="1:17" x14ac:dyDescent="0.25">
      <c r="A761" s="1" t="s">
        <v>553</v>
      </c>
      <c r="B761" s="1" t="s">
        <v>554</v>
      </c>
      <c r="C761" s="1" t="s">
        <v>555</v>
      </c>
      <c r="D761" s="1" t="s">
        <v>556</v>
      </c>
      <c r="E761" s="1" t="s">
        <v>557</v>
      </c>
      <c r="F761" s="1" t="s">
        <v>526</v>
      </c>
      <c r="G761" s="1">
        <v>2014</v>
      </c>
      <c r="H761" s="1" t="s">
        <v>254</v>
      </c>
      <c r="I761" s="1">
        <f>VLOOKUP(Table_Data[[#This Row],[id]], Table_miniLM_document_topics[[Column1.id]:[Column3.topic]], 3, FALSE)</f>
        <v>0</v>
      </c>
      <c r="J761" s="1">
        <f>VLOOKUP(Table_Data[[#This Row],[id]], Table_mpnet_document_topics[[Column1.id]:[Column3.topic]], 3, FALSE)</f>
        <v>2</v>
      </c>
      <c r="K761" s="1">
        <f>VLOOKUP(Table_Data[[#This Row],[id]], Table_scibert_document_topics[[Column1.id]:[Column3.topic]], 3, FALSE)</f>
        <v>0</v>
      </c>
      <c r="L761" s="1">
        <f>VLOOKUP(Table_Data[[#This Row],[id]], Table_miniLM_titles_topics[[Column1.id]:[Column3.topic]], 3, FALSE)</f>
        <v>1</v>
      </c>
      <c r="M761" s="1">
        <f>VLOOKUP(Table_Data[[#This Row],[id]], Table_mpnet_titles_topics[[Column1.id]:[Column3.topic]], 3, FALSE)</f>
        <v>4</v>
      </c>
      <c r="N761" s="1">
        <f>VLOOKUP(Table_Data[[#This Row],[id]], Table_scibert_titles_topics[[Column1.id]:[Column3.topic]], 3, FALSE)</f>
        <v>17</v>
      </c>
      <c r="O761" s="1">
        <f>VLOOKUP(Table_Data[[#This Row],[id]], Table_miniLM_keywords_topics[[Column1.id]:[Column3.topic]], 3, FALSE)</f>
        <v>0</v>
      </c>
      <c r="P761" s="1">
        <f>VLOOKUP(Table_Data[[#This Row],[id]], Table_mpnet_keywords_topics[[Column1.id]:[Column3.topic]], 3, FALSE)</f>
        <v>4</v>
      </c>
      <c r="Q761" s="1" t="s">
        <v>6208</v>
      </c>
    </row>
    <row r="762" spans="1:17" x14ac:dyDescent="0.25">
      <c r="A762" s="1" t="s">
        <v>558</v>
      </c>
      <c r="B762" s="1" t="s">
        <v>559</v>
      </c>
      <c r="C762" s="1" t="s">
        <v>560</v>
      </c>
      <c r="D762" s="1" t="s">
        <v>561</v>
      </c>
      <c r="E762" s="1" t="s">
        <v>562</v>
      </c>
      <c r="F762" s="1" t="s">
        <v>526</v>
      </c>
      <c r="G762" s="1">
        <v>2014</v>
      </c>
      <c r="I762" s="1">
        <f>VLOOKUP(Table_Data[[#This Row],[id]], Table_miniLM_document_topics[[Column1.id]:[Column3.topic]], 3, FALSE)</f>
        <v>4</v>
      </c>
      <c r="J762" s="1">
        <f>VLOOKUP(Table_Data[[#This Row],[id]], Table_mpnet_document_topics[[Column1.id]:[Column3.topic]], 3, FALSE)</f>
        <v>5</v>
      </c>
      <c r="K762" s="1">
        <f>VLOOKUP(Table_Data[[#This Row],[id]], Table_scibert_document_topics[[Column1.id]:[Column3.topic]], 3, FALSE)</f>
        <v>5</v>
      </c>
      <c r="L762" s="1">
        <f>VLOOKUP(Table_Data[[#This Row],[id]], Table_miniLM_titles_topics[[Column1.id]:[Column3.topic]], 3, FALSE)</f>
        <v>2</v>
      </c>
      <c r="M762" s="1">
        <f>VLOOKUP(Table_Data[[#This Row],[id]], Table_mpnet_titles_topics[[Column1.id]:[Column3.topic]], 3, FALSE)</f>
        <v>0</v>
      </c>
      <c r="N762" s="1">
        <f>VLOOKUP(Table_Data[[#This Row],[id]], Table_scibert_titles_topics[[Column1.id]:[Column3.topic]], 3, FALSE)</f>
        <v>0</v>
      </c>
      <c r="O762" s="1">
        <f>VLOOKUP(Table_Data[[#This Row],[id]], Table_miniLM_keywords_topics[[Column1.id]:[Column3.topic]], 3, FALSE)</f>
        <v>8</v>
      </c>
      <c r="P762" s="1">
        <f>VLOOKUP(Table_Data[[#This Row],[id]], Table_mpnet_keywords_topics[[Column1.id]:[Column3.topic]], 3, FALSE)</f>
        <v>0</v>
      </c>
      <c r="Q762" s="1" t="s">
        <v>6208</v>
      </c>
    </row>
    <row r="763" spans="1:17" x14ac:dyDescent="0.25">
      <c r="A763" s="1" t="s">
        <v>563</v>
      </c>
      <c r="B763" s="1" t="s">
        <v>564</v>
      </c>
      <c r="C763" s="1" t="s">
        <v>565</v>
      </c>
      <c r="D763" s="1" t="s">
        <v>566</v>
      </c>
      <c r="E763" s="1" t="s">
        <v>567</v>
      </c>
      <c r="F763" s="1" t="s">
        <v>526</v>
      </c>
      <c r="G763" s="1">
        <v>2014</v>
      </c>
      <c r="H763" s="1" t="s">
        <v>31</v>
      </c>
      <c r="I763" s="1">
        <f>VLOOKUP(Table_Data[[#This Row],[id]], Table_miniLM_document_topics[[Column1.id]:[Column3.topic]], 3, FALSE)</f>
        <v>4</v>
      </c>
      <c r="J763" s="1">
        <f>VLOOKUP(Table_Data[[#This Row],[id]], Table_mpnet_document_topics[[Column1.id]:[Column3.topic]], 3, FALSE)</f>
        <v>5</v>
      </c>
      <c r="K763" s="1">
        <f>VLOOKUP(Table_Data[[#This Row],[id]], Table_scibert_document_topics[[Column1.id]:[Column3.topic]], 3, FALSE)</f>
        <v>5</v>
      </c>
      <c r="L763" s="1">
        <f>VLOOKUP(Table_Data[[#This Row],[id]], Table_miniLM_titles_topics[[Column1.id]:[Column3.topic]], 3, FALSE)</f>
        <v>-1</v>
      </c>
      <c r="M763" s="1">
        <f>VLOOKUP(Table_Data[[#This Row],[id]], Table_mpnet_titles_topics[[Column1.id]:[Column3.topic]], 3, FALSE)</f>
        <v>0</v>
      </c>
      <c r="N763" s="1">
        <f>VLOOKUP(Table_Data[[#This Row],[id]], Table_scibert_titles_topics[[Column1.id]:[Column3.topic]], 3, FALSE)</f>
        <v>-1</v>
      </c>
      <c r="O763" s="1">
        <f>VLOOKUP(Table_Data[[#This Row],[id]], Table_miniLM_keywords_topics[[Column1.id]:[Column3.topic]], 3, FALSE)</f>
        <v>8</v>
      </c>
      <c r="P763" s="1">
        <f>VLOOKUP(Table_Data[[#This Row],[id]], Table_mpnet_keywords_topics[[Column1.id]:[Column3.topic]], 3, FALSE)</f>
        <v>0</v>
      </c>
      <c r="Q763" s="1" t="s">
        <v>6208</v>
      </c>
    </row>
    <row r="764" spans="1:17" x14ac:dyDescent="0.25">
      <c r="A764" s="1" t="s">
        <v>568</v>
      </c>
      <c r="B764" s="1" t="s">
        <v>569</v>
      </c>
      <c r="C764" s="1" t="s">
        <v>570</v>
      </c>
      <c r="D764" s="1" t="s">
        <v>571</v>
      </c>
      <c r="E764" s="1" t="s">
        <v>572</v>
      </c>
      <c r="F764" s="1" t="s">
        <v>526</v>
      </c>
      <c r="G764" s="1">
        <v>2014</v>
      </c>
      <c r="I764" s="1">
        <f>VLOOKUP(Table_Data[[#This Row],[id]], Table_miniLM_document_topics[[Column1.id]:[Column3.topic]], 3, FALSE)</f>
        <v>-1</v>
      </c>
      <c r="J764" s="1">
        <f>VLOOKUP(Table_Data[[#This Row],[id]], Table_mpnet_document_topics[[Column1.id]:[Column3.topic]], 3, FALSE)</f>
        <v>-1</v>
      </c>
      <c r="K764" s="1">
        <f>VLOOKUP(Table_Data[[#This Row],[id]], Table_scibert_document_topics[[Column1.id]:[Column3.topic]], 3, FALSE)</f>
        <v>-1</v>
      </c>
      <c r="L764" s="1">
        <f>VLOOKUP(Table_Data[[#This Row],[id]], Table_miniLM_titles_topics[[Column1.id]:[Column3.topic]], 3, FALSE)</f>
        <v>-1</v>
      </c>
      <c r="M764" s="1">
        <f>VLOOKUP(Table_Data[[#This Row],[id]], Table_mpnet_titles_topics[[Column1.id]:[Column3.topic]], 3, FALSE)</f>
        <v>-1</v>
      </c>
      <c r="N764" s="1">
        <f>VLOOKUP(Table_Data[[#This Row],[id]], Table_scibert_titles_topics[[Column1.id]:[Column3.topic]], 3, FALSE)</f>
        <v>-1</v>
      </c>
      <c r="O764" s="1">
        <f>VLOOKUP(Table_Data[[#This Row],[id]], Table_miniLM_keywords_topics[[Column1.id]:[Column3.topic]], 3, FALSE)</f>
        <v>-1</v>
      </c>
      <c r="P764" s="1">
        <f>VLOOKUP(Table_Data[[#This Row],[id]], Table_mpnet_keywords_topics[[Column1.id]:[Column3.topic]], 3, FALSE)</f>
        <v>0</v>
      </c>
      <c r="Q764" s="1" t="s">
        <v>6208</v>
      </c>
    </row>
    <row r="765" spans="1:17" x14ac:dyDescent="0.25">
      <c r="A765" s="1" t="s">
        <v>573</v>
      </c>
      <c r="B765" s="1" t="s">
        <v>574</v>
      </c>
      <c r="C765" s="1" t="s">
        <v>575</v>
      </c>
      <c r="D765" s="1" t="s">
        <v>576</v>
      </c>
      <c r="E765" s="1" t="s">
        <v>577</v>
      </c>
      <c r="F765" s="1" t="s">
        <v>526</v>
      </c>
      <c r="G765" s="1">
        <v>2014</v>
      </c>
      <c r="I765" s="1">
        <f>VLOOKUP(Table_Data[[#This Row],[id]], Table_miniLM_document_topics[[Column1.id]:[Column3.topic]], 3, FALSE)</f>
        <v>4</v>
      </c>
      <c r="J765" s="1">
        <f>VLOOKUP(Table_Data[[#This Row],[id]], Table_mpnet_document_topics[[Column1.id]:[Column3.topic]], 3, FALSE)</f>
        <v>5</v>
      </c>
      <c r="K765" s="1">
        <f>VLOOKUP(Table_Data[[#This Row],[id]], Table_scibert_document_topics[[Column1.id]:[Column3.topic]], 3, FALSE)</f>
        <v>5</v>
      </c>
      <c r="L765" s="1">
        <f>VLOOKUP(Table_Data[[#This Row],[id]], Table_miniLM_titles_topics[[Column1.id]:[Column3.topic]], 3, FALSE)</f>
        <v>2</v>
      </c>
      <c r="M765" s="1">
        <f>VLOOKUP(Table_Data[[#This Row],[id]], Table_mpnet_titles_topics[[Column1.id]:[Column3.topic]], 3, FALSE)</f>
        <v>0</v>
      </c>
      <c r="N765" s="1">
        <f>VLOOKUP(Table_Data[[#This Row],[id]], Table_scibert_titles_topics[[Column1.id]:[Column3.topic]], 3, FALSE)</f>
        <v>24</v>
      </c>
      <c r="O765" s="1">
        <f>VLOOKUP(Table_Data[[#This Row],[id]], Table_miniLM_keywords_topics[[Column1.id]:[Column3.topic]], 3, FALSE)</f>
        <v>1</v>
      </c>
      <c r="P765" s="1">
        <f>VLOOKUP(Table_Data[[#This Row],[id]], Table_mpnet_keywords_topics[[Column1.id]:[Column3.topic]], 3, FALSE)</f>
        <v>0</v>
      </c>
      <c r="Q765" s="1" t="s">
        <v>6208</v>
      </c>
    </row>
    <row r="766" spans="1:17" x14ac:dyDescent="0.25">
      <c r="A766" s="1" t="s">
        <v>578</v>
      </c>
      <c r="B766" s="1" t="s">
        <v>579</v>
      </c>
      <c r="C766" s="1" t="s">
        <v>580</v>
      </c>
      <c r="D766" s="1" t="s">
        <v>581</v>
      </c>
      <c r="E766" s="1" t="s">
        <v>582</v>
      </c>
      <c r="F766" s="1" t="s">
        <v>526</v>
      </c>
      <c r="G766" s="1">
        <v>2014</v>
      </c>
      <c r="H766" s="1" t="s">
        <v>583</v>
      </c>
      <c r="I766" s="1">
        <f>VLOOKUP(Table_Data[[#This Row],[id]], Table_miniLM_document_topics[[Column1.id]:[Column3.topic]], 3, FALSE)</f>
        <v>1</v>
      </c>
      <c r="J766" s="1">
        <f>VLOOKUP(Table_Data[[#This Row],[id]], Table_mpnet_document_topics[[Column1.id]:[Column3.topic]], 3, FALSE)</f>
        <v>3</v>
      </c>
      <c r="K766" s="1">
        <f>VLOOKUP(Table_Data[[#This Row],[id]], Table_scibert_document_topics[[Column1.id]:[Column3.topic]], 3, FALSE)</f>
        <v>4</v>
      </c>
      <c r="L766" s="1">
        <f>VLOOKUP(Table_Data[[#This Row],[id]], Table_miniLM_titles_topics[[Column1.id]:[Column3.topic]], 3, FALSE)</f>
        <v>16</v>
      </c>
      <c r="M766" s="1">
        <f>VLOOKUP(Table_Data[[#This Row],[id]], Table_mpnet_titles_topics[[Column1.id]:[Column3.topic]], 3, FALSE)</f>
        <v>5</v>
      </c>
      <c r="N766" s="1">
        <f>VLOOKUP(Table_Data[[#This Row],[id]], Table_scibert_titles_topics[[Column1.id]:[Column3.topic]], 3, FALSE)</f>
        <v>2</v>
      </c>
      <c r="O766" s="1">
        <f>VLOOKUP(Table_Data[[#This Row],[id]], Table_miniLM_keywords_topics[[Column1.id]:[Column3.topic]], 3, FALSE)</f>
        <v>-1</v>
      </c>
      <c r="P766" s="1">
        <f>VLOOKUP(Table_Data[[#This Row],[id]], Table_mpnet_keywords_topics[[Column1.id]:[Column3.topic]], 3, FALSE)</f>
        <v>2</v>
      </c>
      <c r="Q766" s="1" t="s">
        <v>6208</v>
      </c>
    </row>
    <row r="767" spans="1:17" x14ac:dyDescent="0.25">
      <c r="A767" s="1" t="s">
        <v>584</v>
      </c>
      <c r="B767" s="1" t="s">
        <v>585</v>
      </c>
      <c r="C767" s="1" t="s">
        <v>586</v>
      </c>
      <c r="D767" s="1" t="s">
        <v>587</v>
      </c>
      <c r="E767" s="1" t="s">
        <v>588</v>
      </c>
      <c r="F767" s="1" t="s">
        <v>526</v>
      </c>
      <c r="G767" s="1">
        <v>2014</v>
      </c>
      <c r="I767" s="1">
        <f>VLOOKUP(Table_Data[[#This Row],[id]], Table_miniLM_document_topics[[Column1.id]:[Column3.topic]], 3, FALSE)</f>
        <v>0</v>
      </c>
      <c r="J767" s="1">
        <f>VLOOKUP(Table_Data[[#This Row],[id]], Table_mpnet_document_topics[[Column1.id]:[Column3.topic]], 3, FALSE)</f>
        <v>2</v>
      </c>
      <c r="K767" s="1">
        <f>VLOOKUP(Table_Data[[#This Row],[id]], Table_scibert_document_topics[[Column1.id]:[Column3.topic]], 3, FALSE)</f>
        <v>0</v>
      </c>
      <c r="L767" s="1">
        <f>VLOOKUP(Table_Data[[#This Row],[id]], Table_miniLM_titles_topics[[Column1.id]:[Column3.topic]], 3, FALSE)</f>
        <v>0</v>
      </c>
      <c r="M767" s="1">
        <f>VLOOKUP(Table_Data[[#This Row],[id]], Table_mpnet_titles_topics[[Column1.id]:[Column3.topic]], 3, FALSE)</f>
        <v>3</v>
      </c>
      <c r="N767" s="1">
        <f>VLOOKUP(Table_Data[[#This Row],[id]], Table_scibert_titles_topics[[Column1.id]:[Column3.topic]], 3, FALSE)</f>
        <v>8</v>
      </c>
      <c r="O767" s="1">
        <f>VLOOKUP(Table_Data[[#This Row],[id]], Table_miniLM_keywords_topics[[Column1.id]:[Column3.topic]], 3, FALSE)</f>
        <v>0</v>
      </c>
      <c r="P767" s="1">
        <f>VLOOKUP(Table_Data[[#This Row],[id]], Table_mpnet_keywords_topics[[Column1.id]:[Column3.topic]], 3, FALSE)</f>
        <v>4</v>
      </c>
      <c r="Q767" s="1" t="s">
        <v>6208</v>
      </c>
    </row>
    <row r="768" spans="1:17" x14ac:dyDescent="0.25">
      <c r="A768" s="1" t="s">
        <v>589</v>
      </c>
      <c r="B768" s="1" t="s">
        <v>590</v>
      </c>
      <c r="C768" s="1" t="s">
        <v>591</v>
      </c>
      <c r="D768" s="1" t="s">
        <v>592</v>
      </c>
      <c r="E768" s="1" t="s">
        <v>593</v>
      </c>
      <c r="F768" s="1" t="s">
        <v>526</v>
      </c>
      <c r="G768" s="1">
        <v>2014</v>
      </c>
      <c r="I768" s="1">
        <f>VLOOKUP(Table_Data[[#This Row],[id]], Table_miniLM_document_topics[[Column1.id]:[Column3.topic]], 3, FALSE)</f>
        <v>3</v>
      </c>
      <c r="J768" s="1">
        <f>VLOOKUP(Table_Data[[#This Row],[id]], Table_mpnet_document_topics[[Column1.id]:[Column3.topic]], 3, FALSE)</f>
        <v>4</v>
      </c>
      <c r="K768" s="1">
        <f>VLOOKUP(Table_Data[[#This Row],[id]], Table_scibert_document_topics[[Column1.id]:[Column3.topic]], 3, FALSE)</f>
        <v>2</v>
      </c>
      <c r="L768" s="1">
        <f>VLOOKUP(Table_Data[[#This Row],[id]], Table_miniLM_titles_topics[[Column1.id]:[Column3.topic]], 3, FALSE)</f>
        <v>-1</v>
      </c>
      <c r="M768" s="1">
        <f>VLOOKUP(Table_Data[[#This Row],[id]], Table_mpnet_titles_topics[[Column1.id]:[Column3.topic]], 3, FALSE)</f>
        <v>1</v>
      </c>
      <c r="N768" s="1">
        <f>VLOOKUP(Table_Data[[#This Row],[id]], Table_scibert_titles_topics[[Column1.id]:[Column3.topic]], 3, FALSE)</f>
        <v>7</v>
      </c>
      <c r="O768" s="1">
        <f>VLOOKUP(Table_Data[[#This Row],[id]], Table_miniLM_keywords_topics[[Column1.id]:[Column3.topic]], 3, FALSE)</f>
        <v>-1</v>
      </c>
      <c r="P768" s="1">
        <f>VLOOKUP(Table_Data[[#This Row],[id]], Table_mpnet_keywords_topics[[Column1.id]:[Column3.topic]], 3, FALSE)</f>
        <v>7</v>
      </c>
      <c r="Q768" s="1" t="s">
        <v>6208</v>
      </c>
    </row>
    <row r="769" spans="1:17" x14ac:dyDescent="0.25">
      <c r="A769" s="1" t="s">
        <v>594</v>
      </c>
      <c r="B769" s="1" t="s">
        <v>595</v>
      </c>
      <c r="C769" s="1" t="s">
        <v>596</v>
      </c>
      <c r="D769" s="1" t="s">
        <v>597</v>
      </c>
      <c r="E769" s="1" t="s">
        <v>598</v>
      </c>
      <c r="F769" s="1" t="s">
        <v>526</v>
      </c>
      <c r="G769" s="1">
        <v>2014</v>
      </c>
      <c r="I769" s="1">
        <f>VLOOKUP(Table_Data[[#This Row],[id]], Table_miniLM_document_topics[[Column1.id]:[Column3.topic]], 3, FALSE)</f>
        <v>4</v>
      </c>
      <c r="J769" s="1">
        <f>VLOOKUP(Table_Data[[#This Row],[id]], Table_mpnet_document_topics[[Column1.id]:[Column3.topic]], 3, FALSE)</f>
        <v>5</v>
      </c>
      <c r="K769" s="1">
        <f>VLOOKUP(Table_Data[[#This Row],[id]], Table_scibert_document_topics[[Column1.id]:[Column3.topic]], 3, FALSE)</f>
        <v>5</v>
      </c>
      <c r="L769" s="1">
        <f>VLOOKUP(Table_Data[[#This Row],[id]], Table_miniLM_titles_topics[[Column1.id]:[Column3.topic]], 3, FALSE)</f>
        <v>2</v>
      </c>
      <c r="M769" s="1">
        <f>VLOOKUP(Table_Data[[#This Row],[id]], Table_mpnet_titles_topics[[Column1.id]:[Column3.topic]], 3, FALSE)</f>
        <v>0</v>
      </c>
      <c r="N769" s="1">
        <f>VLOOKUP(Table_Data[[#This Row],[id]], Table_scibert_titles_topics[[Column1.id]:[Column3.topic]], 3, FALSE)</f>
        <v>-1</v>
      </c>
      <c r="O769" s="1">
        <f>VLOOKUP(Table_Data[[#This Row],[id]], Table_miniLM_keywords_topics[[Column1.id]:[Column3.topic]], 3, FALSE)</f>
        <v>8</v>
      </c>
      <c r="P769" s="1">
        <f>VLOOKUP(Table_Data[[#This Row],[id]], Table_mpnet_keywords_topics[[Column1.id]:[Column3.topic]], 3, FALSE)</f>
        <v>0</v>
      </c>
      <c r="Q769" s="1" t="s">
        <v>6208</v>
      </c>
    </row>
    <row r="770" spans="1:17" x14ac:dyDescent="0.25">
      <c r="A770" s="1" t="s">
        <v>599</v>
      </c>
      <c r="B770" s="1" t="s">
        <v>600</v>
      </c>
      <c r="C770" s="1" t="s">
        <v>601</v>
      </c>
      <c r="D770" s="1" t="s">
        <v>602</v>
      </c>
      <c r="E770" s="1" t="s">
        <v>603</v>
      </c>
      <c r="F770" s="1" t="s">
        <v>526</v>
      </c>
      <c r="G770" s="1">
        <v>2014</v>
      </c>
      <c r="H770" s="1" t="s">
        <v>604</v>
      </c>
      <c r="I770" s="1">
        <f>VLOOKUP(Table_Data[[#This Row],[id]], Table_miniLM_document_topics[[Column1.id]:[Column3.topic]], 3, FALSE)</f>
        <v>4</v>
      </c>
      <c r="J770" s="1">
        <f>VLOOKUP(Table_Data[[#This Row],[id]], Table_mpnet_document_topics[[Column1.id]:[Column3.topic]], 3, FALSE)</f>
        <v>0</v>
      </c>
      <c r="K770" s="1">
        <f>VLOOKUP(Table_Data[[#This Row],[id]], Table_scibert_document_topics[[Column1.id]:[Column3.topic]], 3, FALSE)</f>
        <v>5</v>
      </c>
      <c r="L770" s="1">
        <f>VLOOKUP(Table_Data[[#This Row],[id]], Table_miniLM_titles_topics[[Column1.id]:[Column3.topic]], 3, FALSE)</f>
        <v>22</v>
      </c>
      <c r="M770" s="1">
        <f>VLOOKUP(Table_Data[[#This Row],[id]], Table_mpnet_titles_topics[[Column1.id]:[Column3.topic]], 3, FALSE)</f>
        <v>0</v>
      </c>
      <c r="N770" s="1">
        <f>VLOOKUP(Table_Data[[#This Row],[id]], Table_scibert_titles_topics[[Column1.id]:[Column3.topic]], 3, FALSE)</f>
        <v>0</v>
      </c>
      <c r="O770" s="1">
        <f>VLOOKUP(Table_Data[[#This Row],[id]], Table_miniLM_keywords_topics[[Column1.id]:[Column3.topic]], 3, FALSE)</f>
        <v>8</v>
      </c>
      <c r="P770" s="1">
        <f>VLOOKUP(Table_Data[[#This Row],[id]], Table_mpnet_keywords_topics[[Column1.id]:[Column3.topic]], 3, FALSE)</f>
        <v>0</v>
      </c>
      <c r="Q770" s="1" t="s">
        <v>6208</v>
      </c>
    </row>
    <row r="771" spans="1:17" x14ac:dyDescent="0.25">
      <c r="A771" s="1" t="s">
        <v>605</v>
      </c>
      <c r="B771" s="1" t="s">
        <v>606</v>
      </c>
      <c r="C771" s="1" t="s">
        <v>607</v>
      </c>
      <c r="D771" s="1" t="s">
        <v>608</v>
      </c>
      <c r="E771" s="1" t="s">
        <v>609</v>
      </c>
      <c r="F771" s="1" t="s">
        <v>526</v>
      </c>
      <c r="G771" s="1">
        <v>2014</v>
      </c>
      <c r="H771" s="1" t="s">
        <v>389</v>
      </c>
      <c r="I771" s="1">
        <f>VLOOKUP(Table_Data[[#This Row],[id]], Table_miniLM_document_topics[[Column1.id]:[Column3.topic]], 3, FALSE)</f>
        <v>4</v>
      </c>
      <c r="J771" s="1">
        <f>VLOOKUP(Table_Data[[#This Row],[id]], Table_mpnet_document_topics[[Column1.id]:[Column3.topic]], 3, FALSE)</f>
        <v>5</v>
      </c>
      <c r="K771" s="1">
        <f>VLOOKUP(Table_Data[[#This Row],[id]], Table_scibert_document_topics[[Column1.id]:[Column3.topic]], 3, FALSE)</f>
        <v>5</v>
      </c>
      <c r="L771" s="1">
        <f>VLOOKUP(Table_Data[[#This Row],[id]], Table_miniLM_titles_topics[[Column1.id]:[Column3.topic]], 3, FALSE)</f>
        <v>22</v>
      </c>
      <c r="M771" s="1">
        <f>VLOOKUP(Table_Data[[#This Row],[id]], Table_mpnet_titles_topics[[Column1.id]:[Column3.topic]], 3, FALSE)</f>
        <v>0</v>
      </c>
      <c r="N771" s="1">
        <f>VLOOKUP(Table_Data[[#This Row],[id]], Table_scibert_titles_topics[[Column1.id]:[Column3.topic]], 3, FALSE)</f>
        <v>0</v>
      </c>
      <c r="O771" s="1">
        <f>VLOOKUP(Table_Data[[#This Row],[id]], Table_miniLM_keywords_topics[[Column1.id]:[Column3.topic]], 3, FALSE)</f>
        <v>8</v>
      </c>
      <c r="P771" s="1">
        <f>VLOOKUP(Table_Data[[#This Row],[id]], Table_mpnet_keywords_topics[[Column1.id]:[Column3.topic]], 3, FALSE)</f>
        <v>1</v>
      </c>
      <c r="Q771" s="1" t="s">
        <v>6208</v>
      </c>
    </row>
    <row r="772" spans="1:17" x14ac:dyDescent="0.25">
      <c r="A772" s="1" t="s">
        <v>610</v>
      </c>
      <c r="B772" s="1" t="s">
        <v>611</v>
      </c>
      <c r="C772" s="1" t="s">
        <v>612</v>
      </c>
      <c r="D772" s="1" t="s">
        <v>613</v>
      </c>
      <c r="E772" s="1" t="s">
        <v>614</v>
      </c>
      <c r="F772" s="1" t="s">
        <v>526</v>
      </c>
      <c r="G772" s="1">
        <v>2014</v>
      </c>
      <c r="I772" s="1">
        <f>VLOOKUP(Table_Data[[#This Row],[id]], Table_miniLM_document_topics[[Column1.id]:[Column3.topic]], 3, FALSE)</f>
        <v>4</v>
      </c>
      <c r="J772" s="1">
        <f>VLOOKUP(Table_Data[[#This Row],[id]], Table_mpnet_document_topics[[Column1.id]:[Column3.topic]], 3, FALSE)</f>
        <v>5</v>
      </c>
      <c r="K772" s="1">
        <f>VLOOKUP(Table_Data[[#This Row],[id]], Table_scibert_document_topics[[Column1.id]:[Column3.topic]], 3, FALSE)</f>
        <v>5</v>
      </c>
      <c r="L772" s="1">
        <f>VLOOKUP(Table_Data[[#This Row],[id]], Table_miniLM_titles_topics[[Column1.id]:[Column3.topic]], 3, FALSE)</f>
        <v>2</v>
      </c>
      <c r="M772" s="1">
        <f>VLOOKUP(Table_Data[[#This Row],[id]], Table_mpnet_titles_topics[[Column1.id]:[Column3.topic]], 3, FALSE)</f>
        <v>0</v>
      </c>
      <c r="N772" s="1">
        <f>VLOOKUP(Table_Data[[#This Row],[id]], Table_scibert_titles_topics[[Column1.id]:[Column3.topic]], 3, FALSE)</f>
        <v>-1</v>
      </c>
      <c r="O772" s="1">
        <f>VLOOKUP(Table_Data[[#This Row],[id]], Table_miniLM_keywords_topics[[Column1.id]:[Column3.topic]], 3, FALSE)</f>
        <v>8</v>
      </c>
      <c r="P772" s="1">
        <f>VLOOKUP(Table_Data[[#This Row],[id]], Table_mpnet_keywords_topics[[Column1.id]:[Column3.topic]], 3, FALSE)</f>
        <v>0</v>
      </c>
      <c r="Q772" s="1" t="s">
        <v>6208</v>
      </c>
    </row>
    <row r="773" spans="1:17" x14ac:dyDescent="0.25">
      <c r="A773" s="1" t="s">
        <v>615</v>
      </c>
      <c r="B773" s="1" t="s">
        <v>616</v>
      </c>
      <c r="C773" s="1" t="s">
        <v>617</v>
      </c>
      <c r="D773" s="1" t="s">
        <v>618</v>
      </c>
      <c r="E773" s="1" t="s">
        <v>619</v>
      </c>
      <c r="F773" s="1" t="s">
        <v>526</v>
      </c>
      <c r="G773" s="1">
        <v>2014</v>
      </c>
      <c r="H773" s="1" t="s">
        <v>620</v>
      </c>
      <c r="I773" s="1">
        <f>VLOOKUP(Table_Data[[#This Row],[id]], Table_miniLM_document_topics[[Column1.id]:[Column3.topic]], 3, FALSE)</f>
        <v>4</v>
      </c>
      <c r="J773" s="1">
        <f>VLOOKUP(Table_Data[[#This Row],[id]], Table_mpnet_document_topics[[Column1.id]:[Column3.topic]], 3, FALSE)</f>
        <v>5</v>
      </c>
      <c r="K773" s="1">
        <f>VLOOKUP(Table_Data[[#This Row],[id]], Table_scibert_document_topics[[Column1.id]:[Column3.topic]], 3, FALSE)</f>
        <v>5</v>
      </c>
      <c r="L773" s="1">
        <f>VLOOKUP(Table_Data[[#This Row],[id]], Table_miniLM_titles_topics[[Column1.id]:[Column3.topic]], 3, FALSE)</f>
        <v>2</v>
      </c>
      <c r="M773" s="1">
        <f>VLOOKUP(Table_Data[[#This Row],[id]], Table_mpnet_titles_topics[[Column1.id]:[Column3.topic]], 3, FALSE)</f>
        <v>0</v>
      </c>
      <c r="N773" s="1">
        <f>VLOOKUP(Table_Data[[#This Row],[id]], Table_scibert_titles_topics[[Column1.id]:[Column3.topic]], 3, FALSE)</f>
        <v>23</v>
      </c>
      <c r="O773" s="1">
        <f>VLOOKUP(Table_Data[[#This Row],[id]], Table_miniLM_keywords_topics[[Column1.id]:[Column3.topic]], 3, FALSE)</f>
        <v>8</v>
      </c>
      <c r="P773" s="1">
        <f>VLOOKUP(Table_Data[[#This Row],[id]], Table_mpnet_keywords_topics[[Column1.id]:[Column3.topic]], 3, FALSE)</f>
        <v>0</v>
      </c>
      <c r="Q773" s="1" t="s">
        <v>6208</v>
      </c>
    </row>
    <row r="774" spans="1:17" x14ac:dyDescent="0.25">
      <c r="A774" s="1" t="s">
        <v>990</v>
      </c>
      <c r="B774" s="1" t="s">
        <v>991</v>
      </c>
      <c r="C774" s="1" t="s">
        <v>992</v>
      </c>
      <c r="D774" s="1" t="s">
        <v>993</v>
      </c>
      <c r="E774" s="1" t="s">
        <v>994</v>
      </c>
      <c r="F774" s="1" t="s">
        <v>526</v>
      </c>
      <c r="G774" s="1">
        <v>2015</v>
      </c>
      <c r="H774" s="1" t="s">
        <v>995</v>
      </c>
      <c r="I774" s="1">
        <f>VLOOKUP(Table_Data[[#This Row],[id]], Table_miniLM_document_topics[[Column1.id]:[Column3.topic]], 3, FALSE)</f>
        <v>4</v>
      </c>
      <c r="J774" s="1">
        <f>VLOOKUP(Table_Data[[#This Row],[id]], Table_mpnet_document_topics[[Column1.id]:[Column3.topic]], 3, FALSE)</f>
        <v>5</v>
      </c>
      <c r="K774" s="1">
        <f>VLOOKUP(Table_Data[[#This Row],[id]], Table_scibert_document_topics[[Column1.id]:[Column3.topic]], 3, FALSE)</f>
        <v>5</v>
      </c>
      <c r="L774" s="1">
        <f>VLOOKUP(Table_Data[[#This Row],[id]], Table_miniLM_titles_topics[[Column1.id]:[Column3.topic]], 3, FALSE)</f>
        <v>-1</v>
      </c>
      <c r="M774" s="1">
        <f>VLOOKUP(Table_Data[[#This Row],[id]], Table_mpnet_titles_topics[[Column1.id]:[Column3.topic]], 3, FALSE)</f>
        <v>6</v>
      </c>
      <c r="N774" s="1">
        <f>VLOOKUP(Table_Data[[#This Row],[id]], Table_scibert_titles_topics[[Column1.id]:[Column3.topic]], 3, FALSE)</f>
        <v>-1</v>
      </c>
      <c r="O774" s="1">
        <f>VLOOKUP(Table_Data[[#This Row],[id]], Table_miniLM_keywords_topics[[Column1.id]:[Column3.topic]], 3, FALSE)</f>
        <v>8</v>
      </c>
      <c r="P774" s="1">
        <f>VLOOKUP(Table_Data[[#This Row],[id]], Table_mpnet_keywords_topics[[Column1.id]:[Column3.topic]], 3, FALSE)</f>
        <v>0</v>
      </c>
      <c r="Q774" s="1" t="s">
        <v>6208</v>
      </c>
    </row>
    <row r="775" spans="1:17" x14ac:dyDescent="0.25">
      <c r="A775" s="1" t="s">
        <v>996</v>
      </c>
      <c r="B775" s="1" t="s">
        <v>997</v>
      </c>
      <c r="C775" s="1" t="s">
        <v>998</v>
      </c>
      <c r="D775" s="1" t="s">
        <v>999</v>
      </c>
      <c r="E775" s="1" t="s">
        <v>1000</v>
      </c>
      <c r="F775" s="1" t="s">
        <v>526</v>
      </c>
      <c r="G775" s="1">
        <v>2015</v>
      </c>
      <c r="I775" s="1">
        <f>VLOOKUP(Table_Data[[#This Row],[id]], Table_miniLM_document_topics[[Column1.id]:[Column3.topic]], 3, FALSE)</f>
        <v>-1</v>
      </c>
      <c r="J775" s="1">
        <f>VLOOKUP(Table_Data[[#This Row],[id]], Table_mpnet_document_topics[[Column1.id]:[Column3.topic]], 3, FALSE)</f>
        <v>0</v>
      </c>
      <c r="K775" s="1">
        <f>VLOOKUP(Table_Data[[#This Row],[id]], Table_scibert_document_topics[[Column1.id]:[Column3.topic]], 3, FALSE)</f>
        <v>-1</v>
      </c>
      <c r="L775" s="1">
        <f>VLOOKUP(Table_Data[[#This Row],[id]], Table_miniLM_titles_topics[[Column1.id]:[Column3.topic]], 3, FALSE)</f>
        <v>3</v>
      </c>
      <c r="M775" s="1">
        <f>VLOOKUP(Table_Data[[#This Row],[id]], Table_mpnet_titles_topics[[Column1.id]:[Column3.topic]], 3, FALSE)</f>
        <v>0</v>
      </c>
      <c r="N775" s="1">
        <f>VLOOKUP(Table_Data[[#This Row],[id]], Table_scibert_titles_topics[[Column1.id]:[Column3.topic]], 3, FALSE)</f>
        <v>0</v>
      </c>
      <c r="O775" s="1">
        <f>VLOOKUP(Table_Data[[#This Row],[id]], Table_miniLM_keywords_topics[[Column1.id]:[Column3.topic]], 3, FALSE)</f>
        <v>4</v>
      </c>
      <c r="P775" s="1">
        <f>VLOOKUP(Table_Data[[#This Row],[id]], Table_mpnet_keywords_topics[[Column1.id]:[Column3.topic]], 3, FALSE)</f>
        <v>1</v>
      </c>
      <c r="Q775" s="1" t="s">
        <v>6208</v>
      </c>
    </row>
    <row r="776" spans="1:17" x14ac:dyDescent="0.25">
      <c r="A776" s="1" t="s">
        <v>1001</v>
      </c>
      <c r="B776" s="1" t="s">
        <v>1002</v>
      </c>
      <c r="C776" s="1" t="s">
        <v>1003</v>
      </c>
      <c r="D776" s="1" t="s">
        <v>1004</v>
      </c>
      <c r="E776" s="1" t="s">
        <v>1005</v>
      </c>
      <c r="F776" s="1" t="s">
        <v>526</v>
      </c>
      <c r="G776" s="1">
        <v>2015</v>
      </c>
      <c r="I776" s="1">
        <f>VLOOKUP(Table_Data[[#This Row],[id]], Table_miniLM_document_topics[[Column1.id]:[Column3.topic]], 3, FALSE)</f>
        <v>2</v>
      </c>
      <c r="J776" s="1">
        <f>VLOOKUP(Table_Data[[#This Row],[id]], Table_mpnet_document_topics[[Column1.id]:[Column3.topic]], 3, FALSE)</f>
        <v>1</v>
      </c>
      <c r="K776" s="1">
        <f>VLOOKUP(Table_Data[[#This Row],[id]], Table_scibert_document_topics[[Column1.id]:[Column3.topic]], 3, FALSE)</f>
        <v>3</v>
      </c>
      <c r="L776" s="1">
        <f>VLOOKUP(Table_Data[[#This Row],[id]], Table_miniLM_titles_topics[[Column1.id]:[Column3.topic]], 3, FALSE)</f>
        <v>-1</v>
      </c>
      <c r="M776" s="1">
        <f>VLOOKUP(Table_Data[[#This Row],[id]], Table_mpnet_titles_topics[[Column1.id]:[Column3.topic]], 3, FALSE)</f>
        <v>2</v>
      </c>
      <c r="N776" s="1">
        <f>VLOOKUP(Table_Data[[#This Row],[id]], Table_scibert_titles_topics[[Column1.id]:[Column3.topic]], 3, FALSE)</f>
        <v>8</v>
      </c>
      <c r="O776" s="1">
        <f>VLOOKUP(Table_Data[[#This Row],[id]], Table_miniLM_keywords_topics[[Column1.id]:[Column3.topic]], 3, FALSE)</f>
        <v>0</v>
      </c>
      <c r="P776" s="1">
        <f>VLOOKUP(Table_Data[[#This Row],[id]], Table_mpnet_keywords_topics[[Column1.id]:[Column3.topic]], 3, FALSE)</f>
        <v>4</v>
      </c>
      <c r="Q776" s="1" t="s">
        <v>6208</v>
      </c>
    </row>
    <row r="777" spans="1:17" x14ac:dyDescent="0.25">
      <c r="A777" s="1" t="s">
        <v>1006</v>
      </c>
      <c r="B777" s="1" t="s">
        <v>1007</v>
      </c>
      <c r="C777" s="1" t="s">
        <v>397</v>
      </c>
      <c r="D777" s="1" t="s">
        <v>1008</v>
      </c>
      <c r="E777" s="1" t="s">
        <v>1009</v>
      </c>
      <c r="F777" s="1" t="s">
        <v>526</v>
      </c>
      <c r="G777" s="1">
        <v>2015</v>
      </c>
      <c r="I777" s="1">
        <f>VLOOKUP(Table_Data[[#This Row],[id]], Table_miniLM_document_topics[[Column1.id]:[Column3.topic]], 3, FALSE)</f>
        <v>3</v>
      </c>
      <c r="J777" s="1">
        <f>VLOOKUP(Table_Data[[#This Row],[id]], Table_mpnet_document_topics[[Column1.id]:[Column3.topic]], 3, FALSE)</f>
        <v>4</v>
      </c>
      <c r="K777" s="1">
        <f>VLOOKUP(Table_Data[[#This Row],[id]], Table_scibert_document_topics[[Column1.id]:[Column3.topic]], 3, FALSE)</f>
        <v>2</v>
      </c>
      <c r="L777" s="1">
        <f>VLOOKUP(Table_Data[[#This Row],[id]], Table_miniLM_titles_topics[[Column1.id]:[Column3.topic]], 3, FALSE)</f>
        <v>15</v>
      </c>
      <c r="M777" s="1">
        <f>VLOOKUP(Table_Data[[#This Row],[id]], Table_mpnet_titles_topics[[Column1.id]:[Column3.topic]], 3, FALSE)</f>
        <v>1</v>
      </c>
      <c r="N777" s="1">
        <f>VLOOKUP(Table_Data[[#This Row],[id]], Table_scibert_titles_topics[[Column1.id]:[Column3.topic]], 3, FALSE)</f>
        <v>7</v>
      </c>
      <c r="O777" s="1">
        <f>VLOOKUP(Table_Data[[#This Row],[id]], Table_miniLM_keywords_topics[[Column1.id]:[Column3.topic]], 3, FALSE)</f>
        <v>-1</v>
      </c>
      <c r="P777" s="1">
        <f>VLOOKUP(Table_Data[[#This Row],[id]], Table_mpnet_keywords_topics[[Column1.id]:[Column3.topic]], 3, FALSE)</f>
        <v>3</v>
      </c>
      <c r="Q777" s="1" t="s">
        <v>6208</v>
      </c>
    </row>
    <row r="778" spans="1:17" x14ac:dyDescent="0.25">
      <c r="A778" s="1" t="s">
        <v>1010</v>
      </c>
      <c r="B778" s="1" t="s">
        <v>1011</v>
      </c>
      <c r="C778" s="1" t="s">
        <v>1012</v>
      </c>
      <c r="D778" s="1" t="s">
        <v>1013</v>
      </c>
      <c r="E778" s="1" t="s">
        <v>1014</v>
      </c>
      <c r="F778" s="1" t="s">
        <v>526</v>
      </c>
      <c r="G778" s="1">
        <v>2015</v>
      </c>
      <c r="I778" s="1">
        <f>VLOOKUP(Table_Data[[#This Row],[id]], Table_miniLM_document_topics[[Column1.id]:[Column3.topic]], 3, FALSE)</f>
        <v>6</v>
      </c>
      <c r="J778" s="1">
        <f>VLOOKUP(Table_Data[[#This Row],[id]], Table_mpnet_document_topics[[Column1.id]:[Column3.topic]], 3, FALSE)</f>
        <v>7</v>
      </c>
      <c r="K778" s="1">
        <f>VLOOKUP(Table_Data[[#This Row],[id]], Table_scibert_document_topics[[Column1.id]:[Column3.topic]], 3, FALSE)</f>
        <v>6</v>
      </c>
      <c r="L778" s="1">
        <f>VLOOKUP(Table_Data[[#This Row],[id]], Table_miniLM_titles_topics[[Column1.id]:[Column3.topic]], 3, FALSE)</f>
        <v>6</v>
      </c>
      <c r="M778" s="1">
        <f>VLOOKUP(Table_Data[[#This Row],[id]], Table_mpnet_titles_topics[[Column1.id]:[Column3.topic]], 3, FALSE)</f>
        <v>6</v>
      </c>
      <c r="N778" s="1">
        <f>VLOOKUP(Table_Data[[#This Row],[id]], Table_scibert_titles_topics[[Column1.id]:[Column3.topic]], 3, FALSE)</f>
        <v>5</v>
      </c>
      <c r="O778" s="1">
        <f>VLOOKUP(Table_Data[[#This Row],[id]], Table_miniLM_keywords_topics[[Column1.id]:[Column3.topic]], 3, FALSE)</f>
        <v>1</v>
      </c>
      <c r="P778" s="1">
        <f>VLOOKUP(Table_Data[[#This Row],[id]], Table_mpnet_keywords_topics[[Column1.id]:[Column3.topic]], 3, FALSE)</f>
        <v>-1</v>
      </c>
      <c r="Q778" s="1" t="s">
        <v>6208</v>
      </c>
    </row>
    <row r="779" spans="1:17" x14ac:dyDescent="0.25">
      <c r="A779" s="1" t="s">
        <v>1015</v>
      </c>
      <c r="B779" s="1" t="s">
        <v>1016</v>
      </c>
      <c r="C779" s="1" t="s">
        <v>1017</v>
      </c>
      <c r="D779" s="1" t="s">
        <v>1018</v>
      </c>
      <c r="E779" s="1" t="s">
        <v>1019</v>
      </c>
      <c r="F779" s="1" t="s">
        <v>526</v>
      </c>
      <c r="G779" s="1">
        <v>2015</v>
      </c>
      <c r="I779" s="1">
        <f>VLOOKUP(Table_Data[[#This Row],[id]], Table_miniLM_document_topics[[Column1.id]:[Column3.topic]], 3, FALSE)</f>
        <v>15</v>
      </c>
      <c r="J779" s="1">
        <f>VLOOKUP(Table_Data[[#This Row],[id]], Table_mpnet_document_topics[[Column1.id]:[Column3.topic]], 3, FALSE)</f>
        <v>6</v>
      </c>
      <c r="K779" s="1">
        <f>VLOOKUP(Table_Data[[#This Row],[id]], Table_scibert_document_topics[[Column1.id]:[Column3.topic]], 3, FALSE)</f>
        <v>13</v>
      </c>
      <c r="L779" s="1">
        <f>VLOOKUP(Table_Data[[#This Row],[id]], Table_miniLM_titles_topics[[Column1.id]:[Column3.topic]], 3, FALSE)</f>
        <v>21</v>
      </c>
      <c r="M779" s="1">
        <f>VLOOKUP(Table_Data[[#This Row],[id]], Table_mpnet_titles_topics[[Column1.id]:[Column3.topic]], 3, FALSE)</f>
        <v>14</v>
      </c>
      <c r="N779" s="1">
        <f>VLOOKUP(Table_Data[[#This Row],[id]], Table_scibert_titles_topics[[Column1.id]:[Column3.topic]], 3, FALSE)</f>
        <v>15</v>
      </c>
      <c r="O779" s="1">
        <f>VLOOKUP(Table_Data[[#This Row],[id]], Table_miniLM_keywords_topics[[Column1.id]:[Column3.topic]], 3, FALSE)</f>
        <v>-1</v>
      </c>
      <c r="P779" s="1">
        <f>VLOOKUP(Table_Data[[#This Row],[id]], Table_mpnet_keywords_topics[[Column1.id]:[Column3.topic]], 3, FALSE)</f>
        <v>9</v>
      </c>
      <c r="Q779" s="1" t="s">
        <v>6208</v>
      </c>
    </row>
    <row r="780" spans="1:17" x14ac:dyDescent="0.25">
      <c r="A780" s="1" t="s">
        <v>1020</v>
      </c>
      <c r="B780" s="1" t="s">
        <v>1021</v>
      </c>
      <c r="C780" s="1" t="s">
        <v>1022</v>
      </c>
      <c r="D780" s="1" t="s">
        <v>1023</v>
      </c>
      <c r="E780" s="1" t="s">
        <v>1024</v>
      </c>
      <c r="F780" s="1" t="s">
        <v>526</v>
      </c>
      <c r="G780" s="1">
        <v>2015</v>
      </c>
      <c r="I780" s="1">
        <f>VLOOKUP(Table_Data[[#This Row],[id]], Table_miniLM_document_topics[[Column1.id]:[Column3.topic]], 3, FALSE)</f>
        <v>9</v>
      </c>
      <c r="J780" s="1">
        <f>VLOOKUP(Table_Data[[#This Row],[id]], Table_mpnet_document_topics[[Column1.id]:[Column3.topic]], 3, FALSE)</f>
        <v>12</v>
      </c>
      <c r="K780" s="1">
        <f>VLOOKUP(Table_Data[[#This Row],[id]], Table_scibert_document_topics[[Column1.id]:[Column3.topic]], 3, FALSE)</f>
        <v>16</v>
      </c>
      <c r="L780" s="1">
        <f>VLOOKUP(Table_Data[[#This Row],[id]], Table_miniLM_titles_topics[[Column1.id]:[Column3.topic]], 3, FALSE)</f>
        <v>12</v>
      </c>
      <c r="M780" s="1">
        <f>VLOOKUP(Table_Data[[#This Row],[id]], Table_mpnet_titles_topics[[Column1.id]:[Column3.topic]], 3, FALSE)</f>
        <v>12</v>
      </c>
      <c r="N780" s="1">
        <f>VLOOKUP(Table_Data[[#This Row],[id]], Table_scibert_titles_topics[[Column1.id]:[Column3.topic]], 3, FALSE)</f>
        <v>10</v>
      </c>
      <c r="O780" s="1">
        <f>VLOOKUP(Table_Data[[#This Row],[id]], Table_miniLM_keywords_topics[[Column1.id]:[Column3.topic]], 3, FALSE)</f>
        <v>-1</v>
      </c>
      <c r="P780" s="1">
        <f>VLOOKUP(Table_Data[[#This Row],[id]], Table_mpnet_keywords_topics[[Column1.id]:[Column3.topic]], 3, FALSE)</f>
        <v>5</v>
      </c>
      <c r="Q780" s="1" t="s">
        <v>6208</v>
      </c>
    </row>
    <row r="781" spans="1:17" x14ac:dyDescent="0.25">
      <c r="A781" s="1" t="s">
        <v>1025</v>
      </c>
      <c r="B781" s="1" t="s">
        <v>1026</v>
      </c>
      <c r="C781" s="1" t="s">
        <v>1027</v>
      </c>
      <c r="D781" s="1" t="s">
        <v>1028</v>
      </c>
      <c r="E781" s="1" t="s">
        <v>1029</v>
      </c>
      <c r="F781" s="1" t="s">
        <v>526</v>
      </c>
      <c r="G781" s="1">
        <v>2015</v>
      </c>
      <c r="I781" s="1">
        <f>VLOOKUP(Table_Data[[#This Row],[id]], Table_miniLM_document_topics[[Column1.id]:[Column3.topic]], 3, FALSE)</f>
        <v>10</v>
      </c>
      <c r="J781" s="1">
        <f>VLOOKUP(Table_Data[[#This Row],[id]], Table_mpnet_document_topics[[Column1.id]:[Column3.topic]], 3, FALSE)</f>
        <v>-1</v>
      </c>
      <c r="K781" s="1">
        <f>VLOOKUP(Table_Data[[#This Row],[id]], Table_scibert_document_topics[[Column1.id]:[Column3.topic]], 3, FALSE)</f>
        <v>-1</v>
      </c>
      <c r="L781" s="1">
        <f>VLOOKUP(Table_Data[[#This Row],[id]], Table_miniLM_titles_topics[[Column1.id]:[Column3.topic]], 3, FALSE)</f>
        <v>19</v>
      </c>
      <c r="M781" s="1">
        <f>VLOOKUP(Table_Data[[#This Row],[id]], Table_mpnet_titles_topics[[Column1.id]:[Column3.topic]], 3, FALSE)</f>
        <v>-1</v>
      </c>
      <c r="N781" s="1">
        <f>VLOOKUP(Table_Data[[#This Row],[id]], Table_scibert_titles_topics[[Column1.id]:[Column3.topic]], 3, FALSE)</f>
        <v>20</v>
      </c>
      <c r="O781" s="1">
        <f>VLOOKUP(Table_Data[[#This Row],[id]], Table_miniLM_keywords_topics[[Column1.id]:[Column3.topic]], 3, FALSE)</f>
        <v>0</v>
      </c>
      <c r="P781" s="1">
        <f>VLOOKUP(Table_Data[[#This Row],[id]], Table_mpnet_keywords_topics[[Column1.id]:[Column3.topic]], 3, FALSE)</f>
        <v>4</v>
      </c>
      <c r="Q781" s="1" t="s">
        <v>6208</v>
      </c>
    </row>
    <row r="782" spans="1:17" x14ac:dyDescent="0.25">
      <c r="A782" s="1" t="s">
        <v>1030</v>
      </c>
      <c r="B782" s="1" t="s">
        <v>1031</v>
      </c>
      <c r="C782" s="1" t="s">
        <v>517</v>
      </c>
      <c r="D782" s="1" t="s">
        <v>1032</v>
      </c>
      <c r="E782" s="1" t="s">
        <v>1033</v>
      </c>
      <c r="F782" s="1" t="s">
        <v>526</v>
      </c>
      <c r="G782" s="1">
        <v>2015</v>
      </c>
      <c r="H782" s="1" t="s">
        <v>520</v>
      </c>
      <c r="I782" s="1">
        <f>VLOOKUP(Table_Data[[#This Row],[id]], Table_miniLM_document_topics[[Column1.id]:[Column3.topic]], 3, FALSE)</f>
        <v>7</v>
      </c>
      <c r="J782" s="1">
        <f>VLOOKUP(Table_Data[[#This Row],[id]], Table_mpnet_document_topics[[Column1.id]:[Column3.topic]], 3, FALSE)</f>
        <v>8</v>
      </c>
      <c r="K782" s="1">
        <f>VLOOKUP(Table_Data[[#This Row],[id]], Table_scibert_document_topics[[Column1.id]:[Column3.topic]], 3, FALSE)</f>
        <v>7</v>
      </c>
      <c r="L782" s="1">
        <f>VLOOKUP(Table_Data[[#This Row],[id]], Table_miniLM_titles_topics[[Column1.id]:[Column3.topic]], 3, FALSE)</f>
        <v>8</v>
      </c>
      <c r="M782" s="1">
        <f>VLOOKUP(Table_Data[[#This Row],[id]], Table_mpnet_titles_topics[[Column1.id]:[Column3.topic]], 3, FALSE)</f>
        <v>11</v>
      </c>
      <c r="N782" s="1">
        <f>VLOOKUP(Table_Data[[#This Row],[id]], Table_scibert_titles_topics[[Column1.id]:[Column3.topic]], 3, FALSE)</f>
        <v>6</v>
      </c>
      <c r="O782" s="1">
        <f>VLOOKUP(Table_Data[[#This Row],[id]], Table_miniLM_keywords_topics[[Column1.id]:[Column3.topic]], 3, FALSE)</f>
        <v>-1</v>
      </c>
      <c r="P782" s="1">
        <f>VLOOKUP(Table_Data[[#This Row],[id]], Table_mpnet_keywords_topics[[Column1.id]:[Column3.topic]], 3, FALSE)</f>
        <v>9</v>
      </c>
      <c r="Q782" s="1" t="s">
        <v>6208</v>
      </c>
    </row>
    <row r="783" spans="1:17" x14ac:dyDescent="0.25">
      <c r="A783" s="1" t="s">
        <v>1034</v>
      </c>
      <c r="B783" s="1" t="s">
        <v>1035</v>
      </c>
      <c r="C783" s="1" t="s">
        <v>1036</v>
      </c>
      <c r="D783" s="1" t="s">
        <v>1037</v>
      </c>
      <c r="E783" s="1" t="s">
        <v>1038</v>
      </c>
      <c r="F783" s="1" t="s">
        <v>526</v>
      </c>
      <c r="G783" s="1">
        <v>2015</v>
      </c>
      <c r="I783" s="1">
        <f>VLOOKUP(Table_Data[[#This Row],[id]], Table_miniLM_document_topics[[Column1.id]:[Column3.topic]], 3, FALSE)</f>
        <v>6</v>
      </c>
      <c r="J783" s="1">
        <f>VLOOKUP(Table_Data[[#This Row],[id]], Table_mpnet_document_topics[[Column1.id]:[Column3.topic]], 3, FALSE)</f>
        <v>7</v>
      </c>
      <c r="K783" s="1">
        <f>VLOOKUP(Table_Data[[#This Row],[id]], Table_scibert_document_topics[[Column1.id]:[Column3.topic]], 3, FALSE)</f>
        <v>6</v>
      </c>
      <c r="L783" s="1">
        <f>VLOOKUP(Table_Data[[#This Row],[id]], Table_miniLM_titles_topics[[Column1.id]:[Column3.topic]], 3, FALSE)</f>
        <v>6</v>
      </c>
      <c r="M783" s="1">
        <f>VLOOKUP(Table_Data[[#This Row],[id]], Table_mpnet_titles_topics[[Column1.id]:[Column3.topic]], 3, FALSE)</f>
        <v>6</v>
      </c>
      <c r="N783" s="1">
        <f>VLOOKUP(Table_Data[[#This Row],[id]], Table_scibert_titles_topics[[Column1.id]:[Column3.topic]], 3, FALSE)</f>
        <v>5</v>
      </c>
      <c r="O783" s="1">
        <f>VLOOKUP(Table_Data[[#This Row],[id]], Table_miniLM_keywords_topics[[Column1.id]:[Column3.topic]], 3, FALSE)</f>
        <v>12</v>
      </c>
      <c r="P783" s="1">
        <f>VLOOKUP(Table_Data[[#This Row],[id]], Table_mpnet_keywords_topics[[Column1.id]:[Column3.topic]], 3, FALSE)</f>
        <v>8</v>
      </c>
      <c r="Q783" s="1" t="s">
        <v>6208</v>
      </c>
    </row>
    <row r="784" spans="1:17" x14ac:dyDescent="0.25">
      <c r="A784" s="1" t="s">
        <v>1039</v>
      </c>
      <c r="B784" s="1" t="s">
        <v>1040</v>
      </c>
      <c r="C784" s="1" t="s">
        <v>374</v>
      </c>
      <c r="D784" s="1" t="s">
        <v>1041</v>
      </c>
      <c r="E784" s="1" t="s">
        <v>1042</v>
      </c>
      <c r="F784" s="1" t="s">
        <v>526</v>
      </c>
      <c r="G784" s="1">
        <v>2015</v>
      </c>
      <c r="I784" s="1">
        <f>VLOOKUP(Table_Data[[#This Row],[id]], Table_miniLM_document_topics[[Column1.id]:[Column3.topic]], 3, FALSE)</f>
        <v>2</v>
      </c>
      <c r="J784" s="1">
        <f>VLOOKUP(Table_Data[[#This Row],[id]], Table_mpnet_document_topics[[Column1.id]:[Column3.topic]], 3, FALSE)</f>
        <v>1</v>
      </c>
      <c r="K784" s="1">
        <f>VLOOKUP(Table_Data[[#This Row],[id]], Table_scibert_document_topics[[Column1.id]:[Column3.topic]], 3, FALSE)</f>
        <v>3</v>
      </c>
      <c r="L784" s="1">
        <f>VLOOKUP(Table_Data[[#This Row],[id]], Table_miniLM_titles_topics[[Column1.id]:[Column3.topic]], 3, FALSE)</f>
        <v>23</v>
      </c>
      <c r="M784" s="1">
        <f>VLOOKUP(Table_Data[[#This Row],[id]], Table_mpnet_titles_topics[[Column1.id]:[Column3.topic]], 3, FALSE)</f>
        <v>-1</v>
      </c>
      <c r="N784" s="1">
        <f>VLOOKUP(Table_Data[[#This Row],[id]], Table_scibert_titles_topics[[Column1.id]:[Column3.topic]], 3, FALSE)</f>
        <v>-1</v>
      </c>
      <c r="O784" s="1">
        <f>VLOOKUP(Table_Data[[#This Row],[id]], Table_miniLM_keywords_topics[[Column1.id]:[Column3.topic]], 3, FALSE)</f>
        <v>15</v>
      </c>
      <c r="P784" s="1">
        <f>VLOOKUP(Table_Data[[#This Row],[id]], Table_mpnet_keywords_topics[[Column1.id]:[Column3.topic]], 3, FALSE)</f>
        <v>-1</v>
      </c>
      <c r="Q784" s="1" t="s">
        <v>6208</v>
      </c>
    </row>
    <row r="785" spans="1:17" x14ac:dyDescent="0.25">
      <c r="A785" s="1" t="s">
        <v>1043</v>
      </c>
      <c r="B785" s="1" t="s">
        <v>1044</v>
      </c>
      <c r="C785" s="1" t="s">
        <v>1045</v>
      </c>
      <c r="D785" s="1" t="s">
        <v>1046</v>
      </c>
      <c r="E785" s="1" t="s">
        <v>1047</v>
      </c>
      <c r="F785" s="1" t="s">
        <v>526</v>
      </c>
      <c r="G785" s="1">
        <v>2015</v>
      </c>
      <c r="H785" s="1" t="s">
        <v>1048</v>
      </c>
      <c r="I785" s="1">
        <f>VLOOKUP(Table_Data[[#This Row],[id]], Table_miniLM_document_topics[[Column1.id]:[Column3.topic]], 3, FALSE)</f>
        <v>-1</v>
      </c>
      <c r="J785" s="1">
        <f>VLOOKUP(Table_Data[[#This Row],[id]], Table_mpnet_document_topics[[Column1.id]:[Column3.topic]], 3, FALSE)</f>
        <v>-1</v>
      </c>
      <c r="K785" s="1">
        <f>VLOOKUP(Table_Data[[#This Row],[id]], Table_scibert_document_topics[[Column1.id]:[Column3.topic]], 3, FALSE)</f>
        <v>8</v>
      </c>
      <c r="L785" s="1">
        <f>VLOOKUP(Table_Data[[#This Row],[id]], Table_miniLM_titles_topics[[Column1.id]:[Column3.topic]], 3, FALSE)</f>
        <v>-1</v>
      </c>
      <c r="M785" s="1">
        <f>VLOOKUP(Table_Data[[#This Row],[id]], Table_mpnet_titles_topics[[Column1.id]:[Column3.topic]], 3, FALSE)</f>
        <v>-1</v>
      </c>
      <c r="N785" s="1">
        <f>VLOOKUP(Table_Data[[#This Row],[id]], Table_scibert_titles_topics[[Column1.id]:[Column3.topic]], 3, FALSE)</f>
        <v>-1</v>
      </c>
      <c r="O785" s="1">
        <f>VLOOKUP(Table_Data[[#This Row],[id]], Table_miniLM_keywords_topics[[Column1.id]:[Column3.topic]], 3, FALSE)</f>
        <v>0</v>
      </c>
      <c r="P785" s="1">
        <f>VLOOKUP(Table_Data[[#This Row],[id]], Table_mpnet_keywords_topics[[Column1.id]:[Column3.topic]], 3, FALSE)</f>
        <v>-1</v>
      </c>
      <c r="Q785" s="1" t="s">
        <v>6208</v>
      </c>
    </row>
    <row r="786" spans="1:17" x14ac:dyDescent="0.25">
      <c r="A786" s="1" t="s">
        <v>1049</v>
      </c>
      <c r="B786" s="1" t="s">
        <v>1050</v>
      </c>
      <c r="C786" s="1" t="s">
        <v>1051</v>
      </c>
      <c r="D786" s="1" t="s">
        <v>1052</v>
      </c>
      <c r="E786" s="1" t="s">
        <v>1053</v>
      </c>
      <c r="F786" s="1" t="s">
        <v>526</v>
      </c>
      <c r="G786" s="1">
        <v>2015</v>
      </c>
      <c r="H786" s="1" t="s">
        <v>739</v>
      </c>
      <c r="I786" s="1">
        <f>VLOOKUP(Table_Data[[#This Row],[id]], Table_miniLM_document_topics[[Column1.id]:[Column3.topic]], 3, FALSE)</f>
        <v>-1</v>
      </c>
      <c r="J786" s="1">
        <f>VLOOKUP(Table_Data[[#This Row],[id]], Table_mpnet_document_topics[[Column1.id]:[Column3.topic]], 3, FALSE)</f>
        <v>-1</v>
      </c>
      <c r="K786" s="1">
        <f>VLOOKUP(Table_Data[[#This Row],[id]], Table_scibert_document_topics[[Column1.id]:[Column3.topic]], 3, FALSE)</f>
        <v>-1</v>
      </c>
      <c r="L786" s="1">
        <f>VLOOKUP(Table_Data[[#This Row],[id]], Table_miniLM_titles_topics[[Column1.id]:[Column3.topic]], 3, FALSE)</f>
        <v>2</v>
      </c>
      <c r="M786" s="1">
        <f>VLOOKUP(Table_Data[[#This Row],[id]], Table_mpnet_titles_topics[[Column1.id]:[Column3.topic]], 3, FALSE)</f>
        <v>7</v>
      </c>
      <c r="N786" s="1">
        <f>VLOOKUP(Table_Data[[#This Row],[id]], Table_scibert_titles_topics[[Column1.id]:[Column3.topic]], 3, FALSE)</f>
        <v>4</v>
      </c>
      <c r="O786" s="1">
        <f>VLOOKUP(Table_Data[[#This Row],[id]], Table_miniLM_keywords_topics[[Column1.id]:[Column3.topic]], 3, FALSE)</f>
        <v>-1</v>
      </c>
      <c r="P786" s="1">
        <f>VLOOKUP(Table_Data[[#This Row],[id]], Table_mpnet_keywords_topics[[Column1.id]:[Column3.topic]], 3, FALSE)</f>
        <v>0</v>
      </c>
      <c r="Q786" s="1" t="s">
        <v>6208</v>
      </c>
    </row>
    <row r="787" spans="1:17" x14ac:dyDescent="0.25">
      <c r="A787" s="1" t="s">
        <v>1054</v>
      </c>
      <c r="B787" s="1" t="s">
        <v>1055</v>
      </c>
      <c r="C787" s="1" t="s">
        <v>1056</v>
      </c>
      <c r="D787" s="1" t="s">
        <v>1057</v>
      </c>
      <c r="E787" s="1" t="s">
        <v>1058</v>
      </c>
      <c r="F787" s="1" t="s">
        <v>526</v>
      </c>
      <c r="G787" s="1">
        <v>2015</v>
      </c>
      <c r="H787" s="1" t="s">
        <v>389</v>
      </c>
      <c r="I787" s="1">
        <f>VLOOKUP(Table_Data[[#This Row],[id]], Table_miniLM_document_topics[[Column1.id]:[Column3.topic]], 3, FALSE)</f>
        <v>-1</v>
      </c>
      <c r="J787" s="1">
        <f>VLOOKUP(Table_Data[[#This Row],[id]], Table_mpnet_document_topics[[Column1.id]:[Column3.topic]], 3, FALSE)</f>
        <v>-1</v>
      </c>
      <c r="K787" s="1">
        <f>VLOOKUP(Table_Data[[#This Row],[id]], Table_scibert_document_topics[[Column1.id]:[Column3.topic]], 3, FALSE)</f>
        <v>-1</v>
      </c>
      <c r="L787" s="1">
        <f>VLOOKUP(Table_Data[[#This Row],[id]], Table_miniLM_titles_topics[[Column1.id]:[Column3.topic]], 3, FALSE)</f>
        <v>-1</v>
      </c>
      <c r="M787" s="1">
        <f>VLOOKUP(Table_Data[[#This Row],[id]], Table_mpnet_titles_topics[[Column1.id]:[Column3.topic]], 3, FALSE)</f>
        <v>-1</v>
      </c>
      <c r="N787" s="1">
        <f>VLOOKUP(Table_Data[[#This Row],[id]], Table_scibert_titles_topics[[Column1.id]:[Column3.topic]], 3, FALSE)</f>
        <v>-1</v>
      </c>
      <c r="O787" s="1">
        <f>VLOOKUP(Table_Data[[#This Row],[id]], Table_miniLM_keywords_topics[[Column1.id]:[Column3.topic]], 3, FALSE)</f>
        <v>0</v>
      </c>
      <c r="P787" s="1">
        <f>VLOOKUP(Table_Data[[#This Row],[id]], Table_mpnet_keywords_topics[[Column1.id]:[Column3.topic]], 3, FALSE)</f>
        <v>-1</v>
      </c>
      <c r="Q787" s="1" t="s">
        <v>6208</v>
      </c>
    </row>
    <row r="788" spans="1:17" x14ac:dyDescent="0.25">
      <c r="A788" s="1" t="s">
        <v>1059</v>
      </c>
      <c r="B788" s="1" t="s">
        <v>1060</v>
      </c>
      <c r="C788" s="1" t="s">
        <v>1061</v>
      </c>
      <c r="D788" s="1" t="s">
        <v>1062</v>
      </c>
      <c r="E788" s="1" t="s">
        <v>1063</v>
      </c>
      <c r="F788" s="1" t="s">
        <v>526</v>
      </c>
      <c r="G788" s="1">
        <v>2015</v>
      </c>
      <c r="I788" s="1">
        <f>VLOOKUP(Table_Data[[#This Row],[id]], Table_miniLM_document_topics[[Column1.id]:[Column3.topic]], 3, FALSE)</f>
        <v>3</v>
      </c>
      <c r="J788" s="1">
        <f>VLOOKUP(Table_Data[[#This Row],[id]], Table_mpnet_document_topics[[Column1.id]:[Column3.topic]], 3, FALSE)</f>
        <v>-1</v>
      </c>
      <c r="K788" s="1">
        <f>VLOOKUP(Table_Data[[#This Row],[id]], Table_scibert_document_topics[[Column1.id]:[Column3.topic]], 3, FALSE)</f>
        <v>2</v>
      </c>
      <c r="L788" s="1">
        <f>VLOOKUP(Table_Data[[#This Row],[id]], Table_miniLM_titles_topics[[Column1.id]:[Column3.topic]], 3, FALSE)</f>
        <v>-1</v>
      </c>
      <c r="M788" s="1">
        <f>VLOOKUP(Table_Data[[#This Row],[id]], Table_mpnet_titles_topics[[Column1.id]:[Column3.topic]], 3, FALSE)</f>
        <v>1</v>
      </c>
      <c r="N788" s="1">
        <f>VLOOKUP(Table_Data[[#This Row],[id]], Table_scibert_titles_topics[[Column1.id]:[Column3.topic]], 3, FALSE)</f>
        <v>-1</v>
      </c>
      <c r="O788" s="1">
        <f>VLOOKUP(Table_Data[[#This Row],[id]], Table_miniLM_keywords_topics[[Column1.id]:[Column3.topic]], 3, FALSE)</f>
        <v>7</v>
      </c>
      <c r="P788" s="1">
        <f>VLOOKUP(Table_Data[[#This Row],[id]], Table_mpnet_keywords_topics[[Column1.id]:[Column3.topic]], 3, FALSE)</f>
        <v>-1</v>
      </c>
      <c r="Q788" s="1" t="s">
        <v>6208</v>
      </c>
    </row>
    <row r="789" spans="1:17" x14ac:dyDescent="0.25">
      <c r="A789" s="1" t="s">
        <v>1064</v>
      </c>
      <c r="B789" s="1" t="s">
        <v>1065</v>
      </c>
      <c r="C789" s="1" t="s">
        <v>1066</v>
      </c>
      <c r="D789" s="1" t="s">
        <v>1067</v>
      </c>
      <c r="E789" s="1" t="s">
        <v>1068</v>
      </c>
      <c r="F789" s="1" t="s">
        <v>526</v>
      </c>
      <c r="G789" s="1">
        <v>2015</v>
      </c>
      <c r="H789" s="1" t="s">
        <v>133</v>
      </c>
      <c r="I789" s="1">
        <f>VLOOKUP(Table_Data[[#This Row],[id]], Table_miniLM_document_topics[[Column1.id]:[Column3.topic]], 3, FALSE)</f>
        <v>-1</v>
      </c>
      <c r="J789" s="1">
        <f>VLOOKUP(Table_Data[[#This Row],[id]], Table_mpnet_document_topics[[Column1.id]:[Column3.topic]], 3, FALSE)</f>
        <v>-1</v>
      </c>
      <c r="K789" s="1">
        <f>VLOOKUP(Table_Data[[#This Row],[id]], Table_scibert_document_topics[[Column1.id]:[Column3.topic]], 3, FALSE)</f>
        <v>-1</v>
      </c>
      <c r="L789" s="1">
        <f>VLOOKUP(Table_Data[[#This Row],[id]], Table_miniLM_titles_topics[[Column1.id]:[Column3.topic]], 3, FALSE)</f>
        <v>18</v>
      </c>
      <c r="M789" s="1">
        <f>VLOOKUP(Table_Data[[#This Row],[id]], Table_mpnet_titles_topics[[Column1.id]:[Column3.topic]], 3, FALSE)</f>
        <v>-1</v>
      </c>
      <c r="N789" s="1">
        <f>VLOOKUP(Table_Data[[#This Row],[id]], Table_scibert_titles_topics[[Column1.id]:[Column3.topic]], 3, FALSE)</f>
        <v>21</v>
      </c>
      <c r="O789" s="1">
        <f>VLOOKUP(Table_Data[[#This Row],[id]], Table_miniLM_keywords_topics[[Column1.id]:[Column3.topic]], 3, FALSE)</f>
        <v>-1</v>
      </c>
      <c r="P789" s="1">
        <f>VLOOKUP(Table_Data[[#This Row],[id]], Table_mpnet_keywords_topics[[Column1.id]:[Column3.topic]], 3, FALSE)</f>
        <v>0</v>
      </c>
      <c r="Q789" s="1" t="s">
        <v>6208</v>
      </c>
    </row>
    <row r="790" spans="1:17" x14ac:dyDescent="0.25">
      <c r="A790" s="1" t="s">
        <v>1069</v>
      </c>
      <c r="B790" s="1" t="s">
        <v>1070</v>
      </c>
      <c r="C790" s="1" t="s">
        <v>1071</v>
      </c>
      <c r="D790" s="1" t="s">
        <v>1072</v>
      </c>
      <c r="E790" s="1" t="s">
        <v>1073</v>
      </c>
      <c r="F790" s="1" t="s">
        <v>526</v>
      </c>
      <c r="G790" s="1">
        <v>2015</v>
      </c>
      <c r="I790" s="1">
        <f>VLOOKUP(Table_Data[[#This Row],[id]], Table_miniLM_document_topics[[Column1.id]:[Column3.topic]], 3, FALSE)</f>
        <v>2</v>
      </c>
      <c r="J790" s="1">
        <f>VLOOKUP(Table_Data[[#This Row],[id]], Table_mpnet_document_topics[[Column1.id]:[Column3.topic]], 3, FALSE)</f>
        <v>1</v>
      </c>
      <c r="K790" s="1">
        <f>VLOOKUP(Table_Data[[#This Row],[id]], Table_scibert_document_topics[[Column1.id]:[Column3.topic]], 3, FALSE)</f>
        <v>3</v>
      </c>
      <c r="L790" s="1">
        <f>VLOOKUP(Table_Data[[#This Row],[id]], Table_miniLM_titles_topics[[Column1.id]:[Column3.topic]], 3, FALSE)</f>
        <v>4</v>
      </c>
      <c r="M790" s="1">
        <f>VLOOKUP(Table_Data[[#This Row],[id]], Table_mpnet_titles_topics[[Column1.id]:[Column3.topic]], 3, FALSE)</f>
        <v>2</v>
      </c>
      <c r="N790" s="1">
        <f>VLOOKUP(Table_Data[[#This Row],[id]], Table_scibert_titles_topics[[Column1.id]:[Column3.topic]], 3, FALSE)</f>
        <v>1</v>
      </c>
      <c r="O790" s="1">
        <f>VLOOKUP(Table_Data[[#This Row],[id]], Table_miniLM_keywords_topics[[Column1.id]:[Column3.topic]], 3, FALSE)</f>
        <v>-1</v>
      </c>
      <c r="P790" s="1">
        <f>VLOOKUP(Table_Data[[#This Row],[id]], Table_mpnet_keywords_topics[[Column1.id]:[Column3.topic]], 3, FALSE)</f>
        <v>-1</v>
      </c>
      <c r="Q790" s="1" t="s">
        <v>6208</v>
      </c>
    </row>
    <row r="791" spans="1:17" x14ac:dyDescent="0.25">
      <c r="A791" s="1" t="s">
        <v>1584</v>
      </c>
      <c r="B791" s="1" t="s">
        <v>1585</v>
      </c>
      <c r="C791" s="1" t="s">
        <v>1586</v>
      </c>
      <c r="D791" s="1" t="s">
        <v>1587</v>
      </c>
      <c r="E791" s="1" t="s">
        <v>1588</v>
      </c>
      <c r="F791" s="1" t="s">
        <v>526</v>
      </c>
      <c r="G791" s="1">
        <v>2016</v>
      </c>
      <c r="I791" s="1">
        <f>VLOOKUP(Table_Data[[#This Row],[id]], Table_miniLM_document_topics[[Column1.id]:[Column3.topic]], 3, FALSE)</f>
        <v>15</v>
      </c>
      <c r="J791" s="1">
        <f>VLOOKUP(Table_Data[[#This Row],[id]], Table_mpnet_document_topics[[Column1.id]:[Column3.topic]], 3, FALSE)</f>
        <v>18</v>
      </c>
      <c r="K791" s="1">
        <f>VLOOKUP(Table_Data[[#This Row],[id]], Table_scibert_document_topics[[Column1.id]:[Column3.topic]], 3, FALSE)</f>
        <v>13</v>
      </c>
      <c r="L791" s="1">
        <f>VLOOKUP(Table_Data[[#This Row],[id]], Table_miniLM_titles_topics[[Column1.id]:[Column3.topic]], 3, FALSE)</f>
        <v>21</v>
      </c>
      <c r="M791" s="1">
        <f>VLOOKUP(Table_Data[[#This Row],[id]], Table_mpnet_titles_topics[[Column1.id]:[Column3.topic]], 3, FALSE)</f>
        <v>14</v>
      </c>
      <c r="N791" s="1">
        <f>VLOOKUP(Table_Data[[#This Row],[id]], Table_scibert_titles_topics[[Column1.id]:[Column3.topic]], 3, FALSE)</f>
        <v>15</v>
      </c>
      <c r="O791" s="1">
        <f>VLOOKUP(Table_Data[[#This Row],[id]], Table_miniLM_keywords_topics[[Column1.id]:[Column3.topic]], 3, FALSE)</f>
        <v>-1</v>
      </c>
      <c r="P791" s="1">
        <f>VLOOKUP(Table_Data[[#This Row],[id]], Table_mpnet_keywords_topics[[Column1.id]:[Column3.topic]], 3, FALSE)</f>
        <v>10</v>
      </c>
      <c r="Q791" s="1" t="s">
        <v>6208</v>
      </c>
    </row>
    <row r="792" spans="1:17" x14ac:dyDescent="0.25">
      <c r="A792" s="1" t="s">
        <v>1589</v>
      </c>
      <c r="B792" s="1" t="s">
        <v>1590</v>
      </c>
      <c r="C792" s="1" t="s">
        <v>1591</v>
      </c>
      <c r="D792" s="1" t="s">
        <v>1592</v>
      </c>
      <c r="E792" s="1" t="s">
        <v>1593</v>
      </c>
      <c r="F792" s="1" t="s">
        <v>526</v>
      </c>
      <c r="G792" s="1">
        <v>2016</v>
      </c>
      <c r="I792" s="1">
        <f>VLOOKUP(Table_Data[[#This Row],[id]], Table_miniLM_document_topics[[Column1.id]:[Column3.topic]], 3, FALSE)</f>
        <v>-1</v>
      </c>
      <c r="J792" s="1">
        <f>VLOOKUP(Table_Data[[#This Row],[id]], Table_mpnet_document_topics[[Column1.id]:[Column3.topic]], 3, FALSE)</f>
        <v>-1</v>
      </c>
      <c r="K792" s="1">
        <f>VLOOKUP(Table_Data[[#This Row],[id]], Table_scibert_document_topics[[Column1.id]:[Column3.topic]], 3, FALSE)</f>
        <v>-1</v>
      </c>
      <c r="L792" s="1">
        <f>VLOOKUP(Table_Data[[#This Row],[id]], Table_miniLM_titles_topics[[Column1.id]:[Column3.topic]], 3, FALSE)</f>
        <v>7</v>
      </c>
      <c r="M792" s="1">
        <f>VLOOKUP(Table_Data[[#This Row],[id]], Table_mpnet_titles_topics[[Column1.id]:[Column3.topic]], 3, FALSE)</f>
        <v>1</v>
      </c>
      <c r="N792" s="1">
        <f>VLOOKUP(Table_Data[[#This Row],[id]], Table_scibert_titles_topics[[Column1.id]:[Column3.topic]], 3, FALSE)</f>
        <v>9</v>
      </c>
      <c r="O792" s="1">
        <f>VLOOKUP(Table_Data[[#This Row],[id]], Table_miniLM_keywords_topics[[Column1.id]:[Column3.topic]], 3, FALSE)</f>
        <v>-1</v>
      </c>
      <c r="P792" s="1">
        <f>VLOOKUP(Table_Data[[#This Row],[id]], Table_mpnet_keywords_topics[[Column1.id]:[Column3.topic]], 3, FALSE)</f>
        <v>-1</v>
      </c>
      <c r="Q792" s="1" t="s">
        <v>6208</v>
      </c>
    </row>
    <row r="793" spans="1:17" x14ac:dyDescent="0.25">
      <c r="A793" s="1" t="s">
        <v>1594</v>
      </c>
      <c r="B793" s="1" t="s">
        <v>1595</v>
      </c>
      <c r="C793" s="1" t="s">
        <v>1596</v>
      </c>
      <c r="D793" s="1" t="s">
        <v>1597</v>
      </c>
      <c r="E793" s="1" t="s">
        <v>1598</v>
      </c>
      <c r="F793" s="1" t="s">
        <v>526</v>
      </c>
      <c r="G793" s="1">
        <v>2016</v>
      </c>
      <c r="I793" s="1">
        <f>VLOOKUP(Table_Data[[#This Row],[id]], Table_miniLM_document_topics[[Column1.id]:[Column3.topic]], 3, FALSE)</f>
        <v>12</v>
      </c>
      <c r="J793" s="1">
        <f>VLOOKUP(Table_Data[[#This Row],[id]], Table_mpnet_document_topics[[Column1.id]:[Column3.topic]], 3, FALSE)</f>
        <v>6</v>
      </c>
      <c r="K793" s="1">
        <f>VLOOKUP(Table_Data[[#This Row],[id]], Table_scibert_document_topics[[Column1.id]:[Column3.topic]], 3, FALSE)</f>
        <v>10</v>
      </c>
      <c r="L793" s="1">
        <f>VLOOKUP(Table_Data[[#This Row],[id]], Table_miniLM_titles_topics[[Column1.id]:[Column3.topic]], 3, FALSE)</f>
        <v>7</v>
      </c>
      <c r="M793" s="1">
        <f>VLOOKUP(Table_Data[[#This Row],[id]], Table_mpnet_titles_topics[[Column1.id]:[Column3.topic]], 3, FALSE)</f>
        <v>1</v>
      </c>
      <c r="N793" s="1">
        <f>VLOOKUP(Table_Data[[#This Row],[id]], Table_scibert_titles_topics[[Column1.id]:[Column3.topic]], 3, FALSE)</f>
        <v>9</v>
      </c>
      <c r="O793" s="1">
        <f>VLOOKUP(Table_Data[[#This Row],[id]], Table_miniLM_keywords_topics[[Column1.id]:[Column3.topic]], 3, FALSE)</f>
        <v>-1</v>
      </c>
      <c r="P793" s="1">
        <f>VLOOKUP(Table_Data[[#This Row],[id]], Table_mpnet_keywords_topics[[Column1.id]:[Column3.topic]], 3, FALSE)</f>
        <v>2</v>
      </c>
      <c r="Q793" s="1" t="s">
        <v>6208</v>
      </c>
    </row>
    <row r="794" spans="1:17" x14ac:dyDescent="0.25">
      <c r="A794" s="1" t="s">
        <v>1599</v>
      </c>
      <c r="B794" s="1" t="s">
        <v>1600</v>
      </c>
      <c r="C794" s="1" t="s">
        <v>1601</v>
      </c>
      <c r="D794" s="1" t="s">
        <v>1602</v>
      </c>
      <c r="E794" s="1" t="s">
        <v>1603</v>
      </c>
      <c r="F794" s="1" t="s">
        <v>526</v>
      </c>
      <c r="G794" s="1">
        <v>2016</v>
      </c>
      <c r="I794" s="1">
        <f>VLOOKUP(Table_Data[[#This Row],[id]], Table_miniLM_document_topics[[Column1.id]:[Column3.topic]], 3, FALSE)</f>
        <v>7</v>
      </c>
      <c r="J794" s="1">
        <f>VLOOKUP(Table_Data[[#This Row],[id]], Table_mpnet_document_topics[[Column1.id]:[Column3.topic]], 3, FALSE)</f>
        <v>8</v>
      </c>
      <c r="K794" s="1">
        <f>VLOOKUP(Table_Data[[#This Row],[id]], Table_scibert_document_topics[[Column1.id]:[Column3.topic]], 3, FALSE)</f>
        <v>7</v>
      </c>
      <c r="L794" s="1">
        <f>VLOOKUP(Table_Data[[#This Row],[id]], Table_miniLM_titles_topics[[Column1.id]:[Column3.topic]], 3, FALSE)</f>
        <v>8</v>
      </c>
      <c r="M794" s="1">
        <f>VLOOKUP(Table_Data[[#This Row],[id]], Table_mpnet_titles_topics[[Column1.id]:[Column3.topic]], 3, FALSE)</f>
        <v>11</v>
      </c>
      <c r="N794" s="1">
        <f>VLOOKUP(Table_Data[[#This Row],[id]], Table_scibert_titles_topics[[Column1.id]:[Column3.topic]], 3, FALSE)</f>
        <v>6</v>
      </c>
      <c r="O794" s="1">
        <f>VLOOKUP(Table_Data[[#This Row],[id]], Table_miniLM_keywords_topics[[Column1.id]:[Column3.topic]], 3, FALSE)</f>
        <v>-1</v>
      </c>
      <c r="P794" s="1">
        <f>VLOOKUP(Table_Data[[#This Row],[id]], Table_mpnet_keywords_topics[[Column1.id]:[Column3.topic]], 3, FALSE)</f>
        <v>-1</v>
      </c>
      <c r="Q794" s="1" t="s">
        <v>6208</v>
      </c>
    </row>
    <row r="795" spans="1:17" x14ac:dyDescent="0.25">
      <c r="A795" s="1" t="s">
        <v>1604</v>
      </c>
      <c r="B795" s="1" t="s">
        <v>1605</v>
      </c>
      <c r="C795" s="1" t="s">
        <v>1606</v>
      </c>
      <c r="D795" s="1" t="s">
        <v>1607</v>
      </c>
      <c r="E795" s="1" t="s">
        <v>1608</v>
      </c>
      <c r="F795" s="1" t="s">
        <v>526</v>
      </c>
      <c r="G795" s="1">
        <v>2016</v>
      </c>
      <c r="H795" s="1" t="s">
        <v>62</v>
      </c>
      <c r="I795" s="1">
        <f>VLOOKUP(Table_Data[[#This Row],[id]], Table_miniLM_document_topics[[Column1.id]:[Column3.topic]], 3, FALSE)</f>
        <v>13</v>
      </c>
      <c r="J795" s="1">
        <f>VLOOKUP(Table_Data[[#This Row],[id]], Table_mpnet_document_topics[[Column1.id]:[Column3.topic]], 3, FALSE)</f>
        <v>21</v>
      </c>
      <c r="K795" s="1">
        <f>VLOOKUP(Table_Data[[#This Row],[id]], Table_scibert_document_topics[[Column1.id]:[Column3.topic]], 3, FALSE)</f>
        <v>15</v>
      </c>
      <c r="L795" s="1">
        <f>VLOOKUP(Table_Data[[#This Row],[id]], Table_miniLM_titles_topics[[Column1.id]:[Column3.topic]], 3, FALSE)</f>
        <v>7</v>
      </c>
      <c r="M795" s="1">
        <f>VLOOKUP(Table_Data[[#This Row],[id]], Table_mpnet_titles_topics[[Column1.id]:[Column3.topic]], 3, FALSE)</f>
        <v>1</v>
      </c>
      <c r="N795" s="1">
        <f>VLOOKUP(Table_Data[[#This Row],[id]], Table_scibert_titles_topics[[Column1.id]:[Column3.topic]], 3, FALSE)</f>
        <v>9</v>
      </c>
      <c r="O795" s="1">
        <f>VLOOKUP(Table_Data[[#This Row],[id]], Table_miniLM_keywords_topics[[Column1.id]:[Column3.topic]], 3, FALSE)</f>
        <v>-1</v>
      </c>
      <c r="P795" s="1">
        <f>VLOOKUP(Table_Data[[#This Row],[id]], Table_mpnet_keywords_topics[[Column1.id]:[Column3.topic]], 3, FALSE)</f>
        <v>-1</v>
      </c>
      <c r="Q795" s="1" t="s">
        <v>6208</v>
      </c>
    </row>
    <row r="796" spans="1:17" x14ac:dyDescent="0.25">
      <c r="A796" s="1" t="s">
        <v>1609</v>
      </c>
      <c r="B796" s="1" t="s">
        <v>1610</v>
      </c>
      <c r="C796" s="1" t="s">
        <v>1611</v>
      </c>
      <c r="D796" s="1" t="s">
        <v>1612</v>
      </c>
      <c r="E796" s="1" t="s">
        <v>1613</v>
      </c>
      <c r="F796" s="1" t="s">
        <v>526</v>
      </c>
      <c r="G796" s="1">
        <v>2016</v>
      </c>
      <c r="I796" s="1">
        <f>VLOOKUP(Table_Data[[#This Row],[id]], Table_miniLM_document_topics[[Column1.id]:[Column3.topic]], 3, FALSE)</f>
        <v>4</v>
      </c>
      <c r="J796" s="1">
        <f>VLOOKUP(Table_Data[[#This Row],[id]], Table_mpnet_document_topics[[Column1.id]:[Column3.topic]], 3, FALSE)</f>
        <v>5</v>
      </c>
      <c r="K796" s="1">
        <f>VLOOKUP(Table_Data[[#This Row],[id]], Table_scibert_document_topics[[Column1.id]:[Column3.topic]], 3, FALSE)</f>
        <v>5</v>
      </c>
      <c r="L796" s="1">
        <f>VLOOKUP(Table_Data[[#This Row],[id]], Table_miniLM_titles_topics[[Column1.id]:[Column3.topic]], 3, FALSE)</f>
        <v>2</v>
      </c>
      <c r="M796" s="1">
        <f>VLOOKUP(Table_Data[[#This Row],[id]], Table_mpnet_titles_topics[[Column1.id]:[Column3.topic]], 3, FALSE)</f>
        <v>0</v>
      </c>
      <c r="N796" s="1">
        <f>VLOOKUP(Table_Data[[#This Row],[id]], Table_scibert_titles_topics[[Column1.id]:[Column3.topic]], 3, FALSE)</f>
        <v>-1</v>
      </c>
      <c r="O796" s="1">
        <f>VLOOKUP(Table_Data[[#This Row],[id]], Table_miniLM_keywords_topics[[Column1.id]:[Column3.topic]], 3, FALSE)</f>
        <v>-1</v>
      </c>
      <c r="P796" s="1">
        <f>VLOOKUP(Table_Data[[#This Row],[id]], Table_mpnet_keywords_topics[[Column1.id]:[Column3.topic]], 3, FALSE)</f>
        <v>-1</v>
      </c>
      <c r="Q796" s="1" t="s">
        <v>6208</v>
      </c>
    </row>
    <row r="797" spans="1:17" x14ac:dyDescent="0.25">
      <c r="A797" s="1" t="s">
        <v>1614</v>
      </c>
      <c r="B797" s="1" t="s">
        <v>1615</v>
      </c>
      <c r="C797" s="1" t="s">
        <v>1616</v>
      </c>
      <c r="D797" s="1" t="s">
        <v>1617</v>
      </c>
      <c r="E797" s="1" t="s">
        <v>1618</v>
      </c>
      <c r="F797" s="1" t="s">
        <v>526</v>
      </c>
      <c r="G797" s="1">
        <v>2016</v>
      </c>
      <c r="H797" s="1" t="s">
        <v>1205</v>
      </c>
      <c r="I797" s="1">
        <f>VLOOKUP(Table_Data[[#This Row],[id]], Table_miniLM_document_topics[[Column1.id]:[Column3.topic]], 3, FALSE)</f>
        <v>-1</v>
      </c>
      <c r="J797" s="1">
        <f>VLOOKUP(Table_Data[[#This Row],[id]], Table_mpnet_document_topics[[Column1.id]:[Column3.topic]], 3, FALSE)</f>
        <v>5</v>
      </c>
      <c r="K797" s="1">
        <f>VLOOKUP(Table_Data[[#This Row],[id]], Table_scibert_document_topics[[Column1.id]:[Column3.topic]], 3, FALSE)</f>
        <v>-1</v>
      </c>
      <c r="L797" s="1">
        <f>VLOOKUP(Table_Data[[#This Row],[id]], Table_miniLM_titles_topics[[Column1.id]:[Column3.topic]], 3, FALSE)</f>
        <v>2</v>
      </c>
      <c r="M797" s="1">
        <f>VLOOKUP(Table_Data[[#This Row],[id]], Table_mpnet_titles_topics[[Column1.id]:[Column3.topic]], 3, FALSE)</f>
        <v>0</v>
      </c>
      <c r="N797" s="1">
        <f>VLOOKUP(Table_Data[[#This Row],[id]], Table_scibert_titles_topics[[Column1.id]:[Column3.topic]], 3, FALSE)</f>
        <v>4</v>
      </c>
      <c r="O797" s="1">
        <f>VLOOKUP(Table_Data[[#This Row],[id]], Table_miniLM_keywords_topics[[Column1.id]:[Column3.topic]], 3, FALSE)</f>
        <v>-1</v>
      </c>
      <c r="P797" s="1">
        <f>VLOOKUP(Table_Data[[#This Row],[id]], Table_mpnet_keywords_topics[[Column1.id]:[Column3.topic]], 3, FALSE)</f>
        <v>0</v>
      </c>
      <c r="Q797" s="1" t="s">
        <v>6208</v>
      </c>
    </row>
    <row r="798" spans="1:17" x14ac:dyDescent="0.25">
      <c r="A798" s="1" t="s">
        <v>1619</v>
      </c>
      <c r="B798" s="1" t="s">
        <v>1620</v>
      </c>
      <c r="C798" s="1" t="s">
        <v>1621</v>
      </c>
      <c r="D798" s="1" t="s">
        <v>1622</v>
      </c>
      <c r="E798" s="1" t="s">
        <v>1623</v>
      </c>
      <c r="F798" s="1" t="s">
        <v>526</v>
      </c>
      <c r="G798" s="1">
        <v>2016</v>
      </c>
      <c r="H798" s="1" t="s">
        <v>1624</v>
      </c>
      <c r="I798" s="1">
        <f>VLOOKUP(Table_Data[[#This Row],[id]], Table_miniLM_document_topics[[Column1.id]:[Column3.topic]], 3, FALSE)</f>
        <v>8</v>
      </c>
      <c r="J798" s="1">
        <f>VLOOKUP(Table_Data[[#This Row],[id]], Table_mpnet_document_topics[[Column1.id]:[Column3.topic]], 3, FALSE)</f>
        <v>9</v>
      </c>
      <c r="K798" s="1">
        <f>VLOOKUP(Table_Data[[#This Row],[id]], Table_scibert_document_topics[[Column1.id]:[Column3.topic]], 3, FALSE)</f>
        <v>8</v>
      </c>
      <c r="L798" s="1">
        <f>VLOOKUP(Table_Data[[#This Row],[id]], Table_miniLM_titles_topics[[Column1.id]:[Column3.topic]], 3, FALSE)</f>
        <v>0</v>
      </c>
      <c r="M798" s="1">
        <f>VLOOKUP(Table_Data[[#This Row],[id]], Table_mpnet_titles_topics[[Column1.id]:[Column3.topic]], 3, FALSE)</f>
        <v>3</v>
      </c>
      <c r="N798" s="1">
        <f>VLOOKUP(Table_Data[[#This Row],[id]], Table_scibert_titles_topics[[Column1.id]:[Column3.topic]], 3, FALSE)</f>
        <v>3</v>
      </c>
      <c r="O798" s="1">
        <f>VLOOKUP(Table_Data[[#This Row],[id]], Table_miniLM_keywords_topics[[Column1.id]:[Column3.topic]], 3, FALSE)</f>
        <v>-1</v>
      </c>
      <c r="P798" s="1">
        <f>VLOOKUP(Table_Data[[#This Row],[id]], Table_mpnet_keywords_topics[[Column1.id]:[Column3.topic]], 3, FALSE)</f>
        <v>-1</v>
      </c>
      <c r="Q798" s="1" t="s">
        <v>6208</v>
      </c>
    </row>
    <row r="799" spans="1:17" x14ac:dyDescent="0.25">
      <c r="A799" s="1" t="s">
        <v>1625</v>
      </c>
      <c r="B799" s="1" t="s">
        <v>1626</v>
      </c>
      <c r="C799" s="1" t="s">
        <v>1627</v>
      </c>
      <c r="D799" s="1" t="s">
        <v>1628</v>
      </c>
      <c r="E799" s="1" t="s">
        <v>1629</v>
      </c>
      <c r="F799" s="1" t="s">
        <v>526</v>
      </c>
      <c r="G799" s="1">
        <v>2016</v>
      </c>
      <c r="I799" s="1">
        <f>VLOOKUP(Table_Data[[#This Row],[id]], Table_miniLM_document_topics[[Column1.id]:[Column3.topic]], 3, FALSE)</f>
        <v>-1</v>
      </c>
      <c r="J799" s="1">
        <f>VLOOKUP(Table_Data[[#This Row],[id]], Table_mpnet_document_topics[[Column1.id]:[Column3.topic]], 3, FALSE)</f>
        <v>-1</v>
      </c>
      <c r="K799" s="1">
        <f>VLOOKUP(Table_Data[[#This Row],[id]], Table_scibert_document_topics[[Column1.id]:[Column3.topic]], 3, FALSE)</f>
        <v>-1</v>
      </c>
      <c r="L799" s="1">
        <f>VLOOKUP(Table_Data[[#This Row],[id]], Table_miniLM_titles_topics[[Column1.id]:[Column3.topic]], 3, FALSE)</f>
        <v>-1</v>
      </c>
      <c r="M799" s="1">
        <f>VLOOKUP(Table_Data[[#This Row],[id]], Table_mpnet_titles_topics[[Column1.id]:[Column3.topic]], 3, FALSE)</f>
        <v>5</v>
      </c>
      <c r="N799" s="1">
        <f>VLOOKUP(Table_Data[[#This Row],[id]], Table_scibert_titles_topics[[Column1.id]:[Column3.topic]], 3, FALSE)</f>
        <v>-1</v>
      </c>
      <c r="O799" s="1">
        <f>VLOOKUP(Table_Data[[#This Row],[id]], Table_miniLM_keywords_topics[[Column1.id]:[Column3.topic]], 3, FALSE)</f>
        <v>4</v>
      </c>
      <c r="P799" s="1">
        <f>VLOOKUP(Table_Data[[#This Row],[id]], Table_mpnet_keywords_topics[[Column1.id]:[Column3.topic]], 3, FALSE)</f>
        <v>1</v>
      </c>
      <c r="Q799" s="1" t="s">
        <v>6208</v>
      </c>
    </row>
    <row r="800" spans="1:17" x14ac:dyDescent="0.25">
      <c r="A800" s="1" t="s">
        <v>1630</v>
      </c>
      <c r="B800" s="1" t="s">
        <v>1631</v>
      </c>
      <c r="C800" s="1" t="s">
        <v>1632</v>
      </c>
      <c r="D800" s="1" t="s">
        <v>1633</v>
      </c>
      <c r="E800" s="1" t="s">
        <v>1634</v>
      </c>
      <c r="F800" s="1" t="s">
        <v>526</v>
      </c>
      <c r="G800" s="1">
        <v>2016</v>
      </c>
      <c r="H800" s="1" t="s">
        <v>275</v>
      </c>
      <c r="I800" s="1">
        <f>VLOOKUP(Table_Data[[#This Row],[id]], Table_miniLM_document_topics[[Column1.id]:[Column3.topic]], 3, FALSE)</f>
        <v>4</v>
      </c>
      <c r="J800" s="1">
        <f>VLOOKUP(Table_Data[[#This Row],[id]], Table_mpnet_document_topics[[Column1.id]:[Column3.topic]], 3, FALSE)</f>
        <v>5</v>
      </c>
      <c r="K800" s="1">
        <f>VLOOKUP(Table_Data[[#This Row],[id]], Table_scibert_document_topics[[Column1.id]:[Column3.topic]], 3, FALSE)</f>
        <v>5</v>
      </c>
      <c r="L800" s="1">
        <f>VLOOKUP(Table_Data[[#This Row],[id]], Table_miniLM_titles_topics[[Column1.id]:[Column3.topic]], 3, FALSE)</f>
        <v>-1</v>
      </c>
      <c r="M800" s="1">
        <f>VLOOKUP(Table_Data[[#This Row],[id]], Table_mpnet_titles_topics[[Column1.id]:[Column3.topic]], 3, FALSE)</f>
        <v>0</v>
      </c>
      <c r="N800" s="1">
        <f>VLOOKUP(Table_Data[[#This Row],[id]], Table_scibert_titles_topics[[Column1.id]:[Column3.topic]], 3, FALSE)</f>
        <v>22</v>
      </c>
      <c r="O800" s="1">
        <f>VLOOKUP(Table_Data[[#This Row],[id]], Table_miniLM_keywords_topics[[Column1.id]:[Column3.topic]], 3, FALSE)</f>
        <v>9</v>
      </c>
      <c r="P800" s="1">
        <f>VLOOKUP(Table_Data[[#This Row],[id]], Table_mpnet_keywords_topics[[Column1.id]:[Column3.topic]], 3, FALSE)</f>
        <v>5</v>
      </c>
      <c r="Q800" s="1" t="s">
        <v>6208</v>
      </c>
    </row>
    <row r="801" spans="1:17" x14ac:dyDescent="0.25">
      <c r="A801" s="1" t="s">
        <v>1635</v>
      </c>
      <c r="B801" s="1" t="s">
        <v>1636</v>
      </c>
      <c r="C801" s="1" t="s">
        <v>1637</v>
      </c>
      <c r="D801" s="1" t="s">
        <v>1638</v>
      </c>
      <c r="E801" s="1" t="s">
        <v>1639</v>
      </c>
      <c r="F801" s="1" t="s">
        <v>526</v>
      </c>
      <c r="G801" s="1">
        <v>2016</v>
      </c>
      <c r="I801" s="1">
        <f>VLOOKUP(Table_Data[[#This Row],[id]], Table_miniLM_document_topics[[Column1.id]:[Column3.topic]], 3, FALSE)</f>
        <v>0</v>
      </c>
      <c r="J801" s="1">
        <f>VLOOKUP(Table_Data[[#This Row],[id]], Table_mpnet_document_topics[[Column1.id]:[Column3.topic]], 3, FALSE)</f>
        <v>5</v>
      </c>
      <c r="K801" s="1">
        <f>VLOOKUP(Table_Data[[#This Row],[id]], Table_scibert_document_topics[[Column1.id]:[Column3.topic]], 3, FALSE)</f>
        <v>0</v>
      </c>
      <c r="L801" s="1">
        <f>VLOOKUP(Table_Data[[#This Row],[id]], Table_miniLM_titles_topics[[Column1.id]:[Column3.topic]], 3, FALSE)</f>
        <v>2</v>
      </c>
      <c r="M801" s="1">
        <f>VLOOKUP(Table_Data[[#This Row],[id]], Table_mpnet_titles_topics[[Column1.id]:[Column3.topic]], 3, FALSE)</f>
        <v>0</v>
      </c>
      <c r="N801" s="1">
        <f>VLOOKUP(Table_Data[[#This Row],[id]], Table_scibert_titles_topics[[Column1.id]:[Column3.topic]], 3, FALSE)</f>
        <v>24</v>
      </c>
      <c r="O801" s="1">
        <f>VLOOKUP(Table_Data[[#This Row],[id]], Table_miniLM_keywords_topics[[Column1.id]:[Column3.topic]], 3, FALSE)</f>
        <v>14</v>
      </c>
      <c r="P801" s="1">
        <f>VLOOKUP(Table_Data[[#This Row],[id]], Table_mpnet_keywords_topics[[Column1.id]:[Column3.topic]], 3, FALSE)</f>
        <v>-1</v>
      </c>
      <c r="Q801" s="1" t="s">
        <v>6208</v>
      </c>
    </row>
    <row r="802" spans="1:17" x14ac:dyDescent="0.25">
      <c r="A802" s="1" t="s">
        <v>1640</v>
      </c>
      <c r="B802" s="1" t="s">
        <v>1641</v>
      </c>
      <c r="C802" s="1" t="s">
        <v>1642</v>
      </c>
      <c r="D802" s="1" t="s">
        <v>1643</v>
      </c>
      <c r="E802" s="1" t="s">
        <v>1644</v>
      </c>
      <c r="F802" s="1" t="s">
        <v>526</v>
      </c>
      <c r="G802" s="1">
        <v>2016</v>
      </c>
      <c r="H802" s="1" t="s">
        <v>1531</v>
      </c>
      <c r="I802" s="1">
        <f>VLOOKUP(Table_Data[[#This Row],[id]], Table_miniLM_document_topics[[Column1.id]:[Column3.topic]], 3, FALSE)</f>
        <v>13</v>
      </c>
      <c r="J802" s="1">
        <f>VLOOKUP(Table_Data[[#This Row],[id]], Table_mpnet_document_topics[[Column1.id]:[Column3.topic]], 3, FALSE)</f>
        <v>21</v>
      </c>
      <c r="K802" s="1">
        <f>VLOOKUP(Table_Data[[#This Row],[id]], Table_scibert_document_topics[[Column1.id]:[Column3.topic]], 3, FALSE)</f>
        <v>15</v>
      </c>
      <c r="L802" s="1">
        <f>VLOOKUP(Table_Data[[#This Row],[id]], Table_miniLM_titles_topics[[Column1.id]:[Column3.topic]], 3, FALSE)</f>
        <v>9</v>
      </c>
      <c r="M802" s="1">
        <f>VLOOKUP(Table_Data[[#This Row],[id]], Table_mpnet_titles_topics[[Column1.id]:[Column3.topic]], 3, FALSE)</f>
        <v>-1</v>
      </c>
      <c r="N802" s="1">
        <f>VLOOKUP(Table_Data[[#This Row],[id]], Table_scibert_titles_topics[[Column1.id]:[Column3.topic]], 3, FALSE)</f>
        <v>23</v>
      </c>
      <c r="O802" s="1">
        <f>VLOOKUP(Table_Data[[#This Row],[id]], Table_miniLM_keywords_topics[[Column1.id]:[Column3.topic]], 3, FALSE)</f>
        <v>0</v>
      </c>
      <c r="P802" s="1">
        <f>VLOOKUP(Table_Data[[#This Row],[id]], Table_mpnet_keywords_topics[[Column1.id]:[Column3.topic]], 3, FALSE)</f>
        <v>2</v>
      </c>
      <c r="Q802" s="1" t="s">
        <v>6208</v>
      </c>
    </row>
    <row r="803" spans="1:17" x14ac:dyDescent="0.25">
      <c r="A803" s="1" t="s">
        <v>1645</v>
      </c>
      <c r="B803" s="1" t="s">
        <v>1646</v>
      </c>
      <c r="C803" s="1" t="s">
        <v>1647</v>
      </c>
      <c r="D803" s="1" t="s">
        <v>1648</v>
      </c>
      <c r="E803" s="1" t="s">
        <v>1649</v>
      </c>
      <c r="F803" s="1" t="s">
        <v>526</v>
      </c>
      <c r="G803" s="1">
        <v>2016</v>
      </c>
      <c r="I803" s="1">
        <f>VLOOKUP(Table_Data[[#This Row],[id]], Table_miniLM_document_topics[[Column1.id]:[Column3.topic]], 3, FALSE)</f>
        <v>-1</v>
      </c>
      <c r="J803" s="1">
        <f>VLOOKUP(Table_Data[[#This Row],[id]], Table_mpnet_document_topics[[Column1.id]:[Column3.topic]], 3, FALSE)</f>
        <v>-1</v>
      </c>
      <c r="K803" s="1">
        <f>VLOOKUP(Table_Data[[#This Row],[id]], Table_scibert_document_topics[[Column1.id]:[Column3.topic]], 3, FALSE)</f>
        <v>-1</v>
      </c>
      <c r="L803" s="1">
        <f>VLOOKUP(Table_Data[[#This Row],[id]], Table_miniLM_titles_topics[[Column1.id]:[Column3.topic]], 3, FALSE)</f>
        <v>-1</v>
      </c>
      <c r="M803" s="1">
        <f>VLOOKUP(Table_Data[[#This Row],[id]], Table_mpnet_titles_topics[[Column1.id]:[Column3.topic]], 3, FALSE)</f>
        <v>0</v>
      </c>
      <c r="N803" s="1">
        <f>VLOOKUP(Table_Data[[#This Row],[id]], Table_scibert_titles_topics[[Column1.id]:[Column3.topic]], 3, FALSE)</f>
        <v>-1</v>
      </c>
      <c r="O803" s="1">
        <f>VLOOKUP(Table_Data[[#This Row],[id]], Table_miniLM_keywords_topics[[Column1.id]:[Column3.topic]], 3, FALSE)</f>
        <v>-1</v>
      </c>
      <c r="P803" s="1">
        <f>VLOOKUP(Table_Data[[#This Row],[id]], Table_mpnet_keywords_topics[[Column1.id]:[Column3.topic]], 3, FALSE)</f>
        <v>0</v>
      </c>
      <c r="Q803" s="1" t="s">
        <v>6208</v>
      </c>
    </row>
    <row r="804" spans="1:17" x14ac:dyDescent="0.25">
      <c r="A804" s="1" t="s">
        <v>1650</v>
      </c>
      <c r="B804" s="1" t="s">
        <v>1651</v>
      </c>
      <c r="C804" s="1" t="s">
        <v>1652</v>
      </c>
      <c r="D804" s="1" t="s">
        <v>1653</v>
      </c>
      <c r="E804" s="1" t="s">
        <v>1654</v>
      </c>
      <c r="F804" s="1" t="s">
        <v>526</v>
      </c>
      <c r="G804" s="1">
        <v>2016</v>
      </c>
      <c r="I804" s="1">
        <f>VLOOKUP(Table_Data[[#This Row],[id]], Table_miniLM_document_topics[[Column1.id]:[Column3.topic]], 3, FALSE)</f>
        <v>4</v>
      </c>
      <c r="J804" s="1">
        <f>VLOOKUP(Table_Data[[#This Row],[id]], Table_mpnet_document_topics[[Column1.id]:[Column3.topic]], 3, FALSE)</f>
        <v>5</v>
      </c>
      <c r="K804" s="1">
        <f>VLOOKUP(Table_Data[[#This Row],[id]], Table_scibert_document_topics[[Column1.id]:[Column3.topic]], 3, FALSE)</f>
        <v>5</v>
      </c>
      <c r="L804" s="1">
        <f>VLOOKUP(Table_Data[[#This Row],[id]], Table_miniLM_titles_topics[[Column1.id]:[Column3.topic]], 3, FALSE)</f>
        <v>-1</v>
      </c>
      <c r="M804" s="1">
        <f>VLOOKUP(Table_Data[[#This Row],[id]], Table_mpnet_titles_topics[[Column1.id]:[Column3.topic]], 3, FALSE)</f>
        <v>0</v>
      </c>
      <c r="N804" s="1">
        <f>VLOOKUP(Table_Data[[#This Row],[id]], Table_scibert_titles_topics[[Column1.id]:[Column3.topic]], 3, FALSE)</f>
        <v>0</v>
      </c>
      <c r="O804" s="1">
        <f>VLOOKUP(Table_Data[[#This Row],[id]], Table_miniLM_keywords_topics[[Column1.id]:[Column3.topic]], 3, FALSE)</f>
        <v>8</v>
      </c>
      <c r="P804" s="1">
        <f>VLOOKUP(Table_Data[[#This Row],[id]], Table_mpnet_keywords_topics[[Column1.id]:[Column3.topic]], 3, FALSE)</f>
        <v>0</v>
      </c>
      <c r="Q804" s="1" t="s">
        <v>6208</v>
      </c>
    </row>
    <row r="805" spans="1:17" x14ac:dyDescent="0.25">
      <c r="A805" s="1" t="s">
        <v>1655</v>
      </c>
      <c r="B805" s="1" t="s">
        <v>1656</v>
      </c>
      <c r="C805" s="1" t="s">
        <v>1657</v>
      </c>
      <c r="D805" s="1" t="s">
        <v>1658</v>
      </c>
      <c r="E805" s="1" t="s">
        <v>1659</v>
      </c>
      <c r="F805" s="1" t="s">
        <v>526</v>
      </c>
      <c r="G805" s="1">
        <v>2016</v>
      </c>
      <c r="H805" s="1" t="s">
        <v>254</v>
      </c>
      <c r="I805" s="1">
        <f>VLOOKUP(Table_Data[[#This Row],[id]], Table_miniLM_document_topics[[Column1.id]:[Column3.topic]], 3, FALSE)</f>
        <v>14</v>
      </c>
      <c r="J805" s="1">
        <f>VLOOKUP(Table_Data[[#This Row],[id]], Table_mpnet_document_topics[[Column1.id]:[Column3.topic]], 3, FALSE)</f>
        <v>15</v>
      </c>
      <c r="K805" s="1">
        <f>VLOOKUP(Table_Data[[#This Row],[id]], Table_scibert_document_topics[[Column1.id]:[Column3.topic]], 3, FALSE)</f>
        <v>17</v>
      </c>
      <c r="L805" s="1">
        <f>VLOOKUP(Table_Data[[#This Row],[id]], Table_miniLM_titles_topics[[Column1.id]:[Column3.topic]], 3, FALSE)</f>
        <v>11</v>
      </c>
      <c r="M805" s="1">
        <f>VLOOKUP(Table_Data[[#This Row],[id]], Table_mpnet_titles_topics[[Column1.id]:[Column3.topic]], 3, FALSE)</f>
        <v>7</v>
      </c>
      <c r="N805" s="1">
        <f>VLOOKUP(Table_Data[[#This Row],[id]], Table_scibert_titles_topics[[Column1.id]:[Column3.topic]], 3, FALSE)</f>
        <v>4</v>
      </c>
      <c r="O805" s="1">
        <f>VLOOKUP(Table_Data[[#This Row],[id]], Table_miniLM_keywords_topics[[Column1.id]:[Column3.topic]], 3, FALSE)</f>
        <v>1</v>
      </c>
      <c r="P805" s="1">
        <f>VLOOKUP(Table_Data[[#This Row],[id]], Table_mpnet_keywords_topics[[Column1.id]:[Column3.topic]], 3, FALSE)</f>
        <v>0</v>
      </c>
      <c r="Q805" s="1" t="s">
        <v>6208</v>
      </c>
    </row>
    <row r="806" spans="1:17" x14ac:dyDescent="0.25">
      <c r="A806" s="1" t="s">
        <v>1660</v>
      </c>
      <c r="B806" s="1" t="s">
        <v>1661</v>
      </c>
      <c r="C806" s="1" t="s">
        <v>1662</v>
      </c>
      <c r="D806" s="1" t="s">
        <v>1663</v>
      </c>
      <c r="E806" s="1" t="s">
        <v>1664</v>
      </c>
      <c r="F806" s="1" t="s">
        <v>526</v>
      </c>
      <c r="G806" s="1">
        <v>2016</v>
      </c>
      <c r="H806" s="1" t="s">
        <v>1665</v>
      </c>
      <c r="I806" s="1">
        <f>VLOOKUP(Table_Data[[#This Row],[id]], Table_miniLM_document_topics[[Column1.id]:[Column3.topic]], 3, FALSE)</f>
        <v>0</v>
      </c>
      <c r="J806" s="1">
        <f>VLOOKUP(Table_Data[[#This Row],[id]], Table_mpnet_document_topics[[Column1.id]:[Column3.topic]], 3, FALSE)</f>
        <v>-1</v>
      </c>
      <c r="K806" s="1">
        <f>VLOOKUP(Table_Data[[#This Row],[id]], Table_scibert_document_topics[[Column1.id]:[Column3.topic]], 3, FALSE)</f>
        <v>0</v>
      </c>
      <c r="L806" s="1">
        <f>VLOOKUP(Table_Data[[#This Row],[id]], Table_miniLM_titles_topics[[Column1.id]:[Column3.topic]], 3, FALSE)</f>
        <v>0</v>
      </c>
      <c r="M806" s="1">
        <f>VLOOKUP(Table_Data[[#This Row],[id]], Table_mpnet_titles_topics[[Column1.id]:[Column3.topic]], 3, FALSE)</f>
        <v>1</v>
      </c>
      <c r="N806" s="1">
        <f>VLOOKUP(Table_Data[[#This Row],[id]], Table_scibert_titles_topics[[Column1.id]:[Column3.topic]], 3, FALSE)</f>
        <v>16</v>
      </c>
      <c r="O806" s="1">
        <f>VLOOKUP(Table_Data[[#This Row],[id]], Table_miniLM_keywords_topics[[Column1.id]:[Column3.topic]], 3, FALSE)</f>
        <v>5</v>
      </c>
      <c r="P806" s="1">
        <f>VLOOKUP(Table_Data[[#This Row],[id]], Table_mpnet_keywords_topics[[Column1.id]:[Column3.topic]], 3, FALSE)</f>
        <v>11</v>
      </c>
      <c r="Q806" s="1" t="s">
        <v>6208</v>
      </c>
    </row>
    <row r="807" spans="1:17" x14ac:dyDescent="0.25">
      <c r="A807" s="1" t="s">
        <v>2015</v>
      </c>
      <c r="B807" s="1" t="s">
        <v>2016</v>
      </c>
      <c r="C807" s="1" t="s">
        <v>2017</v>
      </c>
      <c r="D807" s="1" t="s">
        <v>2018</v>
      </c>
      <c r="E807" s="1" t="s">
        <v>2019</v>
      </c>
      <c r="F807" s="1" t="s">
        <v>526</v>
      </c>
      <c r="G807" s="1">
        <v>2017</v>
      </c>
      <c r="I807" s="1">
        <f>VLOOKUP(Table_Data[[#This Row],[id]], Table_miniLM_document_topics[[Column1.id]:[Column3.topic]], 3, FALSE)</f>
        <v>-1</v>
      </c>
      <c r="J807" s="1">
        <f>VLOOKUP(Table_Data[[#This Row],[id]], Table_mpnet_document_topics[[Column1.id]:[Column3.topic]], 3, FALSE)</f>
        <v>-1</v>
      </c>
      <c r="K807" s="1">
        <f>VLOOKUP(Table_Data[[#This Row],[id]], Table_scibert_document_topics[[Column1.id]:[Column3.topic]], 3, FALSE)</f>
        <v>-1</v>
      </c>
      <c r="L807" s="1">
        <f>VLOOKUP(Table_Data[[#This Row],[id]], Table_miniLM_titles_topics[[Column1.id]:[Column3.topic]], 3, FALSE)</f>
        <v>2</v>
      </c>
      <c r="M807" s="1">
        <f>VLOOKUP(Table_Data[[#This Row],[id]], Table_mpnet_titles_topics[[Column1.id]:[Column3.topic]], 3, FALSE)</f>
        <v>7</v>
      </c>
      <c r="N807" s="1">
        <f>VLOOKUP(Table_Data[[#This Row],[id]], Table_scibert_titles_topics[[Column1.id]:[Column3.topic]], 3, FALSE)</f>
        <v>4</v>
      </c>
      <c r="O807" s="1">
        <f>VLOOKUP(Table_Data[[#This Row],[id]], Table_miniLM_keywords_topics[[Column1.id]:[Column3.topic]], 3, FALSE)</f>
        <v>-1</v>
      </c>
      <c r="P807" s="1">
        <f>VLOOKUP(Table_Data[[#This Row],[id]], Table_mpnet_keywords_topics[[Column1.id]:[Column3.topic]], 3, FALSE)</f>
        <v>-1</v>
      </c>
      <c r="Q807" s="1" t="s">
        <v>6208</v>
      </c>
    </row>
    <row r="808" spans="1:17" x14ac:dyDescent="0.25">
      <c r="A808" s="1" t="s">
        <v>2020</v>
      </c>
      <c r="B808" s="1" t="s">
        <v>2021</v>
      </c>
      <c r="C808" s="1" t="s">
        <v>299</v>
      </c>
      <c r="D808" s="1" t="s">
        <v>2022</v>
      </c>
      <c r="E808" s="1" t="s">
        <v>2023</v>
      </c>
      <c r="F808" s="1" t="s">
        <v>526</v>
      </c>
      <c r="G808" s="1">
        <v>2017</v>
      </c>
      <c r="I808" s="1">
        <f>VLOOKUP(Table_Data[[#This Row],[id]], Table_miniLM_document_topics[[Column1.id]:[Column3.topic]], 3, FALSE)</f>
        <v>3</v>
      </c>
      <c r="J808" s="1">
        <f>VLOOKUP(Table_Data[[#This Row],[id]], Table_mpnet_document_topics[[Column1.id]:[Column3.topic]], 3, FALSE)</f>
        <v>4</v>
      </c>
      <c r="K808" s="1">
        <f>VLOOKUP(Table_Data[[#This Row],[id]], Table_scibert_document_topics[[Column1.id]:[Column3.topic]], 3, FALSE)</f>
        <v>2</v>
      </c>
      <c r="L808" s="1">
        <f>VLOOKUP(Table_Data[[#This Row],[id]], Table_miniLM_titles_topics[[Column1.id]:[Column3.topic]], 3, FALSE)</f>
        <v>2</v>
      </c>
      <c r="M808" s="1">
        <f>VLOOKUP(Table_Data[[#This Row],[id]], Table_mpnet_titles_topics[[Column1.id]:[Column3.topic]], 3, FALSE)</f>
        <v>-1</v>
      </c>
      <c r="N808" s="1">
        <f>VLOOKUP(Table_Data[[#This Row],[id]], Table_scibert_titles_topics[[Column1.id]:[Column3.topic]], 3, FALSE)</f>
        <v>19</v>
      </c>
      <c r="O808" s="1">
        <f>VLOOKUP(Table_Data[[#This Row],[id]], Table_miniLM_keywords_topics[[Column1.id]:[Column3.topic]], 3, FALSE)</f>
        <v>-1</v>
      </c>
      <c r="P808" s="1">
        <f>VLOOKUP(Table_Data[[#This Row],[id]], Table_mpnet_keywords_topics[[Column1.id]:[Column3.topic]], 3, FALSE)</f>
        <v>-1</v>
      </c>
      <c r="Q808" s="1" t="s">
        <v>6208</v>
      </c>
    </row>
    <row r="809" spans="1:17" x14ac:dyDescent="0.25">
      <c r="A809" s="1" t="s">
        <v>2024</v>
      </c>
      <c r="B809" s="1" t="s">
        <v>2025</v>
      </c>
      <c r="C809" s="1" t="s">
        <v>2026</v>
      </c>
      <c r="D809" s="1" t="s">
        <v>2027</v>
      </c>
      <c r="E809" s="1" t="s">
        <v>2028</v>
      </c>
      <c r="F809" s="1" t="s">
        <v>526</v>
      </c>
      <c r="G809" s="1">
        <v>2017</v>
      </c>
      <c r="H809" s="1" t="s">
        <v>2029</v>
      </c>
      <c r="I809" s="1">
        <f>VLOOKUP(Table_Data[[#This Row],[id]], Table_miniLM_document_topics[[Column1.id]:[Column3.topic]], 3, FALSE)</f>
        <v>-1</v>
      </c>
      <c r="J809" s="1">
        <f>VLOOKUP(Table_Data[[#This Row],[id]], Table_mpnet_document_topics[[Column1.id]:[Column3.topic]], 3, FALSE)</f>
        <v>-1</v>
      </c>
      <c r="K809" s="1">
        <f>VLOOKUP(Table_Data[[#This Row],[id]], Table_scibert_document_topics[[Column1.id]:[Column3.topic]], 3, FALSE)</f>
        <v>12</v>
      </c>
      <c r="L809" s="1">
        <f>VLOOKUP(Table_Data[[#This Row],[id]], Table_miniLM_titles_topics[[Column1.id]:[Column3.topic]], 3, FALSE)</f>
        <v>-1</v>
      </c>
      <c r="M809" s="1">
        <f>VLOOKUP(Table_Data[[#This Row],[id]], Table_mpnet_titles_topics[[Column1.id]:[Column3.topic]], 3, FALSE)</f>
        <v>9</v>
      </c>
      <c r="N809" s="1">
        <f>VLOOKUP(Table_Data[[#This Row],[id]], Table_scibert_titles_topics[[Column1.id]:[Column3.topic]], 3, FALSE)</f>
        <v>-1</v>
      </c>
      <c r="O809" s="1">
        <f>VLOOKUP(Table_Data[[#This Row],[id]], Table_miniLM_keywords_topics[[Column1.id]:[Column3.topic]], 3, FALSE)</f>
        <v>-1</v>
      </c>
      <c r="P809" s="1">
        <f>VLOOKUP(Table_Data[[#This Row],[id]], Table_mpnet_keywords_topics[[Column1.id]:[Column3.topic]], 3, FALSE)</f>
        <v>-1</v>
      </c>
      <c r="Q809" s="1" t="s">
        <v>6208</v>
      </c>
    </row>
    <row r="810" spans="1:17" x14ac:dyDescent="0.25">
      <c r="A810" s="1" t="s">
        <v>2030</v>
      </c>
      <c r="B810" s="1" t="s">
        <v>2031</v>
      </c>
      <c r="C810" s="1" t="s">
        <v>2032</v>
      </c>
      <c r="D810" s="1" t="s">
        <v>2033</v>
      </c>
      <c r="E810" s="1" t="s">
        <v>2034</v>
      </c>
      <c r="F810" s="1" t="s">
        <v>526</v>
      </c>
      <c r="G810" s="1">
        <v>2017</v>
      </c>
      <c r="I810" s="1">
        <f>VLOOKUP(Table_Data[[#This Row],[id]], Table_miniLM_document_topics[[Column1.id]:[Column3.topic]], 3, FALSE)</f>
        <v>-1</v>
      </c>
      <c r="J810" s="1">
        <f>VLOOKUP(Table_Data[[#This Row],[id]], Table_mpnet_document_topics[[Column1.id]:[Column3.topic]], 3, FALSE)</f>
        <v>-1</v>
      </c>
      <c r="K810" s="1">
        <f>VLOOKUP(Table_Data[[#This Row],[id]], Table_scibert_document_topics[[Column1.id]:[Column3.topic]], 3, FALSE)</f>
        <v>15</v>
      </c>
      <c r="L810" s="1">
        <f>VLOOKUP(Table_Data[[#This Row],[id]], Table_miniLM_titles_topics[[Column1.id]:[Column3.topic]], 3, FALSE)</f>
        <v>-1</v>
      </c>
      <c r="M810" s="1">
        <f>VLOOKUP(Table_Data[[#This Row],[id]], Table_mpnet_titles_topics[[Column1.id]:[Column3.topic]], 3, FALSE)</f>
        <v>-1</v>
      </c>
      <c r="N810" s="1">
        <f>VLOOKUP(Table_Data[[#This Row],[id]], Table_scibert_titles_topics[[Column1.id]:[Column3.topic]], 3, FALSE)</f>
        <v>-1</v>
      </c>
      <c r="O810" s="1">
        <f>VLOOKUP(Table_Data[[#This Row],[id]], Table_miniLM_keywords_topics[[Column1.id]:[Column3.topic]], 3, FALSE)</f>
        <v>3</v>
      </c>
      <c r="P810" s="1">
        <f>VLOOKUP(Table_Data[[#This Row],[id]], Table_mpnet_keywords_topics[[Column1.id]:[Column3.topic]], 3, FALSE)</f>
        <v>16</v>
      </c>
      <c r="Q810" s="1" t="s">
        <v>6208</v>
      </c>
    </row>
    <row r="811" spans="1:17" x14ac:dyDescent="0.25">
      <c r="A811" s="1" t="s">
        <v>2035</v>
      </c>
      <c r="B811" s="1" t="s">
        <v>2036</v>
      </c>
      <c r="C811" s="1" t="s">
        <v>2037</v>
      </c>
      <c r="D811" s="1" t="s">
        <v>2038</v>
      </c>
      <c r="E811" s="1" t="s">
        <v>2039</v>
      </c>
      <c r="F811" s="1" t="s">
        <v>526</v>
      </c>
      <c r="G811" s="1">
        <v>2017</v>
      </c>
      <c r="I811" s="1">
        <f>VLOOKUP(Table_Data[[#This Row],[id]], Table_miniLM_document_topics[[Column1.id]:[Column3.topic]], 3, FALSE)</f>
        <v>9</v>
      </c>
      <c r="J811" s="1">
        <f>VLOOKUP(Table_Data[[#This Row],[id]], Table_mpnet_document_topics[[Column1.id]:[Column3.topic]], 3, FALSE)</f>
        <v>12</v>
      </c>
      <c r="K811" s="1">
        <f>VLOOKUP(Table_Data[[#This Row],[id]], Table_scibert_document_topics[[Column1.id]:[Column3.topic]], 3, FALSE)</f>
        <v>16</v>
      </c>
      <c r="L811" s="1">
        <f>VLOOKUP(Table_Data[[#This Row],[id]], Table_miniLM_titles_topics[[Column1.id]:[Column3.topic]], 3, FALSE)</f>
        <v>12</v>
      </c>
      <c r="M811" s="1">
        <f>VLOOKUP(Table_Data[[#This Row],[id]], Table_mpnet_titles_topics[[Column1.id]:[Column3.topic]], 3, FALSE)</f>
        <v>12</v>
      </c>
      <c r="N811" s="1">
        <f>VLOOKUP(Table_Data[[#This Row],[id]], Table_scibert_titles_topics[[Column1.id]:[Column3.topic]], 3, FALSE)</f>
        <v>10</v>
      </c>
      <c r="O811" s="1">
        <f>VLOOKUP(Table_Data[[#This Row],[id]], Table_miniLM_keywords_topics[[Column1.id]:[Column3.topic]], 3, FALSE)</f>
        <v>-1</v>
      </c>
      <c r="P811" s="1">
        <f>VLOOKUP(Table_Data[[#This Row],[id]], Table_mpnet_keywords_topics[[Column1.id]:[Column3.topic]], 3, FALSE)</f>
        <v>3</v>
      </c>
      <c r="Q811" s="1" t="s">
        <v>6208</v>
      </c>
    </row>
    <row r="812" spans="1:17" x14ac:dyDescent="0.25">
      <c r="A812" s="1" t="s">
        <v>2040</v>
      </c>
      <c r="B812" s="1" t="s">
        <v>2041</v>
      </c>
      <c r="C812" s="1" t="s">
        <v>2042</v>
      </c>
      <c r="D812" s="1" t="s">
        <v>2043</v>
      </c>
      <c r="E812" s="1" t="s">
        <v>2044</v>
      </c>
      <c r="F812" s="1" t="s">
        <v>526</v>
      </c>
      <c r="G812" s="1">
        <v>2017</v>
      </c>
      <c r="I812" s="1">
        <f>VLOOKUP(Table_Data[[#This Row],[id]], Table_miniLM_document_topics[[Column1.id]:[Column3.topic]], 3, FALSE)</f>
        <v>3</v>
      </c>
      <c r="J812" s="1">
        <f>VLOOKUP(Table_Data[[#This Row],[id]], Table_mpnet_document_topics[[Column1.id]:[Column3.topic]], 3, FALSE)</f>
        <v>4</v>
      </c>
      <c r="K812" s="1">
        <f>VLOOKUP(Table_Data[[#This Row],[id]], Table_scibert_document_topics[[Column1.id]:[Column3.topic]], 3, FALSE)</f>
        <v>2</v>
      </c>
      <c r="L812" s="1">
        <f>VLOOKUP(Table_Data[[#This Row],[id]], Table_miniLM_titles_topics[[Column1.id]:[Column3.topic]], 3, FALSE)</f>
        <v>-1</v>
      </c>
      <c r="M812" s="1">
        <f>VLOOKUP(Table_Data[[#This Row],[id]], Table_mpnet_titles_topics[[Column1.id]:[Column3.topic]], 3, FALSE)</f>
        <v>1</v>
      </c>
      <c r="N812" s="1">
        <f>VLOOKUP(Table_Data[[#This Row],[id]], Table_scibert_titles_topics[[Column1.id]:[Column3.topic]], 3, FALSE)</f>
        <v>-1</v>
      </c>
      <c r="O812" s="1">
        <f>VLOOKUP(Table_Data[[#This Row],[id]], Table_miniLM_keywords_topics[[Column1.id]:[Column3.topic]], 3, FALSE)</f>
        <v>-1</v>
      </c>
      <c r="P812" s="1">
        <f>VLOOKUP(Table_Data[[#This Row],[id]], Table_mpnet_keywords_topics[[Column1.id]:[Column3.topic]], 3, FALSE)</f>
        <v>-1</v>
      </c>
      <c r="Q812" s="1" t="s">
        <v>6208</v>
      </c>
    </row>
    <row r="813" spans="1:17" x14ac:dyDescent="0.25">
      <c r="A813" s="1" t="s">
        <v>2045</v>
      </c>
      <c r="B813" s="1" t="s">
        <v>2046</v>
      </c>
      <c r="C813" s="1" t="s">
        <v>2047</v>
      </c>
      <c r="D813" s="1" t="s">
        <v>2048</v>
      </c>
      <c r="E813" s="1" t="s">
        <v>2049</v>
      </c>
      <c r="F813" s="1" t="s">
        <v>526</v>
      </c>
      <c r="G813" s="1">
        <v>2017</v>
      </c>
      <c r="I813" s="1">
        <f>VLOOKUP(Table_Data[[#This Row],[id]], Table_miniLM_document_topics[[Column1.id]:[Column3.topic]], 3, FALSE)</f>
        <v>11</v>
      </c>
      <c r="J813" s="1">
        <f>VLOOKUP(Table_Data[[#This Row],[id]], Table_mpnet_document_topics[[Column1.id]:[Column3.topic]], 3, FALSE)</f>
        <v>0</v>
      </c>
      <c r="K813" s="1">
        <f>VLOOKUP(Table_Data[[#This Row],[id]], Table_scibert_document_topics[[Column1.id]:[Column3.topic]], 3, FALSE)</f>
        <v>-1</v>
      </c>
      <c r="L813" s="1">
        <f>VLOOKUP(Table_Data[[#This Row],[id]], Table_miniLM_titles_topics[[Column1.id]:[Column3.topic]], 3, FALSE)</f>
        <v>-1</v>
      </c>
      <c r="M813" s="1">
        <f>VLOOKUP(Table_Data[[#This Row],[id]], Table_mpnet_titles_topics[[Column1.id]:[Column3.topic]], 3, FALSE)</f>
        <v>0</v>
      </c>
      <c r="N813" s="1">
        <f>VLOOKUP(Table_Data[[#This Row],[id]], Table_scibert_titles_topics[[Column1.id]:[Column3.topic]], 3, FALSE)</f>
        <v>-1</v>
      </c>
      <c r="O813" s="1">
        <f>VLOOKUP(Table_Data[[#This Row],[id]], Table_miniLM_keywords_topics[[Column1.id]:[Column3.topic]], 3, FALSE)</f>
        <v>-1</v>
      </c>
      <c r="P813" s="1">
        <f>VLOOKUP(Table_Data[[#This Row],[id]], Table_mpnet_keywords_topics[[Column1.id]:[Column3.topic]], 3, FALSE)</f>
        <v>-1</v>
      </c>
      <c r="Q813" s="1" t="s">
        <v>6208</v>
      </c>
    </row>
    <row r="814" spans="1:17" x14ac:dyDescent="0.25">
      <c r="A814" s="1" t="s">
        <v>2050</v>
      </c>
      <c r="B814" s="1" t="s">
        <v>2051</v>
      </c>
      <c r="C814" s="1" t="s">
        <v>2052</v>
      </c>
      <c r="D814" s="1" t="s">
        <v>2053</v>
      </c>
      <c r="E814" s="1" t="s">
        <v>2054</v>
      </c>
      <c r="F814" s="1" t="s">
        <v>526</v>
      </c>
      <c r="G814" s="1">
        <v>2017</v>
      </c>
      <c r="I814" s="1">
        <f>VLOOKUP(Table_Data[[#This Row],[id]], Table_miniLM_document_topics[[Column1.id]:[Column3.topic]], 3, FALSE)</f>
        <v>3</v>
      </c>
      <c r="J814" s="1">
        <f>VLOOKUP(Table_Data[[#This Row],[id]], Table_mpnet_document_topics[[Column1.id]:[Column3.topic]], 3, FALSE)</f>
        <v>4</v>
      </c>
      <c r="K814" s="1">
        <f>VLOOKUP(Table_Data[[#This Row],[id]], Table_scibert_document_topics[[Column1.id]:[Column3.topic]], 3, FALSE)</f>
        <v>2</v>
      </c>
      <c r="L814" s="1">
        <f>VLOOKUP(Table_Data[[#This Row],[id]], Table_miniLM_titles_topics[[Column1.id]:[Column3.topic]], 3, FALSE)</f>
        <v>7</v>
      </c>
      <c r="M814" s="1">
        <f>VLOOKUP(Table_Data[[#This Row],[id]], Table_mpnet_titles_topics[[Column1.id]:[Column3.topic]], 3, FALSE)</f>
        <v>-1</v>
      </c>
      <c r="N814" s="1">
        <f>VLOOKUP(Table_Data[[#This Row],[id]], Table_scibert_titles_topics[[Column1.id]:[Column3.topic]], 3, FALSE)</f>
        <v>-1</v>
      </c>
      <c r="O814" s="1">
        <f>VLOOKUP(Table_Data[[#This Row],[id]], Table_miniLM_keywords_topics[[Column1.id]:[Column3.topic]], 3, FALSE)</f>
        <v>-1</v>
      </c>
      <c r="P814" s="1">
        <f>VLOOKUP(Table_Data[[#This Row],[id]], Table_mpnet_keywords_topics[[Column1.id]:[Column3.topic]], 3, FALSE)</f>
        <v>-1</v>
      </c>
      <c r="Q814" s="1" t="s">
        <v>6208</v>
      </c>
    </row>
    <row r="815" spans="1:17" x14ac:dyDescent="0.25">
      <c r="A815" s="1" t="s">
        <v>2055</v>
      </c>
      <c r="B815" s="1" t="s">
        <v>2056</v>
      </c>
      <c r="C815" s="1" t="s">
        <v>2057</v>
      </c>
      <c r="D815" s="1" t="s">
        <v>2058</v>
      </c>
      <c r="E815" s="1" t="s">
        <v>2059</v>
      </c>
      <c r="F815" s="1" t="s">
        <v>526</v>
      </c>
      <c r="G815" s="1">
        <v>2017</v>
      </c>
      <c r="I815" s="1">
        <f>VLOOKUP(Table_Data[[#This Row],[id]], Table_miniLM_document_topics[[Column1.id]:[Column3.topic]], 3, FALSE)</f>
        <v>-1</v>
      </c>
      <c r="J815" s="1">
        <f>VLOOKUP(Table_Data[[#This Row],[id]], Table_mpnet_document_topics[[Column1.id]:[Column3.topic]], 3, FALSE)</f>
        <v>-1</v>
      </c>
      <c r="K815" s="1">
        <f>VLOOKUP(Table_Data[[#This Row],[id]], Table_scibert_document_topics[[Column1.id]:[Column3.topic]], 3, FALSE)</f>
        <v>-1</v>
      </c>
      <c r="L815" s="1">
        <f>VLOOKUP(Table_Data[[#This Row],[id]], Table_miniLM_titles_topics[[Column1.id]:[Column3.topic]], 3, FALSE)</f>
        <v>2</v>
      </c>
      <c r="M815" s="1">
        <f>VLOOKUP(Table_Data[[#This Row],[id]], Table_mpnet_titles_topics[[Column1.id]:[Column3.topic]], 3, FALSE)</f>
        <v>7</v>
      </c>
      <c r="N815" s="1">
        <f>VLOOKUP(Table_Data[[#This Row],[id]], Table_scibert_titles_topics[[Column1.id]:[Column3.topic]], 3, FALSE)</f>
        <v>4</v>
      </c>
      <c r="O815" s="1">
        <f>VLOOKUP(Table_Data[[#This Row],[id]], Table_miniLM_keywords_topics[[Column1.id]:[Column3.topic]], 3, FALSE)</f>
        <v>-1</v>
      </c>
      <c r="P815" s="1">
        <f>VLOOKUP(Table_Data[[#This Row],[id]], Table_mpnet_keywords_topics[[Column1.id]:[Column3.topic]], 3, FALSE)</f>
        <v>0</v>
      </c>
      <c r="Q815" s="1" t="s">
        <v>6208</v>
      </c>
    </row>
    <row r="816" spans="1:17" x14ac:dyDescent="0.25">
      <c r="A816" s="1" t="s">
        <v>2060</v>
      </c>
      <c r="B816" s="1" t="s">
        <v>2061</v>
      </c>
      <c r="C816" s="1" t="s">
        <v>2062</v>
      </c>
      <c r="D816" s="1" t="s">
        <v>2063</v>
      </c>
      <c r="E816" s="1" t="s">
        <v>2064</v>
      </c>
      <c r="F816" s="1" t="s">
        <v>526</v>
      </c>
      <c r="G816" s="1">
        <v>2017</v>
      </c>
      <c r="H816" s="1" t="s">
        <v>2065</v>
      </c>
      <c r="I816" s="1">
        <f>VLOOKUP(Table_Data[[#This Row],[id]], Table_miniLM_document_topics[[Column1.id]:[Column3.topic]], 3, FALSE)</f>
        <v>1</v>
      </c>
      <c r="J816" s="1">
        <f>VLOOKUP(Table_Data[[#This Row],[id]], Table_mpnet_document_topics[[Column1.id]:[Column3.topic]], 3, FALSE)</f>
        <v>3</v>
      </c>
      <c r="K816" s="1">
        <f>VLOOKUP(Table_Data[[#This Row],[id]], Table_scibert_document_topics[[Column1.id]:[Column3.topic]], 3, FALSE)</f>
        <v>4</v>
      </c>
      <c r="L816" s="1">
        <f>VLOOKUP(Table_Data[[#This Row],[id]], Table_miniLM_titles_topics[[Column1.id]:[Column3.topic]], 3, FALSE)</f>
        <v>10</v>
      </c>
      <c r="M816" s="1">
        <f>VLOOKUP(Table_Data[[#This Row],[id]], Table_mpnet_titles_topics[[Column1.id]:[Column3.topic]], 3, FALSE)</f>
        <v>5</v>
      </c>
      <c r="N816" s="1">
        <f>VLOOKUP(Table_Data[[#This Row],[id]], Table_scibert_titles_topics[[Column1.id]:[Column3.topic]], 3, FALSE)</f>
        <v>-1</v>
      </c>
      <c r="O816" s="1">
        <f>VLOOKUP(Table_Data[[#This Row],[id]], Table_miniLM_keywords_topics[[Column1.id]:[Column3.topic]], 3, FALSE)</f>
        <v>0</v>
      </c>
      <c r="P816" s="1">
        <f>VLOOKUP(Table_Data[[#This Row],[id]], Table_mpnet_keywords_topics[[Column1.id]:[Column3.topic]], 3, FALSE)</f>
        <v>4</v>
      </c>
      <c r="Q816" s="1" t="s">
        <v>6208</v>
      </c>
    </row>
    <row r="817" spans="1:17" x14ac:dyDescent="0.25">
      <c r="A817" s="1" t="s">
        <v>2066</v>
      </c>
      <c r="B817" s="1" t="s">
        <v>2067</v>
      </c>
      <c r="C817" s="1" t="s">
        <v>2068</v>
      </c>
      <c r="D817" s="1" t="s">
        <v>2069</v>
      </c>
      <c r="E817" s="1" t="s">
        <v>2070</v>
      </c>
      <c r="F817" s="1" t="s">
        <v>526</v>
      </c>
      <c r="G817" s="1">
        <v>2017</v>
      </c>
      <c r="I817" s="1">
        <f>VLOOKUP(Table_Data[[#This Row],[id]], Table_miniLM_document_topics[[Column1.id]:[Column3.topic]], 3, FALSE)</f>
        <v>3</v>
      </c>
      <c r="J817" s="1">
        <f>VLOOKUP(Table_Data[[#This Row],[id]], Table_mpnet_document_topics[[Column1.id]:[Column3.topic]], 3, FALSE)</f>
        <v>4</v>
      </c>
      <c r="K817" s="1">
        <f>VLOOKUP(Table_Data[[#This Row],[id]], Table_scibert_document_topics[[Column1.id]:[Column3.topic]], 3, FALSE)</f>
        <v>2</v>
      </c>
      <c r="L817" s="1">
        <f>VLOOKUP(Table_Data[[#This Row],[id]], Table_miniLM_titles_topics[[Column1.id]:[Column3.topic]], 3, FALSE)</f>
        <v>-1</v>
      </c>
      <c r="M817" s="1">
        <f>VLOOKUP(Table_Data[[#This Row],[id]], Table_mpnet_titles_topics[[Column1.id]:[Column3.topic]], 3, FALSE)</f>
        <v>1</v>
      </c>
      <c r="N817" s="1">
        <f>VLOOKUP(Table_Data[[#This Row],[id]], Table_scibert_titles_topics[[Column1.id]:[Column3.topic]], 3, FALSE)</f>
        <v>7</v>
      </c>
      <c r="O817" s="1">
        <f>VLOOKUP(Table_Data[[#This Row],[id]], Table_miniLM_keywords_topics[[Column1.id]:[Column3.topic]], 3, FALSE)</f>
        <v>-1</v>
      </c>
      <c r="P817" s="1">
        <f>VLOOKUP(Table_Data[[#This Row],[id]], Table_mpnet_keywords_topics[[Column1.id]:[Column3.topic]], 3, FALSE)</f>
        <v>7</v>
      </c>
      <c r="Q817" s="1" t="s">
        <v>6208</v>
      </c>
    </row>
    <row r="818" spans="1:17" x14ac:dyDescent="0.25">
      <c r="A818" s="1" t="s">
        <v>2071</v>
      </c>
      <c r="B818" s="1" t="s">
        <v>2072</v>
      </c>
      <c r="C818" s="1" t="s">
        <v>2073</v>
      </c>
      <c r="D818" s="1" t="s">
        <v>2074</v>
      </c>
      <c r="E818" s="1" t="s">
        <v>2075</v>
      </c>
      <c r="F818" s="1" t="s">
        <v>526</v>
      </c>
      <c r="G818" s="1">
        <v>2017</v>
      </c>
      <c r="H818" s="1" t="s">
        <v>254</v>
      </c>
      <c r="I818" s="1">
        <f>VLOOKUP(Table_Data[[#This Row],[id]], Table_miniLM_document_topics[[Column1.id]:[Column3.topic]], 3, FALSE)</f>
        <v>-1</v>
      </c>
      <c r="J818" s="1">
        <f>VLOOKUP(Table_Data[[#This Row],[id]], Table_mpnet_document_topics[[Column1.id]:[Column3.topic]], 3, FALSE)</f>
        <v>0</v>
      </c>
      <c r="K818" s="1">
        <f>VLOOKUP(Table_Data[[#This Row],[id]], Table_scibert_document_topics[[Column1.id]:[Column3.topic]], 3, FALSE)</f>
        <v>-1</v>
      </c>
      <c r="L818" s="1">
        <f>VLOOKUP(Table_Data[[#This Row],[id]], Table_miniLM_titles_topics[[Column1.id]:[Column3.topic]], 3, FALSE)</f>
        <v>-1</v>
      </c>
      <c r="M818" s="1">
        <f>VLOOKUP(Table_Data[[#This Row],[id]], Table_mpnet_titles_topics[[Column1.id]:[Column3.topic]], 3, FALSE)</f>
        <v>0</v>
      </c>
      <c r="N818" s="1">
        <f>VLOOKUP(Table_Data[[#This Row],[id]], Table_scibert_titles_topics[[Column1.id]:[Column3.topic]], 3, FALSE)</f>
        <v>19</v>
      </c>
      <c r="O818" s="1">
        <f>VLOOKUP(Table_Data[[#This Row],[id]], Table_miniLM_keywords_topics[[Column1.id]:[Column3.topic]], 3, FALSE)</f>
        <v>0</v>
      </c>
      <c r="P818" s="1">
        <f>VLOOKUP(Table_Data[[#This Row],[id]], Table_mpnet_keywords_topics[[Column1.id]:[Column3.topic]], 3, FALSE)</f>
        <v>0</v>
      </c>
      <c r="Q818" s="1" t="s">
        <v>6208</v>
      </c>
    </row>
    <row r="819" spans="1:17" x14ac:dyDescent="0.25">
      <c r="A819" s="1" t="s">
        <v>2076</v>
      </c>
      <c r="B819" s="1" t="s">
        <v>2077</v>
      </c>
      <c r="C819" s="1" t="s">
        <v>2078</v>
      </c>
      <c r="D819" s="1" t="s">
        <v>2079</v>
      </c>
      <c r="E819" s="1" t="s">
        <v>2080</v>
      </c>
      <c r="F819" s="1" t="s">
        <v>526</v>
      </c>
      <c r="G819" s="1">
        <v>2017</v>
      </c>
      <c r="I819" s="1">
        <f>VLOOKUP(Table_Data[[#This Row],[id]], Table_miniLM_document_topics[[Column1.id]:[Column3.topic]], 3, FALSE)</f>
        <v>5</v>
      </c>
      <c r="J819" s="1">
        <f>VLOOKUP(Table_Data[[#This Row],[id]], Table_mpnet_document_topics[[Column1.id]:[Column3.topic]], 3, FALSE)</f>
        <v>0</v>
      </c>
      <c r="K819" s="1">
        <f>VLOOKUP(Table_Data[[#This Row],[id]], Table_scibert_document_topics[[Column1.id]:[Column3.topic]], 3, FALSE)</f>
        <v>9</v>
      </c>
      <c r="L819" s="1">
        <f>VLOOKUP(Table_Data[[#This Row],[id]], Table_miniLM_titles_topics[[Column1.id]:[Column3.topic]], 3, FALSE)</f>
        <v>5</v>
      </c>
      <c r="M819" s="1">
        <f>VLOOKUP(Table_Data[[#This Row],[id]], Table_mpnet_titles_topics[[Column1.id]:[Column3.topic]], 3, FALSE)</f>
        <v>0</v>
      </c>
      <c r="N819" s="1">
        <f>VLOOKUP(Table_Data[[#This Row],[id]], Table_scibert_titles_topics[[Column1.id]:[Column3.topic]], 3, FALSE)</f>
        <v>0</v>
      </c>
      <c r="O819" s="1">
        <f>VLOOKUP(Table_Data[[#This Row],[id]], Table_miniLM_keywords_topics[[Column1.id]:[Column3.topic]], 3, FALSE)</f>
        <v>15</v>
      </c>
      <c r="P819" s="1">
        <f>VLOOKUP(Table_Data[[#This Row],[id]], Table_mpnet_keywords_topics[[Column1.id]:[Column3.topic]], 3, FALSE)</f>
        <v>1</v>
      </c>
      <c r="Q819" s="1" t="s">
        <v>6208</v>
      </c>
    </row>
    <row r="820" spans="1:17" x14ac:dyDescent="0.25">
      <c r="A820" s="1" t="s">
        <v>2081</v>
      </c>
      <c r="B820" s="1" t="s">
        <v>2082</v>
      </c>
      <c r="C820" s="1" t="s">
        <v>2083</v>
      </c>
      <c r="D820" s="1" t="s">
        <v>2084</v>
      </c>
      <c r="E820" s="1" t="s">
        <v>2085</v>
      </c>
      <c r="F820" s="1" t="s">
        <v>526</v>
      </c>
      <c r="G820" s="1">
        <v>2017</v>
      </c>
      <c r="I820" s="1">
        <f>VLOOKUP(Table_Data[[#This Row],[id]], Table_miniLM_document_topics[[Column1.id]:[Column3.topic]], 3, FALSE)</f>
        <v>3</v>
      </c>
      <c r="J820" s="1">
        <f>VLOOKUP(Table_Data[[#This Row],[id]], Table_mpnet_document_topics[[Column1.id]:[Column3.topic]], 3, FALSE)</f>
        <v>4</v>
      </c>
      <c r="K820" s="1">
        <f>VLOOKUP(Table_Data[[#This Row],[id]], Table_scibert_document_topics[[Column1.id]:[Column3.topic]], 3, FALSE)</f>
        <v>2</v>
      </c>
      <c r="L820" s="1">
        <f>VLOOKUP(Table_Data[[#This Row],[id]], Table_miniLM_titles_topics[[Column1.id]:[Column3.topic]], 3, FALSE)</f>
        <v>15</v>
      </c>
      <c r="M820" s="1">
        <f>VLOOKUP(Table_Data[[#This Row],[id]], Table_mpnet_titles_topics[[Column1.id]:[Column3.topic]], 3, FALSE)</f>
        <v>6</v>
      </c>
      <c r="N820" s="1">
        <f>VLOOKUP(Table_Data[[#This Row],[id]], Table_scibert_titles_topics[[Column1.id]:[Column3.topic]], 3, FALSE)</f>
        <v>7</v>
      </c>
      <c r="O820" s="1">
        <f>VLOOKUP(Table_Data[[#This Row],[id]], Table_miniLM_keywords_topics[[Column1.id]:[Column3.topic]], 3, FALSE)</f>
        <v>-1</v>
      </c>
      <c r="P820" s="1">
        <f>VLOOKUP(Table_Data[[#This Row],[id]], Table_mpnet_keywords_topics[[Column1.id]:[Column3.topic]], 3, FALSE)</f>
        <v>-1</v>
      </c>
      <c r="Q820" s="1" t="s">
        <v>6208</v>
      </c>
    </row>
    <row r="821" spans="1:17" x14ac:dyDescent="0.25">
      <c r="A821" s="1" t="s">
        <v>2086</v>
      </c>
      <c r="B821" s="1" t="s">
        <v>2087</v>
      </c>
      <c r="C821" s="1" t="s">
        <v>2088</v>
      </c>
      <c r="D821" s="1" t="s">
        <v>2089</v>
      </c>
      <c r="E821" s="1" t="s">
        <v>2090</v>
      </c>
      <c r="F821" s="1" t="s">
        <v>526</v>
      </c>
      <c r="G821" s="1">
        <v>2017</v>
      </c>
      <c r="I821" s="1">
        <f>VLOOKUP(Table_Data[[#This Row],[id]], Table_miniLM_document_topics[[Column1.id]:[Column3.topic]], 3, FALSE)</f>
        <v>7</v>
      </c>
      <c r="J821" s="1">
        <f>VLOOKUP(Table_Data[[#This Row],[id]], Table_mpnet_document_topics[[Column1.id]:[Column3.topic]], 3, FALSE)</f>
        <v>8</v>
      </c>
      <c r="K821" s="1">
        <f>VLOOKUP(Table_Data[[#This Row],[id]], Table_scibert_document_topics[[Column1.id]:[Column3.topic]], 3, FALSE)</f>
        <v>7</v>
      </c>
      <c r="L821" s="1">
        <f>VLOOKUP(Table_Data[[#This Row],[id]], Table_miniLM_titles_topics[[Column1.id]:[Column3.topic]], 3, FALSE)</f>
        <v>8</v>
      </c>
      <c r="M821" s="1">
        <f>VLOOKUP(Table_Data[[#This Row],[id]], Table_mpnet_titles_topics[[Column1.id]:[Column3.topic]], 3, FALSE)</f>
        <v>11</v>
      </c>
      <c r="N821" s="1">
        <f>VLOOKUP(Table_Data[[#This Row],[id]], Table_scibert_titles_topics[[Column1.id]:[Column3.topic]], 3, FALSE)</f>
        <v>6</v>
      </c>
      <c r="O821" s="1">
        <f>VLOOKUP(Table_Data[[#This Row],[id]], Table_miniLM_keywords_topics[[Column1.id]:[Column3.topic]], 3, FALSE)</f>
        <v>15</v>
      </c>
      <c r="P821" s="1">
        <f>VLOOKUP(Table_Data[[#This Row],[id]], Table_mpnet_keywords_topics[[Column1.id]:[Column3.topic]], 3, FALSE)</f>
        <v>9</v>
      </c>
      <c r="Q821" s="1" t="s">
        <v>6208</v>
      </c>
    </row>
    <row r="822" spans="1:17" x14ac:dyDescent="0.25">
      <c r="A822" s="1" t="s">
        <v>2091</v>
      </c>
      <c r="B822" s="1" t="s">
        <v>2092</v>
      </c>
      <c r="C822" s="1" t="s">
        <v>2093</v>
      </c>
      <c r="D822" s="1" t="s">
        <v>2094</v>
      </c>
      <c r="E822" s="1" t="s">
        <v>2095</v>
      </c>
      <c r="F822" s="1" t="s">
        <v>526</v>
      </c>
      <c r="G822" s="1">
        <v>2017</v>
      </c>
      <c r="I822" s="1">
        <f>VLOOKUP(Table_Data[[#This Row],[id]], Table_miniLM_document_topics[[Column1.id]:[Column3.topic]], 3, FALSE)</f>
        <v>20</v>
      </c>
      <c r="J822" s="1">
        <f>VLOOKUP(Table_Data[[#This Row],[id]], Table_mpnet_document_topics[[Column1.id]:[Column3.topic]], 3, FALSE)</f>
        <v>6</v>
      </c>
      <c r="K822" s="1">
        <f>VLOOKUP(Table_Data[[#This Row],[id]], Table_scibert_document_topics[[Column1.id]:[Column3.topic]], 3, FALSE)</f>
        <v>24</v>
      </c>
      <c r="L822" s="1">
        <f>VLOOKUP(Table_Data[[#This Row],[id]], Table_miniLM_titles_topics[[Column1.id]:[Column3.topic]], 3, FALSE)</f>
        <v>-1</v>
      </c>
      <c r="M822" s="1">
        <f>VLOOKUP(Table_Data[[#This Row],[id]], Table_mpnet_titles_topics[[Column1.id]:[Column3.topic]], 3, FALSE)</f>
        <v>-1</v>
      </c>
      <c r="N822" s="1">
        <f>VLOOKUP(Table_Data[[#This Row],[id]], Table_scibert_titles_topics[[Column1.id]:[Column3.topic]], 3, FALSE)</f>
        <v>-1</v>
      </c>
      <c r="O822" s="1">
        <f>VLOOKUP(Table_Data[[#This Row],[id]], Table_miniLM_keywords_topics[[Column1.id]:[Column3.topic]], 3, FALSE)</f>
        <v>14</v>
      </c>
      <c r="P822" s="1">
        <f>VLOOKUP(Table_Data[[#This Row],[id]], Table_mpnet_keywords_topics[[Column1.id]:[Column3.topic]], 3, FALSE)</f>
        <v>-1</v>
      </c>
      <c r="Q822" s="1" t="s">
        <v>6208</v>
      </c>
    </row>
    <row r="823" spans="1:17" x14ac:dyDescent="0.25">
      <c r="A823" s="1" t="s">
        <v>2096</v>
      </c>
      <c r="B823" s="1" t="s">
        <v>2097</v>
      </c>
      <c r="C823" s="1" t="s">
        <v>2098</v>
      </c>
      <c r="D823" s="1" t="s">
        <v>2099</v>
      </c>
      <c r="E823" s="1" t="s">
        <v>2100</v>
      </c>
      <c r="F823" s="1" t="s">
        <v>526</v>
      </c>
      <c r="G823" s="1">
        <v>2017</v>
      </c>
      <c r="I823" s="1">
        <f>VLOOKUP(Table_Data[[#This Row],[id]], Table_miniLM_document_topics[[Column1.id]:[Column3.topic]], 3, FALSE)</f>
        <v>18</v>
      </c>
      <c r="J823" s="1">
        <f>VLOOKUP(Table_Data[[#This Row],[id]], Table_mpnet_document_topics[[Column1.id]:[Column3.topic]], 3, FALSE)</f>
        <v>5</v>
      </c>
      <c r="K823" s="1">
        <f>VLOOKUP(Table_Data[[#This Row],[id]], Table_scibert_document_topics[[Column1.id]:[Column3.topic]], 3, FALSE)</f>
        <v>11</v>
      </c>
      <c r="L823" s="1">
        <f>VLOOKUP(Table_Data[[#This Row],[id]], Table_miniLM_titles_topics[[Column1.id]:[Column3.topic]], 3, FALSE)</f>
        <v>2</v>
      </c>
      <c r="M823" s="1">
        <f>VLOOKUP(Table_Data[[#This Row],[id]], Table_mpnet_titles_topics[[Column1.id]:[Column3.topic]], 3, FALSE)</f>
        <v>0</v>
      </c>
      <c r="N823" s="1">
        <f>VLOOKUP(Table_Data[[#This Row],[id]], Table_scibert_titles_topics[[Column1.id]:[Column3.topic]], 3, FALSE)</f>
        <v>23</v>
      </c>
      <c r="O823" s="1">
        <f>VLOOKUP(Table_Data[[#This Row],[id]], Table_miniLM_keywords_topics[[Column1.id]:[Column3.topic]], 3, FALSE)</f>
        <v>0</v>
      </c>
      <c r="P823" s="1">
        <f>VLOOKUP(Table_Data[[#This Row],[id]], Table_mpnet_keywords_topics[[Column1.id]:[Column3.topic]], 3, FALSE)</f>
        <v>-1</v>
      </c>
      <c r="Q823" s="1" t="s">
        <v>6208</v>
      </c>
    </row>
    <row r="824" spans="1:17" x14ac:dyDescent="0.25">
      <c r="A824" s="1" t="s">
        <v>2101</v>
      </c>
      <c r="B824" s="1" t="s">
        <v>5926</v>
      </c>
      <c r="C824" s="1" t="s">
        <v>2102</v>
      </c>
      <c r="D824" s="1" t="s">
        <v>2103</v>
      </c>
      <c r="E824" s="1" t="s">
        <v>2104</v>
      </c>
      <c r="F824" s="1" t="s">
        <v>526</v>
      </c>
      <c r="G824" s="1">
        <v>2017</v>
      </c>
      <c r="H824" s="1" t="s">
        <v>254</v>
      </c>
      <c r="I824" s="1">
        <f>VLOOKUP(Table_Data[[#This Row],[id]], Table_miniLM_document_topics[[Column1.id]:[Column3.topic]], 3, FALSE)</f>
        <v>20</v>
      </c>
      <c r="J824" s="1">
        <f>VLOOKUP(Table_Data[[#This Row],[id]], Table_mpnet_document_topics[[Column1.id]:[Column3.topic]], 3, FALSE)</f>
        <v>-1</v>
      </c>
      <c r="K824" s="1">
        <f>VLOOKUP(Table_Data[[#This Row],[id]], Table_scibert_document_topics[[Column1.id]:[Column3.topic]], 3, FALSE)</f>
        <v>24</v>
      </c>
      <c r="L824" s="1">
        <f>VLOOKUP(Table_Data[[#This Row],[id]], Table_miniLM_titles_topics[[Column1.id]:[Column3.topic]], 3, FALSE)</f>
        <v>15</v>
      </c>
      <c r="M824" s="1">
        <f>VLOOKUP(Table_Data[[#This Row],[id]], Table_mpnet_titles_topics[[Column1.id]:[Column3.topic]], 3, FALSE)</f>
        <v>-1</v>
      </c>
      <c r="N824" s="1">
        <f>VLOOKUP(Table_Data[[#This Row],[id]], Table_scibert_titles_topics[[Column1.id]:[Column3.topic]], 3, FALSE)</f>
        <v>7</v>
      </c>
      <c r="O824" s="1">
        <f>VLOOKUP(Table_Data[[#This Row],[id]], Table_miniLM_keywords_topics[[Column1.id]:[Column3.topic]], 3, FALSE)</f>
        <v>-1</v>
      </c>
      <c r="P824" s="1">
        <f>VLOOKUP(Table_Data[[#This Row],[id]], Table_mpnet_keywords_topics[[Column1.id]:[Column3.topic]], 3, FALSE)</f>
        <v>0</v>
      </c>
      <c r="Q824" s="1" t="s">
        <v>6208</v>
      </c>
    </row>
    <row r="825" spans="1:17" x14ac:dyDescent="0.25">
      <c r="A825" s="1" t="s">
        <v>2105</v>
      </c>
      <c r="B825" s="1" t="s">
        <v>2106</v>
      </c>
      <c r="C825" s="1" t="s">
        <v>2107</v>
      </c>
      <c r="D825" s="1" t="s">
        <v>2108</v>
      </c>
      <c r="E825" s="1" t="s">
        <v>2109</v>
      </c>
      <c r="F825" s="1" t="s">
        <v>526</v>
      </c>
      <c r="G825" s="1">
        <v>2017</v>
      </c>
      <c r="I825" s="1">
        <f>VLOOKUP(Table_Data[[#This Row],[id]], Table_miniLM_document_topics[[Column1.id]:[Column3.topic]], 3, FALSE)</f>
        <v>17</v>
      </c>
      <c r="J825" s="1">
        <f>VLOOKUP(Table_Data[[#This Row],[id]], Table_mpnet_document_topics[[Column1.id]:[Column3.topic]], 3, FALSE)</f>
        <v>16</v>
      </c>
      <c r="K825" s="1">
        <f>VLOOKUP(Table_Data[[#This Row],[id]], Table_scibert_document_topics[[Column1.id]:[Column3.topic]], 3, FALSE)</f>
        <v>19</v>
      </c>
      <c r="L825" s="1">
        <f>VLOOKUP(Table_Data[[#This Row],[id]], Table_miniLM_titles_topics[[Column1.id]:[Column3.topic]], 3, FALSE)</f>
        <v>18</v>
      </c>
      <c r="M825" s="1">
        <f>VLOOKUP(Table_Data[[#This Row],[id]], Table_mpnet_titles_topics[[Column1.id]:[Column3.topic]], 3, FALSE)</f>
        <v>-1</v>
      </c>
      <c r="N825" s="1">
        <f>VLOOKUP(Table_Data[[#This Row],[id]], Table_scibert_titles_topics[[Column1.id]:[Column3.topic]], 3, FALSE)</f>
        <v>21</v>
      </c>
      <c r="O825" s="1">
        <f>VLOOKUP(Table_Data[[#This Row],[id]], Table_miniLM_keywords_topics[[Column1.id]:[Column3.topic]], 3, FALSE)</f>
        <v>-1</v>
      </c>
      <c r="P825" s="1">
        <f>VLOOKUP(Table_Data[[#This Row],[id]], Table_mpnet_keywords_topics[[Column1.id]:[Column3.topic]], 3, FALSE)</f>
        <v>-1</v>
      </c>
      <c r="Q825" s="1" t="s">
        <v>6208</v>
      </c>
    </row>
    <row r="826" spans="1:17" x14ac:dyDescent="0.25">
      <c r="A826" s="1" t="s">
        <v>2449</v>
      </c>
      <c r="B826" s="1" t="s">
        <v>2450</v>
      </c>
      <c r="C826" s="1" t="s">
        <v>2451</v>
      </c>
      <c r="D826" s="1" t="s">
        <v>2452</v>
      </c>
      <c r="E826" s="1" t="s">
        <v>2453</v>
      </c>
      <c r="F826" s="1" t="s">
        <v>526</v>
      </c>
      <c r="G826" s="1">
        <v>2018</v>
      </c>
      <c r="H826" s="1" t="s">
        <v>254</v>
      </c>
      <c r="I826" s="1">
        <f>VLOOKUP(Table_Data[[#This Row],[id]], Table_miniLM_document_topics[[Column1.id]:[Column3.topic]], 3, FALSE)</f>
        <v>-1</v>
      </c>
      <c r="J826" s="1">
        <f>VLOOKUP(Table_Data[[#This Row],[id]], Table_mpnet_document_topics[[Column1.id]:[Column3.topic]], 3, FALSE)</f>
        <v>23</v>
      </c>
      <c r="K826" s="1">
        <f>VLOOKUP(Table_Data[[#This Row],[id]], Table_scibert_document_topics[[Column1.id]:[Column3.topic]], 3, FALSE)</f>
        <v>12</v>
      </c>
      <c r="L826" s="1">
        <f>VLOOKUP(Table_Data[[#This Row],[id]], Table_miniLM_titles_topics[[Column1.id]:[Column3.topic]], 3, FALSE)</f>
        <v>12</v>
      </c>
      <c r="M826" s="1">
        <f>VLOOKUP(Table_Data[[#This Row],[id]], Table_mpnet_titles_topics[[Column1.id]:[Column3.topic]], 3, FALSE)</f>
        <v>12</v>
      </c>
      <c r="N826" s="1">
        <f>VLOOKUP(Table_Data[[#This Row],[id]], Table_scibert_titles_topics[[Column1.id]:[Column3.topic]], 3, FALSE)</f>
        <v>-1</v>
      </c>
      <c r="O826" s="1">
        <f>VLOOKUP(Table_Data[[#This Row],[id]], Table_miniLM_keywords_topics[[Column1.id]:[Column3.topic]], 3, FALSE)</f>
        <v>-1</v>
      </c>
      <c r="P826" s="1">
        <f>VLOOKUP(Table_Data[[#This Row],[id]], Table_mpnet_keywords_topics[[Column1.id]:[Column3.topic]], 3, FALSE)</f>
        <v>-1</v>
      </c>
      <c r="Q826" s="1" t="s">
        <v>6208</v>
      </c>
    </row>
    <row r="827" spans="1:17" x14ac:dyDescent="0.25">
      <c r="A827" s="1" t="s">
        <v>2454</v>
      </c>
      <c r="B827" s="1" t="s">
        <v>2455</v>
      </c>
      <c r="C827" s="1" t="s">
        <v>2456</v>
      </c>
      <c r="D827" s="1" t="s">
        <v>2457</v>
      </c>
      <c r="E827" s="1" t="s">
        <v>2458</v>
      </c>
      <c r="F827" s="1" t="s">
        <v>526</v>
      </c>
      <c r="G827" s="1">
        <v>2018</v>
      </c>
      <c r="H827" s="1" t="s">
        <v>133</v>
      </c>
      <c r="I827" s="1">
        <f>VLOOKUP(Table_Data[[#This Row],[id]], Table_miniLM_document_topics[[Column1.id]:[Column3.topic]], 3, FALSE)</f>
        <v>14</v>
      </c>
      <c r="J827" s="1">
        <f>VLOOKUP(Table_Data[[#This Row],[id]], Table_mpnet_document_topics[[Column1.id]:[Column3.topic]], 3, FALSE)</f>
        <v>11</v>
      </c>
      <c r="K827" s="1">
        <f>VLOOKUP(Table_Data[[#This Row],[id]], Table_scibert_document_topics[[Column1.id]:[Column3.topic]], 3, FALSE)</f>
        <v>-1</v>
      </c>
      <c r="L827" s="1">
        <f>VLOOKUP(Table_Data[[#This Row],[id]], Table_miniLM_titles_topics[[Column1.id]:[Column3.topic]], 3, FALSE)</f>
        <v>2</v>
      </c>
      <c r="M827" s="1">
        <f>VLOOKUP(Table_Data[[#This Row],[id]], Table_mpnet_titles_topics[[Column1.id]:[Column3.topic]], 3, FALSE)</f>
        <v>7</v>
      </c>
      <c r="N827" s="1">
        <f>VLOOKUP(Table_Data[[#This Row],[id]], Table_scibert_titles_topics[[Column1.id]:[Column3.topic]], 3, FALSE)</f>
        <v>4</v>
      </c>
      <c r="O827" s="1">
        <f>VLOOKUP(Table_Data[[#This Row],[id]], Table_miniLM_keywords_topics[[Column1.id]:[Column3.topic]], 3, FALSE)</f>
        <v>1</v>
      </c>
      <c r="P827" s="1">
        <f>VLOOKUP(Table_Data[[#This Row],[id]], Table_mpnet_keywords_topics[[Column1.id]:[Column3.topic]], 3, FALSE)</f>
        <v>0</v>
      </c>
      <c r="Q827" s="1" t="s">
        <v>6208</v>
      </c>
    </row>
    <row r="828" spans="1:17" x14ac:dyDescent="0.25">
      <c r="A828" s="1" t="s">
        <v>2459</v>
      </c>
      <c r="B828" s="1" t="s">
        <v>2460</v>
      </c>
      <c r="C828" s="1" t="s">
        <v>2461</v>
      </c>
      <c r="D828" s="1" t="s">
        <v>2462</v>
      </c>
      <c r="E828" s="1" t="s">
        <v>2463</v>
      </c>
      <c r="F828" s="1" t="s">
        <v>526</v>
      </c>
      <c r="G828" s="1">
        <v>2018</v>
      </c>
      <c r="I828" s="1">
        <f>VLOOKUP(Table_Data[[#This Row],[id]], Table_miniLM_document_topics[[Column1.id]:[Column3.topic]], 3, FALSE)</f>
        <v>9</v>
      </c>
      <c r="J828" s="1">
        <f>VLOOKUP(Table_Data[[#This Row],[id]], Table_mpnet_document_topics[[Column1.id]:[Column3.topic]], 3, FALSE)</f>
        <v>11</v>
      </c>
      <c r="K828" s="1">
        <f>VLOOKUP(Table_Data[[#This Row],[id]], Table_scibert_document_topics[[Column1.id]:[Column3.topic]], 3, FALSE)</f>
        <v>17</v>
      </c>
      <c r="L828" s="1">
        <f>VLOOKUP(Table_Data[[#This Row],[id]], Table_miniLM_titles_topics[[Column1.id]:[Column3.topic]], 3, FALSE)</f>
        <v>11</v>
      </c>
      <c r="M828" s="1">
        <f>VLOOKUP(Table_Data[[#This Row],[id]], Table_mpnet_titles_topics[[Column1.id]:[Column3.topic]], 3, FALSE)</f>
        <v>7</v>
      </c>
      <c r="N828" s="1">
        <f>VLOOKUP(Table_Data[[#This Row],[id]], Table_scibert_titles_topics[[Column1.id]:[Column3.topic]], 3, FALSE)</f>
        <v>4</v>
      </c>
      <c r="O828" s="1">
        <f>VLOOKUP(Table_Data[[#This Row],[id]], Table_miniLM_keywords_topics[[Column1.id]:[Column3.topic]], 3, FALSE)</f>
        <v>1</v>
      </c>
      <c r="P828" s="1">
        <f>VLOOKUP(Table_Data[[#This Row],[id]], Table_mpnet_keywords_topics[[Column1.id]:[Column3.topic]], 3, FALSE)</f>
        <v>0</v>
      </c>
      <c r="Q828" s="1" t="s">
        <v>6208</v>
      </c>
    </row>
    <row r="829" spans="1:17" x14ac:dyDescent="0.25">
      <c r="A829" s="1" t="s">
        <v>2464</v>
      </c>
      <c r="B829" s="1" t="s">
        <v>2465</v>
      </c>
      <c r="C829" s="1" t="s">
        <v>2466</v>
      </c>
      <c r="D829" s="1" t="s">
        <v>2467</v>
      </c>
      <c r="E829" s="1" t="s">
        <v>2468</v>
      </c>
      <c r="F829" s="1" t="s">
        <v>526</v>
      </c>
      <c r="G829" s="1">
        <v>2018</v>
      </c>
      <c r="I829" s="1">
        <f>VLOOKUP(Table_Data[[#This Row],[id]], Table_miniLM_document_topics[[Column1.id]:[Column3.topic]], 3, FALSE)</f>
        <v>-1</v>
      </c>
      <c r="J829" s="1">
        <f>VLOOKUP(Table_Data[[#This Row],[id]], Table_mpnet_document_topics[[Column1.id]:[Column3.topic]], 3, FALSE)</f>
        <v>-1</v>
      </c>
      <c r="K829" s="1">
        <f>VLOOKUP(Table_Data[[#This Row],[id]], Table_scibert_document_topics[[Column1.id]:[Column3.topic]], 3, FALSE)</f>
        <v>0</v>
      </c>
      <c r="L829" s="1">
        <f>VLOOKUP(Table_Data[[#This Row],[id]], Table_miniLM_titles_topics[[Column1.id]:[Column3.topic]], 3, FALSE)</f>
        <v>0</v>
      </c>
      <c r="M829" s="1">
        <f>VLOOKUP(Table_Data[[#This Row],[id]], Table_mpnet_titles_topics[[Column1.id]:[Column3.topic]], 3, FALSE)</f>
        <v>-1</v>
      </c>
      <c r="N829" s="1">
        <f>VLOOKUP(Table_Data[[#This Row],[id]], Table_scibert_titles_topics[[Column1.id]:[Column3.topic]], 3, FALSE)</f>
        <v>8</v>
      </c>
      <c r="O829" s="1">
        <f>VLOOKUP(Table_Data[[#This Row],[id]], Table_miniLM_keywords_topics[[Column1.id]:[Column3.topic]], 3, FALSE)</f>
        <v>0</v>
      </c>
      <c r="P829" s="1">
        <f>VLOOKUP(Table_Data[[#This Row],[id]], Table_mpnet_keywords_topics[[Column1.id]:[Column3.topic]], 3, FALSE)</f>
        <v>-1</v>
      </c>
      <c r="Q829" s="1" t="s">
        <v>6208</v>
      </c>
    </row>
    <row r="830" spans="1:17" x14ac:dyDescent="0.25">
      <c r="A830" s="1" t="s">
        <v>2469</v>
      </c>
      <c r="B830" s="1" t="s">
        <v>5925</v>
      </c>
      <c r="C830" s="1" t="s">
        <v>2470</v>
      </c>
      <c r="D830" s="1" t="s">
        <v>2471</v>
      </c>
      <c r="E830" s="1" t="s">
        <v>2472</v>
      </c>
      <c r="F830" s="1" t="s">
        <v>526</v>
      </c>
      <c r="G830" s="1">
        <v>2018</v>
      </c>
      <c r="H830" s="1" t="s">
        <v>31</v>
      </c>
      <c r="I830" s="1">
        <f>VLOOKUP(Table_Data[[#This Row],[id]], Table_miniLM_document_topics[[Column1.id]:[Column3.topic]], 3, FALSE)</f>
        <v>4</v>
      </c>
      <c r="J830" s="1">
        <f>VLOOKUP(Table_Data[[#This Row],[id]], Table_mpnet_document_topics[[Column1.id]:[Column3.topic]], 3, FALSE)</f>
        <v>5</v>
      </c>
      <c r="K830" s="1">
        <f>VLOOKUP(Table_Data[[#This Row],[id]], Table_scibert_document_topics[[Column1.id]:[Column3.topic]], 3, FALSE)</f>
        <v>5</v>
      </c>
      <c r="L830" s="1">
        <f>VLOOKUP(Table_Data[[#This Row],[id]], Table_miniLM_titles_topics[[Column1.id]:[Column3.topic]], 3, FALSE)</f>
        <v>2</v>
      </c>
      <c r="M830" s="1">
        <f>VLOOKUP(Table_Data[[#This Row],[id]], Table_mpnet_titles_topics[[Column1.id]:[Column3.topic]], 3, FALSE)</f>
        <v>0</v>
      </c>
      <c r="N830" s="1">
        <f>VLOOKUP(Table_Data[[#This Row],[id]], Table_scibert_titles_topics[[Column1.id]:[Column3.topic]], 3, FALSE)</f>
        <v>24</v>
      </c>
      <c r="O830" s="1">
        <f>VLOOKUP(Table_Data[[#This Row],[id]], Table_miniLM_keywords_topics[[Column1.id]:[Column3.topic]], 3, FALSE)</f>
        <v>8</v>
      </c>
      <c r="P830" s="1">
        <f>VLOOKUP(Table_Data[[#This Row],[id]], Table_mpnet_keywords_topics[[Column1.id]:[Column3.topic]], 3, FALSE)</f>
        <v>0</v>
      </c>
      <c r="Q830" s="1" t="s">
        <v>6208</v>
      </c>
    </row>
    <row r="831" spans="1:17" x14ac:dyDescent="0.25">
      <c r="A831" s="1" t="s">
        <v>2473</v>
      </c>
      <c r="B831" s="1" t="s">
        <v>2474</v>
      </c>
      <c r="C831" s="1" t="s">
        <v>2475</v>
      </c>
      <c r="D831" s="1" t="s">
        <v>2476</v>
      </c>
      <c r="E831" s="1" t="s">
        <v>2477</v>
      </c>
      <c r="F831" s="1" t="s">
        <v>526</v>
      </c>
      <c r="G831" s="1">
        <v>2018</v>
      </c>
      <c r="H831" s="1" t="s">
        <v>389</v>
      </c>
      <c r="I831" s="1">
        <f>VLOOKUP(Table_Data[[#This Row],[id]], Table_miniLM_document_topics[[Column1.id]:[Column3.topic]], 3, FALSE)</f>
        <v>1</v>
      </c>
      <c r="J831" s="1">
        <f>VLOOKUP(Table_Data[[#This Row],[id]], Table_mpnet_document_topics[[Column1.id]:[Column3.topic]], 3, FALSE)</f>
        <v>3</v>
      </c>
      <c r="K831" s="1">
        <f>VLOOKUP(Table_Data[[#This Row],[id]], Table_scibert_document_topics[[Column1.id]:[Column3.topic]], 3, FALSE)</f>
        <v>4</v>
      </c>
      <c r="L831" s="1">
        <f>VLOOKUP(Table_Data[[#This Row],[id]], Table_miniLM_titles_topics[[Column1.id]:[Column3.topic]], 3, FALSE)</f>
        <v>16</v>
      </c>
      <c r="M831" s="1">
        <f>VLOOKUP(Table_Data[[#This Row],[id]], Table_mpnet_titles_topics[[Column1.id]:[Column3.topic]], 3, FALSE)</f>
        <v>5</v>
      </c>
      <c r="N831" s="1">
        <f>VLOOKUP(Table_Data[[#This Row],[id]], Table_scibert_titles_topics[[Column1.id]:[Column3.topic]], 3, FALSE)</f>
        <v>2</v>
      </c>
      <c r="O831" s="1">
        <f>VLOOKUP(Table_Data[[#This Row],[id]], Table_miniLM_keywords_topics[[Column1.id]:[Column3.topic]], 3, FALSE)</f>
        <v>9</v>
      </c>
      <c r="P831" s="1">
        <f>VLOOKUP(Table_Data[[#This Row],[id]], Table_mpnet_keywords_topics[[Column1.id]:[Column3.topic]], 3, FALSE)</f>
        <v>2</v>
      </c>
      <c r="Q831" s="1" t="s">
        <v>6208</v>
      </c>
    </row>
    <row r="832" spans="1:17" ht="15" customHeight="1" x14ac:dyDescent="0.25">
      <c r="A832" s="1" t="s">
        <v>2478</v>
      </c>
      <c r="B832" s="1" t="s">
        <v>2479</v>
      </c>
      <c r="C832" s="1" t="s">
        <v>1773</v>
      </c>
      <c r="D832" s="1" t="s">
        <v>2480</v>
      </c>
      <c r="E832" s="1" t="s">
        <v>2481</v>
      </c>
      <c r="F832" s="1" t="s">
        <v>526</v>
      </c>
      <c r="G832" s="1">
        <v>2018</v>
      </c>
      <c r="H832" s="1" t="s">
        <v>296</v>
      </c>
      <c r="I832" s="1">
        <f>VLOOKUP(Table_Data[[#This Row],[id]], Table_miniLM_document_topics[[Column1.id]:[Column3.topic]], 3, FALSE)</f>
        <v>8</v>
      </c>
      <c r="J832" s="1">
        <f>VLOOKUP(Table_Data[[#This Row],[id]], Table_mpnet_document_topics[[Column1.id]:[Column3.topic]], 3, FALSE)</f>
        <v>2</v>
      </c>
      <c r="K832" s="1">
        <f>VLOOKUP(Table_Data[[#This Row],[id]], Table_scibert_document_topics[[Column1.id]:[Column3.topic]], 3, FALSE)</f>
        <v>8</v>
      </c>
      <c r="L832" s="1">
        <f>VLOOKUP(Table_Data[[#This Row],[id]], Table_miniLM_titles_topics[[Column1.id]:[Column3.topic]], 3, FALSE)</f>
        <v>19</v>
      </c>
      <c r="M832" s="1">
        <f>VLOOKUP(Table_Data[[#This Row],[id]], Table_mpnet_titles_topics[[Column1.id]:[Column3.topic]], 3, FALSE)</f>
        <v>8</v>
      </c>
      <c r="N832" s="1">
        <f>VLOOKUP(Table_Data[[#This Row],[id]], Table_scibert_titles_topics[[Column1.id]:[Column3.topic]], 3, FALSE)</f>
        <v>20</v>
      </c>
      <c r="O832" s="1">
        <f>VLOOKUP(Table_Data[[#This Row],[id]], Table_miniLM_keywords_topics[[Column1.id]:[Column3.topic]], 3, FALSE)</f>
        <v>0</v>
      </c>
      <c r="P832" s="1">
        <f>VLOOKUP(Table_Data[[#This Row],[id]], Table_mpnet_keywords_topics[[Column1.id]:[Column3.topic]], 3, FALSE)</f>
        <v>-1</v>
      </c>
      <c r="Q832" s="1" t="s">
        <v>6208</v>
      </c>
    </row>
    <row r="833" spans="1:17" x14ac:dyDescent="0.25">
      <c r="A833" s="1" t="s">
        <v>2482</v>
      </c>
      <c r="B833" s="1" t="s">
        <v>2483</v>
      </c>
      <c r="C833" s="1" t="s">
        <v>2484</v>
      </c>
      <c r="D833" s="1" t="s">
        <v>2485</v>
      </c>
      <c r="E833" s="1" t="s">
        <v>2486</v>
      </c>
      <c r="F833" s="1" t="s">
        <v>526</v>
      </c>
      <c r="G833" s="1">
        <v>2018</v>
      </c>
      <c r="I833" s="1">
        <f>VLOOKUP(Table_Data[[#This Row],[id]], Table_miniLM_document_topics[[Column1.id]:[Column3.topic]], 3, FALSE)</f>
        <v>12</v>
      </c>
      <c r="J833" s="1">
        <f>VLOOKUP(Table_Data[[#This Row],[id]], Table_mpnet_document_topics[[Column1.id]:[Column3.topic]], 3, FALSE)</f>
        <v>6</v>
      </c>
      <c r="K833" s="1">
        <f>VLOOKUP(Table_Data[[#This Row],[id]], Table_scibert_document_topics[[Column1.id]:[Column3.topic]], 3, FALSE)</f>
        <v>10</v>
      </c>
      <c r="L833" s="1">
        <f>VLOOKUP(Table_Data[[#This Row],[id]], Table_miniLM_titles_topics[[Column1.id]:[Column3.topic]], 3, FALSE)</f>
        <v>-1</v>
      </c>
      <c r="M833" s="1">
        <f>VLOOKUP(Table_Data[[#This Row],[id]], Table_mpnet_titles_topics[[Column1.id]:[Column3.topic]], 3, FALSE)</f>
        <v>9</v>
      </c>
      <c r="N833" s="1">
        <f>VLOOKUP(Table_Data[[#This Row],[id]], Table_scibert_titles_topics[[Column1.id]:[Column3.topic]], 3, FALSE)</f>
        <v>20</v>
      </c>
      <c r="O833" s="1">
        <f>VLOOKUP(Table_Data[[#This Row],[id]], Table_miniLM_keywords_topics[[Column1.id]:[Column3.topic]], 3, FALSE)</f>
        <v>-1</v>
      </c>
      <c r="P833" s="1">
        <f>VLOOKUP(Table_Data[[#This Row],[id]], Table_mpnet_keywords_topics[[Column1.id]:[Column3.topic]], 3, FALSE)</f>
        <v>-1</v>
      </c>
      <c r="Q833" s="1" t="s">
        <v>6208</v>
      </c>
    </row>
    <row r="834" spans="1:17" x14ac:dyDescent="0.25">
      <c r="A834" s="1" t="s">
        <v>2487</v>
      </c>
      <c r="B834" s="1" t="s">
        <v>2488</v>
      </c>
      <c r="C834" s="1" t="s">
        <v>2489</v>
      </c>
      <c r="D834" s="1" t="s">
        <v>2490</v>
      </c>
      <c r="E834" s="1" t="s">
        <v>2491</v>
      </c>
      <c r="F834" s="1" t="s">
        <v>526</v>
      </c>
      <c r="G834" s="1">
        <v>2018</v>
      </c>
      <c r="I834" s="1">
        <f>VLOOKUP(Table_Data[[#This Row],[id]], Table_miniLM_document_topics[[Column1.id]:[Column3.topic]], 3, FALSE)</f>
        <v>12</v>
      </c>
      <c r="J834" s="1">
        <f>VLOOKUP(Table_Data[[#This Row],[id]], Table_mpnet_document_topics[[Column1.id]:[Column3.topic]], 3, FALSE)</f>
        <v>6</v>
      </c>
      <c r="K834" s="1">
        <f>VLOOKUP(Table_Data[[#This Row],[id]], Table_scibert_document_topics[[Column1.id]:[Column3.topic]], 3, FALSE)</f>
        <v>10</v>
      </c>
      <c r="L834" s="1">
        <f>VLOOKUP(Table_Data[[#This Row],[id]], Table_miniLM_titles_topics[[Column1.id]:[Column3.topic]], 3, FALSE)</f>
        <v>7</v>
      </c>
      <c r="M834" s="1">
        <f>VLOOKUP(Table_Data[[#This Row],[id]], Table_mpnet_titles_topics[[Column1.id]:[Column3.topic]], 3, FALSE)</f>
        <v>9</v>
      </c>
      <c r="N834" s="1">
        <f>VLOOKUP(Table_Data[[#This Row],[id]], Table_scibert_titles_topics[[Column1.id]:[Column3.topic]], 3, FALSE)</f>
        <v>9</v>
      </c>
      <c r="O834" s="1">
        <f>VLOOKUP(Table_Data[[#This Row],[id]], Table_miniLM_keywords_topics[[Column1.id]:[Column3.topic]], 3, FALSE)</f>
        <v>-1</v>
      </c>
      <c r="P834" s="1">
        <f>VLOOKUP(Table_Data[[#This Row],[id]], Table_mpnet_keywords_topics[[Column1.id]:[Column3.topic]], 3, FALSE)</f>
        <v>-1</v>
      </c>
      <c r="Q834" s="1" t="s">
        <v>6208</v>
      </c>
    </row>
    <row r="835" spans="1:17" x14ac:dyDescent="0.25">
      <c r="A835" s="1" t="s">
        <v>2492</v>
      </c>
      <c r="B835" s="1" t="s">
        <v>2493</v>
      </c>
      <c r="C835" s="1" t="s">
        <v>2494</v>
      </c>
      <c r="D835" s="1" t="s">
        <v>2495</v>
      </c>
      <c r="E835" s="1" t="s">
        <v>2496</v>
      </c>
      <c r="F835" s="1" t="s">
        <v>526</v>
      </c>
      <c r="G835" s="1">
        <v>2018</v>
      </c>
      <c r="I835" s="1">
        <f>VLOOKUP(Table_Data[[#This Row],[id]], Table_miniLM_document_topics[[Column1.id]:[Column3.topic]], 3, FALSE)</f>
        <v>12</v>
      </c>
      <c r="J835" s="1">
        <f>VLOOKUP(Table_Data[[#This Row],[id]], Table_mpnet_document_topics[[Column1.id]:[Column3.topic]], 3, FALSE)</f>
        <v>6</v>
      </c>
      <c r="K835" s="1">
        <f>VLOOKUP(Table_Data[[#This Row],[id]], Table_scibert_document_topics[[Column1.id]:[Column3.topic]], 3, FALSE)</f>
        <v>10</v>
      </c>
      <c r="L835" s="1">
        <f>VLOOKUP(Table_Data[[#This Row],[id]], Table_miniLM_titles_topics[[Column1.id]:[Column3.topic]], 3, FALSE)</f>
        <v>13</v>
      </c>
      <c r="M835" s="1">
        <f>VLOOKUP(Table_Data[[#This Row],[id]], Table_mpnet_titles_topics[[Column1.id]:[Column3.topic]], 3, FALSE)</f>
        <v>9</v>
      </c>
      <c r="N835" s="1">
        <f>VLOOKUP(Table_Data[[#This Row],[id]], Table_scibert_titles_topics[[Column1.id]:[Column3.topic]], 3, FALSE)</f>
        <v>18</v>
      </c>
      <c r="O835" s="1">
        <f>VLOOKUP(Table_Data[[#This Row],[id]], Table_miniLM_keywords_topics[[Column1.id]:[Column3.topic]], 3, FALSE)</f>
        <v>-1</v>
      </c>
      <c r="P835" s="1">
        <f>VLOOKUP(Table_Data[[#This Row],[id]], Table_mpnet_keywords_topics[[Column1.id]:[Column3.topic]], 3, FALSE)</f>
        <v>16</v>
      </c>
      <c r="Q835" s="1" t="s">
        <v>6208</v>
      </c>
    </row>
    <row r="836" spans="1:17" x14ac:dyDescent="0.25">
      <c r="A836" s="1" t="s">
        <v>2497</v>
      </c>
      <c r="B836" s="1" t="s">
        <v>2498</v>
      </c>
      <c r="C836" s="1" t="s">
        <v>2499</v>
      </c>
      <c r="D836" s="1" t="s">
        <v>2500</v>
      </c>
      <c r="E836" s="1" t="s">
        <v>2501</v>
      </c>
      <c r="F836" s="1" t="s">
        <v>526</v>
      </c>
      <c r="G836" s="1">
        <v>2018</v>
      </c>
      <c r="I836" s="1">
        <f>VLOOKUP(Table_Data[[#This Row],[id]], Table_miniLM_document_topics[[Column1.id]:[Column3.topic]], 3, FALSE)</f>
        <v>21</v>
      </c>
      <c r="J836" s="1">
        <f>VLOOKUP(Table_Data[[#This Row],[id]], Table_mpnet_document_topics[[Column1.id]:[Column3.topic]], 3, FALSE)</f>
        <v>4</v>
      </c>
      <c r="K836" s="1">
        <f>VLOOKUP(Table_Data[[#This Row],[id]], Table_scibert_document_topics[[Column1.id]:[Column3.topic]], 3, FALSE)</f>
        <v>12</v>
      </c>
      <c r="L836" s="1">
        <f>VLOOKUP(Table_Data[[#This Row],[id]], Table_miniLM_titles_topics[[Column1.id]:[Column3.topic]], 3, FALSE)</f>
        <v>13</v>
      </c>
      <c r="M836" s="1">
        <f>VLOOKUP(Table_Data[[#This Row],[id]], Table_mpnet_titles_topics[[Column1.id]:[Column3.topic]], 3, FALSE)</f>
        <v>-1</v>
      </c>
      <c r="N836" s="1">
        <f>VLOOKUP(Table_Data[[#This Row],[id]], Table_scibert_titles_topics[[Column1.id]:[Column3.topic]], 3, FALSE)</f>
        <v>-1</v>
      </c>
      <c r="O836" s="1">
        <f>VLOOKUP(Table_Data[[#This Row],[id]], Table_miniLM_keywords_topics[[Column1.id]:[Column3.topic]], 3, FALSE)</f>
        <v>1</v>
      </c>
      <c r="P836" s="1">
        <f>VLOOKUP(Table_Data[[#This Row],[id]], Table_mpnet_keywords_topics[[Column1.id]:[Column3.topic]], 3, FALSE)</f>
        <v>0</v>
      </c>
      <c r="Q836" s="1" t="s">
        <v>6208</v>
      </c>
    </row>
    <row r="837" spans="1:17" x14ac:dyDescent="0.25">
      <c r="A837" s="1" t="s">
        <v>2502</v>
      </c>
      <c r="B837" s="1" t="s">
        <v>2503</v>
      </c>
      <c r="C837" s="1" t="s">
        <v>2093</v>
      </c>
      <c r="D837" s="1" t="s">
        <v>2504</v>
      </c>
      <c r="E837" s="1" t="s">
        <v>2505</v>
      </c>
      <c r="F837" s="1" t="s">
        <v>526</v>
      </c>
      <c r="G837" s="1">
        <v>2018</v>
      </c>
      <c r="H837" s="1" t="s">
        <v>2506</v>
      </c>
      <c r="I837" s="1">
        <f>VLOOKUP(Table_Data[[#This Row],[id]], Table_miniLM_document_topics[[Column1.id]:[Column3.topic]], 3, FALSE)</f>
        <v>20</v>
      </c>
      <c r="J837" s="1">
        <f>VLOOKUP(Table_Data[[#This Row],[id]], Table_mpnet_document_topics[[Column1.id]:[Column3.topic]], 3, FALSE)</f>
        <v>6</v>
      </c>
      <c r="K837" s="1">
        <f>VLOOKUP(Table_Data[[#This Row],[id]], Table_scibert_document_topics[[Column1.id]:[Column3.topic]], 3, FALSE)</f>
        <v>24</v>
      </c>
      <c r="L837" s="1">
        <f>VLOOKUP(Table_Data[[#This Row],[id]], Table_miniLM_titles_topics[[Column1.id]:[Column3.topic]], 3, FALSE)</f>
        <v>-1</v>
      </c>
      <c r="M837" s="1">
        <f>VLOOKUP(Table_Data[[#This Row],[id]], Table_mpnet_titles_topics[[Column1.id]:[Column3.topic]], 3, FALSE)</f>
        <v>-1</v>
      </c>
      <c r="N837" s="1">
        <f>VLOOKUP(Table_Data[[#This Row],[id]], Table_scibert_titles_topics[[Column1.id]:[Column3.topic]], 3, FALSE)</f>
        <v>7</v>
      </c>
      <c r="O837" s="1">
        <f>VLOOKUP(Table_Data[[#This Row],[id]], Table_miniLM_keywords_topics[[Column1.id]:[Column3.topic]], 3, FALSE)</f>
        <v>17</v>
      </c>
      <c r="P837" s="1">
        <f>VLOOKUP(Table_Data[[#This Row],[id]], Table_mpnet_keywords_topics[[Column1.id]:[Column3.topic]], 3, FALSE)</f>
        <v>10</v>
      </c>
      <c r="Q837" s="1" t="s">
        <v>6208</v>
      </c>
    </row>
    <row r="838" spans="1:17" x14ac:dyDescent="0.25">
      <c r="A838" s="1" t="s">
        <v>2507</v>
      </c>
      <c r="B838" s="1" t="s">
        <v>2508</v>
      </c>
      <c r="C838" s="1" t="s">
        <v>1187</v>
      </c>
      <c r="D838" s="1" t="s">
        <v>2509</v>
      </c>
      <c r="E838" s="1" t="s">
        <v>2510</v>
      </c>
      <c r="F838" s="1" t="s">
        <v>526</v>
      </c>
      <c r="G838" s="1">
        <v>2018</v>
      </c>
      <c r="H838" s="1" t="s">
        <v>254</v>
      </c>
      <c r="I838" s="1">
        <f>VLOOKUP(Table_Data[[#This Row],[id]], Table_miniLM_document_topics[[Column1.id]:[Column3.topic]], 3, FALSE)</f>
        <v>-1</v>
      </c>
      <c r="J838" s="1">
        <f>VLOOKUP(Table_Data[[#This Row],[id]], Table_mpnet_document_topics[[Column1.id]:[Column3.topic]], 3, FALSE)</f>
        <v>-1</v>
      </c>
      <c r="K838" s="1">
        <f>VLOOKUP(Table_Data[[#This Row],[id]], Table_scibert_document_topics[[Column1.id]:[Column3.topic]], 3, FALSE)</f>
        <v>-1</v>
      </c>
      <c r="L838" s="1">
        <f>VLOOKUP(Table_Data[[#This Row],[id]], Table_miniLM_titles_topics[[Column1.id]:[Column3.topic]], 3, FALSE)</f>
        <v>19</v>
      </c>
      <c r="M838" s="1">
        <f>VLOOKUP(Table_Data[[#This Row],[id]], Table_mpnet_titles_topics[[Column1.id]:[Column3.topic]], 3, FALSE)</f>
        <v>8</v>
      </c>
      <c r="N838" s="1">
        <f>VLOOKUP(Table_Data[[#This Row],[id]], Table_scibert_titles_topics[[Column1.id]:[Column3.topic]], 3, FALSE)</f>
        <v>20</v>
      </c>
      <c r="O838" s="1">
        <f>VLOOKUP(Table_Data[[#This Row],[id]], Table_miniLM_keywords_topics[[Column1.id]:[Column3.topic]], 3, FALSE)</f>
        <v>0</v>
      </c>
      <c r="P838" s="1">
        <f>VLOOKUP(Table_Data[[#This Row],[id]], Table_mpnet_keywords_topics[[Column1.id]:[Column3.topic]], 3, FALSE)</f>
        <v>4</v>
      </c>
      <c r="Q838" s="1" t="s">
        <v>6208</v>
      </c>
    </row>
    <row r="839" spans="1:17" x14ac:dyDescent="0.25">
      <c r="A839" s="1" t="s">
        <v>2511</v>
      </c>
      <c r="B839" s="1" t="s">
        <v>2512</v>
      </c>
      <c r="C839" s="1" t="s">
        <v>2513</v>
      </c>
      <c r="D839" s="1" t="s">
        <v>2514</v>
      </c>
      <c r="E839" s="1" t="s">
        <v>2515</v>
      </c>
      <c r="F839" s="1" t="s">
        <v>526</v>
      </c>
      <c r="G839" s="1">
        <v>2018</v>
      </c>
      <c r="I839" s="1">
        <f>VLOOKUP(Table_Data[[#This Row],[id]], Table_miniLM_document_topics[[Column1.id]:[Column3.topic]], 3, FALSE)</f>
        <v>1</v>
      </c>
      <c r="J839" s="1">
        <f>VLOOKUP(Table_Data[[#This Row],[id]], Table_mpnet_document_topics[[Column1.id]:[Column3.topic]], 3, FALSE)</f>
        <v>3</v>
      </c>
      <c r="K839" s="1">
        <f>VLOOKUP(Table_Data[[#This Row],[id]], Table_scibert_document_topics[[Column1.id]:[Column3.topic]], 3, FALSE)</f>
        <v>4</v>
      </c>
      <c r="L839" s="1">
        <f>VLOOKUP(Table_Data[[#This Row],[id]], Table_miniLM_titles_topics[[Column1.id]:[Column3.topic]], 3, FALSE)</f>
        <v>10</v>
      </c>
      <c r="M839" s="1">
        <f>VLOOKUP(Table_Data[[#This Row],[id]], Table_mpnet_titles_topics[[Column1.id]:[Column3.topic]], 3, FALSE)</f>
        <v>5</v>
      </c>
      <c r="N839" s="1">
        <f>VLOOKUP(Table_Data[[#This Row],[id]], Table_scibert_titles_topics[[Column1.id]:[Column3.topic]], 3, FALSE)</f>
        <v>2</v>
      </c>
      <c r="O839" s="1">
        <f>VLOOKUP(Table_Data[[#This Row],[id]], Table_miniLM_keywords_topics[[Column1.id]:[Column3.topic]], 3, FALSE)</f>
        <v>-1</v>
      </c>
      <c r="P839" s="1">
        <f>VLOOKUP(Table_Data[[#This Row],[id]], Table_mpnet_keywords_topics[[Column1.id]:[Column3.topic]], 3, FALSE)</f>
        <v>6</v>
      </c>
      <c r="Q839" s="1" t="s">
        <v>6208</v>
      </c>
    </row>
    <row r="840" spans="1:17" x14ac:dyDescent="0.25">
      <c r="A840" s="1" t="s">
        <v>2516</v>
      </c>
      <c r="B840" s="1" t="s">
        <v>2517</v>
      </c>
      <c r="C840" s="1" t="s">
        <v>2518</v>
      </c>
      <c r="D840" s="1" t="s">
        <v>2519</v>
      </c>
      <c r="E840" s="1" t="s">
        <v>2520</v>
      </c>
      <c r="F840" s="1" t="s">
        <v>526</v>
      </c>
      <c r="G840" s="1">
        <v>2018</v>
      </c>
      <c r="H840" s="1" t="s">
        <v>275</v>
      </c>
      <c r="I840" s="1">
        <f>VLOOKUP(Table_Data[[#This Row],[id]], Table_miniLM_document_topics[[Column1.id]:[Column3.topic]], 3, FALSE)</f>
        <v>2</v>
      </c>
      <c r="J840" s="1">
        <f>VLOOKUP(Table_Data[[#This Row],[id]], Table_mpnet_document_topics[[Column1.id]:[Column3.topic]], 3, FALSE)</f>
        <v>1</v>
      </c>
      <c r="K840" s="1">
        <f>VLOOKUP(Table_Data[[#This Row],[id]], Table_scibert_document_topics[[Column1.id]:[Column3.topic]], 3, FALSE)</f>
        <v>3</v>
      </c>
      <c r="L840" s="1">
        <f>VLOOKUP(Table_Data[[#This Row],[id]], Table_miniLM_titles_topics[[Column1.id]:[Column3.topic]], 3, FALSE)</f>
        <v>4</v>
      </c>
      <c r="M840" s="1">
        <f>VLOOKUP(Table_Data[[#This Row],[id]], Table_mpnet_titles_topics[[Column1.id]:[Column3.topic]], 3, FALSE)</f>
        <v>2</v>
      </c>
      <c r="N840" s="1">
        <f>VLOOKUP(Table_Data[[#This Row],[id]], Table_scibert_titles_topics[[Column1.id]:[Column3.topic]], 3, FALSE)</f>
        <v>1</v>
      </c>
      <c r="O840" s="1">
        <f>VLOOKUP(Table_Data[[#This Row],[id]], Table_miniLM_keywords_topics[[Column1.id]:[Column3.topic]], 3, FALSE)</f>
        <v>-1</v>
      </c>
      <c r="P840" s="1">
        <f>VLOOKUP(Table_Data[[#This Row],[id]], Table_mpnet_keywords_topics[[Column1.id]:[Column3.topic]], 3, FALSE)</f>
        <v>-1</v>
      </c>
      <c r="Q840" s="1" t="s">
        <v>6208</v>
      </c>
    </row>
    <row r="841" spans="1:17" x14ac:dyDescent="0.25">
      <c r="A841" s="1" t="s">
        <v>2521</v>
      </c>
      <c r="B841" s="1" t="s">
        <v>2522</v>
      </c>
      <c r="C841" s="1" t="s">
        <v>2523</v>
      </c>
      <c r="D841" s="1" t="s">
        <v>2524</v>
      </c>
      <c r="E841" s="1" t="s">
        <v>2525</v>
      </c>
      <c r="F841" s="1" t="s">
        <v>526</v>
      </c>
      <c r="G841" s="1">
        <v>2018</v>
      </c>
      <c r="I841" s="1">
        <f>VLOOKUP(Table_Data[[#This Row],[id]], Table_miniLM_document_topics[[Column1.id]:[Column3.topic]], 3, FALSE)</f>
        <v>3</v>
      </c>
      <c r="J841" s="1">
        <f>VLOOKUP(Table_Data[[#This Row],[id]], Table_mpnet_document_topics[[Column1.id]:[Column3.topic]], 3, FALSE)</f>
        <v>4</v>
      </c>
      <c r="K841" s="1">
        <f>VLOOKUP(Table_Data[[#This Row],[id]], Table_scibert_document_topics[[Column1.id]:[Column3.topic]], 3, FALSE)</f>
        <v>2</v>
      </c>
      <c r="L841" s="1">
        <f>VLOOKUP(Table_Data[[#This Row],[id]], Table_miniLM_titles_topics[[Column1.id]:[Column3.topic]], 3, FALSE)</f>
        <v>24</v>
      </c>
      <c r="M841" s="1">
        <f>VLOOKUP(Table_Data[[#This Row],[id]], Table_mpnet_titles_topics[[Column1.id]:[Column3.topic]], 3, FALSE)</f>
        <v>1</v>
      </c>
      <c r="N841" s="1">
        <f>VLOOKUP(Table_Data[[#This Row],[id]], Table_scibert_titles_topics[[Column1.id]:[Column3.topic]], 3, FALSE)</f>
        <v>7</v>
      </c>
      <c r="O841" s="1">
        <f>VLOOKUP(Table_Data[[#This Row],[id]], Table_miniLM_keywords_topics[[Column1.id]:[Column3.topic]], 3, FALSE)</f>
        <v>15</v>
      </c>
      <c r="P841" s="1">
        <f>VLOOKUP(Table_Data[[#This Row],[id]], Table_mpnet_keywords_topics[[Column1.id]:[Column3.topic]], 3, FALSE)</f>
        <v>-1</v>
      </c>
      <c r="Q841" s="1" t="s">
        <v>6208</v>
      </c>
    </row>
    <row r="842" spans="1:17" x14ac:dyDescent="0.25">
      <c r="A842" s="1" t="s">
        <v>2526</v>
      </c>
      <c r="B842" s="1" t="s">
        <v>2527</v>
      </c>
      <c r="C842" s="1" t="s">
        <v>2528</v>
      </c>
      <c r="D842" s="1" t="s">
        <v>2529</v>
      </c>
      <c r="E842" s="1" t="s">
        <v>2530</v>
      </c>
      <c r="F842" s="1" t="s">
        <v>526</v>
      </c>
      <c r="G842" s="1">
        <v>2018</v>
      </c>
      <c r="H842" s="1" t="s">
        <v>254</v>
      </c>
      <c r="I842" s="1">
        <f>VLOOKUP(Table_Data[[#This Row],[id]], Table_miniLM_document_topics[[Column1.id]:[Column3.topic]], 3, FALSE)</f>
        <v>-1</v>
      </c>
      <c r="J842" s="1">
        <f>VLOOKUP(Table_Data[[#This Row],[id]], Table_mpnet_document_topics[[Column1.id]:[Column3.topic]], 3, FALSE)</f>
        <v>0</v>
      </c>
      <c r="K842" s="1">
        <f>VLOOKUP(Table_Data[[#This Row],[id]], Table_scibert_document_topics[[Column1.id]:[Column3.topic]], 3, FALSE)</f>
        <v>-1</v>
      </c>
      <c r="L842" s="1">
        <f>VLOOKUP(Table_Data[[#This Row],[id]], Table_miniLM_titles_topics[[Column1.id]:[Column3.topic]], 3, FALSE)</f>
        <v>-1</v>
      </c>
      <c r="M842" s="1">
        <f>VLOOKUP(Table_Data[[#This Row],[id]], Table_mpnet_titles_topics[[Column1.id]:[Column3.topic]], 3, FALSE)</f>
        <v>0</v>
      </c>
      <c r="N842" s="1">
        <f>VLOOKUP(Table_Data[[#This Row],[id]], Table_scibert_titles_topics[[Column1.id]:[Column3.topic]], 3, FALSE)</f>
        <v>-1</v>
      </c>
      <c r="O842" s="1">
        <f>VLOOKUP(Table_Data[[#This Row],[id]], Table_miniLM_keywords_topics[[Column1.id]:[Column3.topic]], 3, FALSE)</f>
        <v>-1</v>
      </c>
      <c r="P842" s="1">
        <f>VLOOKUP(Table_Data[[#This Row],[id]], Table_mpnet_keywords_topics[[Column1.id]:[Column3.topic]], 3, FALSE)</f>
        <v>16</v>
      </c>
      <c r="Q842" s="1" t="s">
        <v>6208</v>
      </c>
    </row>
    <row r="843" spans="1:17" x14ac:dyDescent="0.25">
      <c r="A843" s="1" t="s">
        <v>2531</v>
      </c>
      <c r="B843" s="1" t="s">
        <v>2532</v>
      </c>
      <c r="C843" s="1" t="s">
        <v>2533</v>
      </c>
      <c r="D843" s="1" t="s">
        <v>2534</v>
      </c>
      <c r="E843" s="1" t="s">
        <v>2535</v>
      </c>
      <c r="F843" s="1" t="s">
        <v>526</v>
      </c>
      <c r="G843" s="1">
        <v>2018</v>
      </c>
      <c r="I843" s="1">
        <f>VLOOKUP(Table_Data[[#This Row],[id]], Table_miniLM_document_topics[[Column1.id]:[Column3.topic]], 3, FALSE)</f>
        <v>23</v>
      </c>
      <c r="J843" s="1">
        <f>VLOOKUP(Table_Data[[#This Row],[id]], Table_mpnet_document_topics[[Column1.id]:[Column3.topic]], 3, FALSE)</f>
        <v>-1</v>
      </c>
      <c r="K843" s="1">
        <f>VLOOKUP(Table_Data[[#This Row],[id]], Table_scibert_document_topics[[Column1.id]:[Column3.topic]], 3, FALSE)</f>
        <v>-1</v>
      </c>
      <c r="L843" s="1">
        <f>VLOOKUP(Table_Data[[#This Row],[id]], Table_miniLM_titles_topics[[Column1.id]:[Column3.topic]], 3, FALSE)</f>
        <v>1</v>
      </c>
      <c r="M843" s="1">
        <f>VLOOKUP(Table_Data[[#This Row],[id]], Table_mpnet_titles_topics[[Column1.id]:[Column3.topic]], 3, FALSE)</f>
        <v>4</v>
      </c>
      <c r="N843" s="1">
        <f>VLOOKUP(Table_Data[[#This Row],[id]], Table_scibert_titles_topics[[Column1.id]:[Column3.topic]], 3, FALSE)</f>
        <v>11</v>
      </c>
      <c r="O843" s="1">
        <f>VLOOKUP(Table_Data[[#This Row],[id]], Table_miniLM_keywords_topics[[Column1.id]:[Column3.topic]], 3, FALSE)</f>
        <v>3</v>
      </c>
      <c r="P843" s="1">
        <f>VLOOKUP(Table_Data[[#This Row],[id]], Table_mpnet_keywords_topics[[Column1.id]:[Column3.topic]], 3, FALSE)</f>
        <v>3</v>
      </c>
      <c r="Q843" s="1" t="s">
        <v>6208</v>
      </c>
    </row>
    <row r="844" spans="1:17" x14ac:dyDescent="0.25">
      <c r="A844" s="1" t="s">
        <v>2536</v>
      </c>
      <c r="B844" s="1" t="s">
        <v>2537</v>
      </c>
      <c r="C844" s="1" t="s">
        <v>2538</v>
      </c>
      <c r="D844" s="1" t="s">
        <v>2539</v>
      </c>
      <c r="E844" s="1" t="s">
        <v>2540</v>
      </c>
      <c r="F844" s="1" t="s">
        <v>526</v>
      </c>
      <c r="G844" s="1">
        <v>2018</v>
      </c>
      <c r="H844" s="1" t="s">
        <v>133</v>
      </c>
      <c r="I844" s="1">
        <f>VLOOKUP(Table_Data[[#This Row],[id]], Table_miniLM_document_topics[[Column1.id]:[Column3.topic]], 3, FALSE)</f>
        <v>-1</v>
      </c>
      <c r="J844" s="1">
        <f>VLOOKUP(Table_Data[[#This Row],[id]], Table_mpnet_document_topics[[Column1.id]:[Column3.topic]], 3, FALSE)</f>
        <v>3</v>
      </c>
      <c r="K844" s="1">
        <f>VLOOKUP(Table_Data[[#This Row],[id]], Table_scibert_document_topics[[Column1.id]:[Column3.topic]], 3, FALSE)</f>
        <v>-1</v>
      </c>
      <c r="L844" s="1">
        <f>VLOOKUP(Table_Data[[#This Row],[id]], Table_miniLM_titles_topics[[Column1.id]:[Column3.topic]], 3, FALSE)</f>
        <v>7</v>
      </c>
      <c r="M844" s="1">
        <f>VLOOKUP(Table_Data[[#This Row],[id]], Table_mpnet_titles_topics[[Column1.id]:[Column3.topic]], 3, FALSE)</f>
        <v>-1</v>
      </c>
      <c r="N844" s="1">
        <f>VLOOKUP(Table_Data[[#This Row],[id]], Table_scibert_titles_topics[[Column1.id]:[Column3.topic]], 3, FALSE)</f>
        <v>-1</v>
      </c>
      <c r="O844" s="1">
        <f>VLOOKUP(Table_Data[[#This Row],[id]], Table_miniLM_keywords_topics[[Column1.id]:[Column3.topic]], 3, FALSE)</f>
        <v>-1</v>
      </c>
      <c r="P844" s="1">
        <f>VLOOKUP(Table_Data[[#This Row],[id]], Table_mpnet_keywords_topics[[Column1.id]:[Column3.topic]], 3, FALSE)</f>
        <v>2</v>
      </c>
      <c r="Q844" s="1" t="s">
        <v>6208</v>
      </c>
    </row>
    <row r="845" spans="1:17" x14ac:dyDescent="0.25">
      <c r="A845" s="1" t="s">
        <v>2838</v>
      </c>
      <c r="B845" s="1" t="s">
        <v>2839</v>
      </c>
      <c r="C845" s="1" t="s">
        <v>2840</v>
      </c>
      <c r="D845" s="1" t="s">
        <v>2841</v>
      </c>
      <c r="E845" s="1" t="s">
        <v>2842</v>
      </c>
      <c r="F845" s="1" t="s">
        <v>526</v>
      </c>
      <c r="G845" s="1">
        <v>2019</v>
      </c>
      <c r="I845" s="1">
        <f>VLOOKUP(Table_Data[[#This Row],[id]], Table_miniLM_document_topics[[Column1.id]:[Column3.topic]], 3, FALSE)</f>
        <v>-1</v>
      </c>
      <c r="J845" s="1">
        <f>VLOOKUP(Table_Data[[#This Row],[id]], Table_mpnet_document_topics[[Column1.id]:[Column3.topic]], 3, FALSE)</f>
        <v>12</v>
      </c>
      <c r="K845" s="1">
        <f>VLOOKUP(Table_Data[[#This Row],[id]], Table_scibert_document_topics[[Column1.id]:[Column3.topic]], 3, FALSE)</f>
        <v>-1</v>
      </c>
      <c r="L845" s="1">
        <f>VLOOKUP(Table_Data[[#This Row],[id]], Table_miniLM_titles_topics[[Column1.id]:[Column3.topic]], 3, FALSE)</f>
        <v>-1</v>
      </c>
      <c r="M845" s="1">
        <f>VLOOKUP(Table_Data[[#This Row],[id]], Table_mpnet_titles_topics[[Column1.id]:[Column3.topic]], 3, FALSE)</f>
        <v>0</v>
      </c>
      <c r="N845" s="1">
        <f>VLOOKUP(Table_Data[[#This Row],[id]], Table_scibert_titles_topics[[Column1.id]:[Column3.topic]], 3, FALSE)</f>
        <v>15</v>
      </c>
      <c r="O845" s="1">
        <f>VLOOKUP(Table_Data[[#This Row],[id]], Table_miniLM_keywords_topics[[Column1.id]:[Column3.topic]], 3, FALSE)</f>
        <v>1</v>
      </c>
      <c r="P845" s="1">
        <f>VLOOKUP(Table_Data[[#This Row],[id]], Table_mpnet_keywords_topics[[Column1.id]:[Column3.topic]], 3, FALSE)</f>
        <v>0</v>
      </c>
      <c r="Q845" s="1" t="s">
        <v>6208</v>
      </c>
    </row>
    <row r="846" spans="1:17" x14ac:dyDescent="0.25">
      <c r="A846" s="1" t="s">
        <v>2843</v>
      </c>
      <c r="B846" s="1" t="s">
        <v>2844</v>
      </c>
      <c r="C846" s="1" t="s">
        <v>44</v>
      </c>
      <c r="D846" s="1" t="s">
        <v>2845</v>
      </c>
      <c r="E846" s="1" t="s">
        <v>2846</v>
      </c>
      <c r="F846" s="1" t="s">
        <v>526</v>
      </c>
      <c r="G846" s="1">
        <v>2019</v>
      </c>
      <c r="I846" s="1">
        <f>VLOOKUP(Table_Data[[#This Row],[id]], Table_miniLM_document_topics[[Column1.id]:[Column3.topic]], 3, FALSE)</f>
        <v>15</v>
      </c>
      <c r="J846" s="1">
        <f>VLOOKUP(Table_Data[[#This Row],[id]], Table_mpnet_document_topics[[Column1.id]:[Column3.topic]], 3, FALSE)</f>
        <v>-1</v>
      </c>
      <c r="K846" s="1">
        <f>VLOOKUP(Table_Data[[#This Row],[id]], Table_scibert_document_topics[[Column1.id]:[Column3.topic]], 3, FALSE)</f>
        <v>13</v>
      </c>
      <c r="L846" s="1">
        <f>VLOOKUP(Table_Data[[#This Row],[id]], Table_miniLM_titles_topics[[Column1.id]:[Column3.topic]], 3, FALSE)</f>
        <v>21</v>
      </c>
      <c r="M846" s="1">
        <f>VLOOKUP(Table_Data[[#This Row],[id]], Table_mpnet_titles_topics[[Column1.id]:[Column3.topic]], 3, FALSE)</f>
        <v>14</v>
      </c>
      <c r="N846" s="1">
        <f>VLOOKUP(Table_Data[[#This Row],[id]], Table_scibert_titles_topics[[Column1.id]:[Column3.topic]], 3, FALSE)</f>
        <v>15</v>
      </c>
      <c r="O846" s="1">
        <f>VLOOKUP(Table_Data[[#This Row],[id]], Table_miniLM_keywords_topics[[Column1.id]:[Column3.topic]], 3, FALSE)</f>
        <v>-1</v>
      </c>
      <c r="P846" s="1">
        <f>VLOOKUP(Table_Data[[#This Row],[id]], Table_mpnet_keywords_topics[[Column1.id]:[Column3.topic]], 3, FALSE)</f>
        <v>2</v>
      </c>
      <c r="Q846" s="1" t="s">
        <v>6208</v>
      </c>
    </row>
    <row r="847" spans="1:17" x14ac:dyDescent="0.25">
      <c r="A847" s="1" t="s">
        <v>2847</v>
      </c>
      <c r="B847" s="1" t="s">
        <v>2848</v>
      </c>
      <c r="C847" s="1" t="s">
        <v>2057</v>
      </c>
      <c r="D847" s="1" t="s">
        <v>2849</v>
      </c>
      <c r="E847" s="1" t="s">
        <v>2850</v>
      </c>
      <c r="F847" s="1" t="s">
        <v>526</v>
      </c>
      <c r="G847" s="1">
        <v>2019</v>
      </c>
      <c r="I847" s="1">
        <f>VLOOKUP(Table_Data[[#This Row],[id]], Table_miniLM_document_topics[[Column1.id]:[Column3.topic]], 3, FALSE)</f>
        <v>-1</v>
      </c>
      <c r="J847" s="1">
        <f>VLOOKUP(Table_Data[[#This Row],[id]], Table_mpnet_document_topics[[Column1.id]:[Column3.topic]], 3, FALSE)</f>
        <v>-1</v>
      </c>
      <c r="K847" s="1">
        <f>VLOOKUP(Table_Data[[#This Row],[id]], Table_scibert_document_topics[[Column1.id]:[Column3.topic]], 3, FALSE)</f>
        <v>-1</v>
      </c>
      <c r="L847" s="1">
        <f>VLOOKUP(Table_Data[[#This Row],[id]], Table_miniLM_titles_topics[[Column1.id]:[Column3.topic]], 3, FALSE)</f>
        <v>2</v>
      </c>
      <c r="M847" s="1">
        <f>VLOOKUP(Table_Data[[#This Row],[id]], Table_mpnet_titles_topics[[Column1.id]:[Column3.topic]], 3, FALSE)</f>
        <v>7</v>
      </c>
      <c r="N847" s="1">
        <f>VLOOKUP(Table_Data[[#This Row],[id]], Table_scibert_titles_topics[[Column1.id]:[Column3.topic]], 3, FALSE)</f>
        <v>4</v>
      </c>
      <c r="O847" s="1">
        <f>VLOOKUP(Table_Data[[#This Row],[id]], Table_miniLM_keywords_topics[[Column1.id]:[Column3.topic]], 3, FALSE)</f>
        <v>-1</v>
      </c>
      <c r="P847" s="1">
        <f>VLOOKUP(Table_Data[[#This Row],[id]], Table_mpnet_keywords_topics[[Column1.id]:[Column3.topic]], 3, FALSE)</f>
        <v>0</v>
      </c>
      <c r="Q847" s="1" t="s">
        <v>6208</v>
      </c>
    </row>
    <row r="848" spans="1:17" x14ac:dyDescent="0.25">
      <c r="A848" s="1" t="s">
        <v>2851</v>
      </c>
      <c r="B848" s="1" t="s">
        <v>2852</v>
      </c>
      <c r="C848" s="1" t="s">
        <v>2853</v>
      </c>
      <c r="D848" s="1" t="s">
        <v>2854</v>
      </c>
      <c r="E848" s="1" t="s">
        <v>2855</v>
      </c>
      <c r="F848" s="1" t="s">
        <v>526</v>
      </c>
      <c r="G848" s="1">
        <v>2019</v>
      </c>
      <c r="I848" s="1">
        <f>VLOOKUP(Table_Data[[#This Row],[id]], Table_miniLM_document_topics[[Column1.id]:[Column3.topic]], 3, FALSE)</f>
        <v>7</v>
      </c>
      <c r="J848" s="1">
        <f>VLOOKUP(Table_Data[[#This Row],[id]], Table_mpnet_document_topics[[Column1.id]:[Column3.topic]], 3, FALSE)</f>
        <v>8</v>
      </c>
      <c r="K848" s="1">
        <f>VLOOKUP(Table_Data[[#This Row],[id]], Table_scibert_document_topics[[Column1.id]:[Column3.topic]], 3, FALSE)</f>
        <v>7</v>
      </c>
      <c r="L848" s="1">
        <f>VLOOKUP(Table_Data[[#This Row],[id]], Table_miniLM_titles_topics[[Column1.id]:[Column3.topic]], 3, FALSE)</f>
        <v>8</v>
      </c>
      <c r="M848" s="1">
        <f>VLOOKUP(Table_Data[[#This Row],[id]], Table_mpnet_titles_topics[[Column1.id]:[Column3.topic]], 3, FALSE)</f>
        <v>11</v>
      </c>
      <c r="N848" s="1">
        <f>VLOOKUP(Table_Data[[#This Row],[id]], Table_scibert_titles_topics[[Column1.id]:[Column3.topic]], 3, FALSE)</f>
        <v>6</v>
      </c>
      <c r="O848" s="1">
        <f>VLOOKUP(Table_Data[[#This Row],[id]], Table_miniLM_keywords_topics[[Column1.id]:[Column3.topic]], 3, FALSE)</f>
        <v>3</v>
      </c>
      <c r="P848" s="1">
        <f>VLOOKUP(Table_Data[[#This Row],[id]], Table_mpnet_keywords_topics[[Column1.id]:[Column3.topic]], 3, FALSE)</f>
        <v>9</v>
      </c>
      <c r="Q848" s="1" t="s">
        <v>6208</v>
      </c>
    </row>
    <row r="849" spans="1:17" x14ac:dyDescent="0.25">
      <c r="A849" s="1" t="s">
        <v>2856</v>
      </c>
      <c r="B849" s="1" t="s">
        <v>2857</v>
      </c>
      <c r="C849" s="1" t="s">
        <v>2858</v>
      </c>
      <c r="D849" s="1" t="s">
        <v>2859</v>
      </c>
      <c r="E849" s="1" t="s">
        <v>2860</v>
      </c>
      <c r="F849" s="1" t="s">
        <v>526</v>
      </c>
      <c r="G849" s="1">
        <v>2019</v>
      </c>
      <c r="H849" s="1" t="s">
        <v>127</v>
      </c>
      <c r="I849" s="1">
        <f>VLOOKUP(Table_Data[[#This Row],[id]], Table_miniLM_document_topics[[Column1.id]:[Column3.topic]], 3, FALSE)</f>
        <v>15</v>
      </c>
      <c r="J849" s="1">
        <f>VLOOKUP(Table_Data[[#This Row],[id]], Table_mpnet_document_topics[[Column1.id]:[Column3.topic]], 3, FALSE)</f>
        <v>18</v>
      </c>
      <c r="K849" s="1">
        <f>VLOOKUP(Table_Data[[#This Row],[id]], Table_scibert_document_topics[[Column1.id]:[Column3.topic]], 3, FALSE)</f>
        <v>13</v>
      </c>
      <c r="L849" s="1">
        <f>VLOOKUP(Table_Data[[#This Row],[id]], Table_miniLM_titles_topics[[Column1.id]:[Column3.topic]], 3, FALSE)</f>
        <v>-1</v>
      </c>
      <c r="M849" s="1">
        <f>VLOOKUP(Table_Data[[#This Row],[id]], Table_mpnet_titles_topics[[Column1.id]:[Column3.topic]], 3, FALSE)</f>
        <v>14</v>
      </c>
      <c r="N849" s="1">
        <f>VLOOKUP(Table_Data[[#This Row],[id]], Table_scibert_titles_topics[[Column1.id]:[Column3.topic]], 3, FALSE)</f>
        <v>0</v>
      </c>
      <c r="O849" s="1">
        <f>VLOOKUP(Table_Data[[#This Row],[id]], Table_miniLM_keywords_topics[[Column1.id]:[Column3.topic]], 3, FALSE)</f>
        <v>-1</v>
      </c>
      <c r="P849" s="1">
        <f>VLOOKUP(Table_Data[[#This Row],[id]], Table_mpnet_keywords_topics[[Column1.id]:[Column3.topic]], 3, FALSE)</f>
        <v>0</v>
      </c>
      <c r="Q849" s="1" t="s">
        <v>6208</v>
      </c>
    </row>
    <row r="850" spans="1:17" x14ac:dyDescent="0.25">
      <c r="A850" s="1" t="s">
        <v>2861</v>
      </c>
      <c r="B850" s="1" t="s">
        <v>2862</v>
      </c>
      <c r="C850" s="1" t="s">
        <v>2863</v>
      </c>
      <c r="D850" s="1" t="s">
        <v>2864</v>
      </c>
      <c r="E850" s="1" t="s">
        <v>2865</v>
      </c>
      <c r="F850" s="1" t="s">
        <v>526</v>
      </c>
      <c r="G850" s="1">
        <v>2019</v>
      </c>
      <c r="I850" s="1">
        <f>VLOOKUP(Table_Data[[#This Row],[id]], Table_miniLM_document_topics[[Column1.id]:[Column3.topic]], 3, FALSE)</f>
        <v>4</v>
      </c>
      <c r="J850" s="1">
        <f>VLOOKUP(Table_Data[[#This Row],[id]], Table_mpnet_document_topics[[Column1.id]:[Column3.topic]], 3, FALSE)</f>
        <v>5</v>
      </c>
      <c r="K850" s="1">
        <f>VLOOKUP(Table_Data[[#This Row],[id]], Table_scibert_document_topics[[Column1.id]:[Column3.topic]], 3, FALSE)</f>
        <v>5</v>
      </c>
      <c r="L850" s="1">
        <f>VLOOKUP(Table_Data[[#This Row],[id]], Table_miniLM_titles_topics[[Column1.id]:[Column3.topic]], 3, FALSE)</f>
        <v>3</v>
      </c>
      <c r="M850" s="1">
        <f>VLOOKUP(Table_Data[[#This Row],[id]], Table_mpnet_titles_topics[[Column1.id]:[Column3.topic]], 3, FALSE)</f>
        <v>0</v>
      </c>
      <c r="N850" s="1">
        <f>VLOOKUP(Table_Data[[#This Row],[id]], Table_scibert_titles_topics[[Column1.id]:[Column3.topic]], 3, FALSE)</f>
        <v>0</v>
      </c>
      <c r="O850" s="1">
        <f>VLOOKUP(Table_Data[[#This Row],[id]], Table_miniLM_keywords_topics[[Column1.id]:[Column3.topic]], 3, FALSE)</f>
        <v>8</v>
      </c>
      <c r="P850" s="1">
        <f>VLOOKUP(Table_Data[[#This Row],[id]], Table_mpnet_keywords_topics[[Column1.id]:[Column3.topic]], 3, FALSE)</f>
        <v>0</v>
      </c>
      <c r="Q850" s="1" t="s">
        <v>6208</v>
      </c>
    </row>
    <row r="851" spans="1:17" x14ac:dyDescent="0.25">
      <c r="A851" s="1" t="s">
        <v>2866</v>
      </c>
      <c r="B851" s="1" t="s">
        <v>2867</v>
      </c>
      <c r="C851" s="1" t="s">
        <v>2868</v>
      </c>
      <c r="D851" s="1" t="s">
        <v>2869</v>
      </c>
      <c r="E851" s="1" t="s">
        <v>2870</v>
      </c>
      <c r="F851" s="1" t="s">
        <v>526</v>
      </c>
      <c r="G851" s="1">
        <v>2019</v>
      </c>
      <c r="H851" s="1" t="s">
        <v>739</v>
      </c>
      <c r="I851" s="1">
        <f>VLOOKUP(Table_Data[[#This Row],[id]], Table_miniLM_document_topics[[Column1.id]:[Column3.topic]], 3, FALSE)</f>
        <v>-1</v>
      </c>
      <c r="J851" s="1">
        <f>VLOOKUP(Table_Data[[#This Row],[id]], Table_mpnet_document_topics[[Column1.id]:[Column3.topic]], 3, FALSE)</f>
        <v>-1</v>
      </c>
      <c r="K851" s="1">
        <f>VLOOKUP(Table_Data[[#This Row],[id]], Table_scibert_document_topics[[Column1.id]:[Column3.topic]], 3, FALSE)</f>
        <v>-1</v>
      </c>
      <c r="L851" s="1">
        <f>VLOOKUP(Table_Data[[#This Row],[id]], Table_miniLM_titles_topics[[Column1.id]:[Column3.topic]], 3, FALSE)</f>
        <v>7</v>
      </c>
      <c r="M851" s="1">
        <f>VLOOKUP(Table_Data[[#This Row],[id]], Table_mpnet_titles_topics[[Column1.id]:[Column3.topic]], 3, FALSE)</f>
        <v>5</v>
      </c>
      <c r="N851" s="1">
        <f>VLOOKUP(Table_Data[[#This Row],[id]], Table_scibert_titles_topics[[Column1.id]:[Column3.topic]], 3, FALSE)</f>
        <v>9</v>
      </c>
      <c r="O851" s="1">
        <f>VLOOKUP(Table_Data[[#This Row],[id]], Table_miniLM_keywords_topics[[Column1.id]:[Column3.topic]], 3, FALSE)</f>
        <v>-1</v>
      </c>
      <c r="P851" s="1">
        <f>VLOOKUP(Table_Data[[#This Row],[id]], Table_mpnet_keywords_topics[[Column1.id]:[Column3.topic]], 3, FALSE)</f>
        <v>-1</v>
      </c>
      <c r="Q851" s="1" t="s">
        <v>6208</v>
      </c>
    </row>
    <row r="852" spans="1:17" x14ac:dyDescent="0.25">
      <c r="A852" s="1" t="s">
        <v>2871</v>
      </c>
      <c r="B852" s="1" t="s">
        <v>2872</v>
      </c>
      <c r="C852" s="1" t="s">
        <v>2873</v>
      </c>
      <c r="D852" s="1" t="s">
        <v>2874</v>
      </c>
      <c r="E852" s="1" t="s">
        <v>2875</v>
      </c>
      <c r="F852" s="1" t="s">
        <v>526</v>
      </c>
      <c r="G852" s="1">
        <v>2019</v>
      </c>
      <c r="I852" s="1">
        <f>VLOOKUP(Table_Data[[#This Row],[id]], Table_miniLM_document_topics[[Column1.id]:[Column3.topic]], 3, FALSE)</f>
        <v>3</v>
      </c>
      <c r="J852" s="1">
        <f>VLOOKUP(Table_Data[[#This Row],[id]], Table_mpnet_document_topics[[Column1.id]:[Column3.topic]], 3, FALSE)</f>
        <v>4</v>
      </c>
      <c r="K852" s="1">
        <f>VLOOKUP(Table_Data[[#This Row],[id]], Table_scibert_document_topics[[Column1.id]:[Column3.topic]], 3, FALSE)</f>
        <v>2</v>
      </c>
      <c r="L852" s="1">
        <f>VLOOKUP(Table_Data[[#This Row],[id]], Table_miniLM_titles_topics[[Column1.id]:[Column3.topic]], 3, FALSE)</f>
        <v>15</v>
      </c>
      <c r="M852" s="1">
        <f>VLOOKUP(Table_Data[[#This Row],[id]], Table_mpnet_titles_topics[[Column1.id]:[Column3.topic]], 3, FALSE)</f>
        <v>6</v>
      </c>
      <c r="N852" s="1">
        <f>VLOOKUP(Table_Data[[#This Row],[id]], Table_scibert_titles_topics[[Column1.id]:[Column3.topic]], 3, FALSE)</f>
        <v>7</v>
      </c>
      <c r="O852" s="1">
        <f>VLOOKUP(Table_Data[[#This Row],[id]], Table_miniLM_keywords_topics[[Column1.id]:[Column3.topic]], 3, FALSE)</f>
        <v>-1</v>
      </c>
      <c r="P852" s="1">
        <f>VLOOKUP(Table_Data[[#This Row],[id]], Table_mpnet_keywords_topics[[Column1.id]:[Column3.topic]], 3, FALSE)</f>
        <v>10</v>
      </c>
      <c r="Q852" s="1" t="s">
        <v>6208</v>
      </c>
    </row>
    <row r="853" spans="1:17" x14ac:dyDescent="0.25">
      <c r="A853" s="1" t="s">
        <v>2876</v>
      </c>
      <c r="B853" s="1" t="s">
        <v>2877</v>
      </c>
      <c r="C853" s="1" t="s">
        <v>2878</v>
      </c>
      <c r="D853" s="1" t="s">
        <v>2879</v>
      </c>
      <c r="E853" s="1" t="s">
        <v>2880</v>
      </c>
      <c r="F853" s="1" t="s">
        <v>526</v>
      </c>
      <c r="G853" s="1">
        <v>2019</v>
      </c>
      <c r="H853" s="1" t="s">
        <v>14</v>
      </c>
      <c r="I853" s="1">
        <f>VLOOKUP(Table_Data[[#This Row],[id]], Table_miniLM_document_topics[[Column1.id]:[Column3.topic]], 3, FALSE)</f>
        <v>7</v>
      </c>
      <c r="J853" s="1">
        <f>VLOOKUP(Table_Data[[#This Row],[id]], Table_mpnet_document_topics[[Column1.id]:[Column3.topic]], 3, FALSE)</f>
        <v>1</v>
      </c>
      <c r="K853" s="1">
        <f>VLOOKUP(Table_Data[[#This Row],[id]], Table_scibert_document_topics[[Column1.id]:[Column3.topic]], 3, FALSE)</f>
        <v>7</v>
      </c>
      <c r="L853" s="1">
        <f>VLOOKUP(Table_Data[[#This Row],[id]], Table_miniLM_titles_topics[[Column1.id]:[Column3.topic]], 3, FALSE)</f>
        <v>4</v>
      </c>
      <c r="M853" s="1">
        <f>VLOOKUP(Table_Data[[#This Row],[id]], Table_mpnet_titles_topics[[Column1.id]:[Column3.topic]], 3, FALSE)</f>
        <v>2</v>
      </c>
      <c r="N853" s="1">
        <f>VLOOKUP(Table_Data[[#This Row],[id]], Table_scibert_titles_topics[[Column1.id]:[Column3.topic]], 3, FALSE)</f>
        <v>1</v>
      </c>
      <c r="O853" s="1">
        <f>VLOOKUP(Table_Data[[#This Row],[id]], Table_miniLM_keywords_topics[[Column1.id]:[Column3.topic]], 3, FALSE)</f>
        <v>-1</v>
      </c>
      <c r="P853" s="1">
        <f>VLOOKUP(Table_Data[[#This Row],[id]], Table_mpnet_keywords_topics[[Column1.id]:[Column3.topic]], 3, FALSE)</f>
        <v>-1</v>
      </c>
      <c r="Q853" s="1" t="s">
        <v>6208</v>
      </c>
    </row>
    <row r="854" spans="1:17" x14ac:dyDescent="0.25">
      <c r="A854" s="1" t="s">
        <v>2881</v>
      </c>
      <c r="B854" s="1" t="s">
        <v>2882</v>
      </c>
      <c r="C854" s="1" t="s">
        <v>1673</v>
      </c>
      <c r="D854" s="1" t="s">
        <v>2883</v>
      </c>
      <c r="E854" s="1" t="s">
        <v>2884</v>
      </c>
      <c r="F854" s="1" t="s">
        <v>526</v>
      </c>
      <c r="G854" s="1">
        <v>2019</v>
      </c>
      <c r="I854" s="1">
        <f>VLOOKUP(Table_Data[[#This Row],[id]], Table_miniLM_document_topics[[Column1.id]:[Column3.topic]], 3, FALSE)</f>
        <v>6</v>
      </c>
      <c r="J854" s="1">
        <f>VLOOKUP(Table_Data[[#This Row],[id]], Table_mpnet_document_topics[[Column1.id]:[Column3.topic]], 3, FALSE)</f>
        <v>7</v>
      </c>
      <c r="K854" s="1">
        <f>VLOOKUP(Table_Data[[#This Row],[id]], Table_scibert_document_topics[[Column1.id]:[Column3.topic]], 3, FALSE)</f>
        <v>6</v>
      </c>
      <c r="L854" s="1">
        <f>VLOOKUP(Table_Data[[#This Row],[id]], Table_miniLM_titles_topics[[Column1.id]:[Column3.topic]], 3, FALSE)</f>
        <v>6</v>
      </c>
      <c r="M854" s="1">
        <f>VLOOKUP(Table_Data[[#This Row],[id]], Table_mpnet_titles_topics[[Column1.id]:[Column3.topic]], 3, FALSE)</f>
        <v>6</v>
      </c>
      <c r="N854" s="1">
        <f>VLOOKUP(Table_Data[[#This Row],[id]], Table_scibert_titles_topics[[Column1.id]:[Column3.topic]], 3, FALSE)</f>
        <v>5</v>
      </c>
      <c r="O854" s="1">
        <f>VLOOKUP(Table_Data[[#This Row],[id]], Table_miniLM_keywords_topics[[Column1.id]:[Column3.topic]], 3, FALSE)</f>
        <v>15</v>
      </c>
      <c r="P854" s="1">
        <f>VLOOKUP(Table_Data[[#This Row],[id]], Table_mpnet_keywords_topics[[Column1.id]:[Column3.topic]], 3, FALSE)</f>
        <v>8</v>
      </c>
      <c r="Q854" s="1" t="s">
        <v>6208</v>
      </c>
    </row>
    <row r="855" spans="1:17" x14ac:dyDescent="0.25">
      <c r="A855" s="1" t="s">
        <v>2885</v>
      </c>
      <c r="B855" s="1" t="s">
        <v>2886</v>
      </c>
      <c r="C855" s="1" t="s">
        <v>1913</v>
      </c>
      <c r="D855" s="1" t="s">
        <v>2887</v>
      </c>
      <c r="E855" s="1" t="s">
        <v>2888</v>
      </c>
      <c r="F855" s="1" t="s">
        <v>526</v>
      </c>
      <c r="G855" s="1">
        <v>2019</v>
      </c>
      <c r="I855" s="1">
        <f>VLOOKUP(Table_Data[[#This Row],[id]], Table_miniLM_document_topics[[Column1.id]:[Column3.topic]], 3, FALSE)</f>
        <v>-1</v>
      </c>
      <c r="J855" s="1">
        <f>VLOOKUP(Table_Data[[#This Row],[id]], Table_mpnet_document_topics[[Column1.id]:[Column3.topic]], 3, FALSE)</f>
        <v>11</v>
      </c>
      <c r="K855" s="1">
        <f>VLOOKUP(Table_Data[[#This Row],[id]], Table_scibert_document_topics[[Column1.id]:[Column3.topic]], 3, FALSE)</f>
        <v>-1</v>
      </c>
      <c r="L855" s="1">
        <f>VLOOKUP(Table_Data[[#This Row],[id]], Table_miniLM_titles_topics[[Column1.id]:[Column3.topic]], 3, FALSE)</f>
        <v>1</v>
      </c>
      <c r="M855" s="1">
        <f>VLOOKUP(Table_Data[[#This Row],[id]], Table_mpnet_titles_topics[[Column1.id]:[Column3.topic]], 3, FALSE)</f>
        <v>4</v>
      </c>
      <c r="N855" s="1">
        <f>VLOOKUP(Table_Data[[#This Row],[id]], Table_scibert_titles_topics[[Column1.id]:[Column3.topic]], 3, FALSE)</f>
        <v>11</v>
      </c>
      <c r="O855" s="1">
        <f>VLOOKUP(Table_Data[[#This Row],[id]], Table_miniLM_keywords_topics[[Column1.id]:[Column3.topic]], 3, FALSE)</f>
        <v>15</v>
      </c>
      <c r="P855" s="1">
        <f>VLOOKUP(Table_Data[[#This Row],[id]], Table_mpnet_keywords_topics[[Column1.id]:[Column3.topic]], 3, FALSE)</f>
        <v>-1</v>
      </c>
      <c r="Q855" s="1" t="s">
        <v>6208</v>
      </c>
    </row>
    <row r="856" spans="1:17" x14ac:dyDescent="0.25">
      <c r="A856" s="1" t="s">
        <v>2889</v>
      </c>
      <c r="B856" s="1" t="s">
        <v>2890</v>
      </c>
      <c r="C856" s="1" t="s">
        <v>2891</v>
      </c>
      <c r="D856" s="1" t="s">
        <v>2892</v>
      </c>
      <c r="E856" s="1" t="s">
        <v>2893</v>
      </c>
      <c r="F856" s="1" t="s">
        <v>526</v>
      </c>
      <c r="G856" s="1">
        <v>2019</v>
      </c>
      <c r="I856" s="1">
        <f>VLOOKUP(Table_Data[[#This Row],[id]], Table_miniLM_document_topics[[Column1.id]:[Column3.topic]], 3, FALSE)</f>
        <v>11</v>
      </c>
      <c r="J856" s="1">
        <f>VLOOKUP(Table_Data[[#This Row],[id]], Table_mpnet_document_topics[[Column1.id]:[Column3.topic]], 3, FALSE)</f>
        <v>0</v>
      </c>
      <c r="K856" s="1">
        <f>VLOOKUP(Table_Data[[#This Row],[id]], Table_scibert_document_topics[[Column1.id]:[Column3.topic]], 3, FALSE)</f>
        <v>1</v>
      </c>
      <c r="L856" s="1">
        <f>VLOOKUP(Table_Data[[#This Row],[id]], Table_miniLM_titles_topics[[Column1.id]:[Column3.topic]], 3, FALSE)</f>
        <v>3</v>
      </c>
      <c r="M856" s="1">
        <f>VLOOKUP(Table_Data[[#This Row],[id]], Table_mpnet_titles_topics[[Column1.id]:[Column3.topic]], 3, FALSE)</f>
        <v>0</v>
      </c>
      <c r="N856" s="1">
        <f>VLOOKUP(Table_Data[[#This Row],[id]], Table_scibert_titles_topics[[Column1.id]:[Column3.topic]], 3, FALSE)</f>
        <v>0</v>
      </c>
      <c r="O856" s="1">
        <f>VLOOKUP(Table_Data[[#This Row],[id]], Table_miniLM_keywords_topics[[Column1.id]:[Column3.topic]], 3, FALSE)</f>
        <v>4</v>
      </c>
      <c r="P856" s="1">
        <f>VLOOKUP(Table_Data[[#This Row],[id]], Table_mpnet_keywords_topics[[Column1.id]:[Column3.topic]], 3, FALSE)</f>
        <v>1</v>
      </c>
      <c r="Q856" s="1" t="s">
        <v>6208</v>
      </c>
    </row>
    <row r="857" spans="1:17" x14ac:dyDescent="0.25">
      <c r="A857" s="1" t="s">
        <v>2894</v>
      </c>
      <c r="B857" s="1" t="s">
        <v>2895</v>
      </c>
      <c r="C857" s="1" t="s">
        <v>2896</v>
      </c>
      <c r="D857" s="1" t="s">
        <v>2897</v>
      </c>
      <c r="E857" s="1" t="s">
        <v>2898</v>
      </c>
      <c r="F857" s="1" t="s">
        <v>526</v>
      </c>
      <c r="G857" s="1">
        <v>2019</v>
      </c>
      <c r="H857" s="1" t="s">
        <v>275</v>
      </c>
      <c r="I857" s="1">
        <f>VLOOKUP(Table_Data[[#This Row],[id]], Table_miniLM_document_topics[[Column1.id]:[Column3.topic]], 3, FALSE)</f>
        <v>4</v>
      </c>
      <c r="J857" s="1">
        <f>VLOOKUP(Table_Data[[#This Row],[id]], Table_mpnet_document_topics[[Column1.id]:[Column3.topic]], 3, FALSE)</f>
        <v>5</v>
      </c>
      <c r="K857" s="1">
        <f>VLOOKUP(Table_Data[[#This Row],[id]], Table_scibert_document_topics[[Column1.id]:[Column3.topic]], 3, FALSE)</f>
        <v>5</v>
      </c>
      <c r="L857" s="1">
        <f>VLOOKUP(Table_Data[[#This Row],[id]], Table_miniLM_titles_topics[[Column1.id]:[Column3.topic]], 3, FALSE)</f>
        <v>2</v>
      </c>
      <c r="M857" s="1">
        <f>VLOOKUP(Table_Data[[#This Row],[id]], Table_mpnet_titles_topics[[Column1.id]:[Column3.topic]], 3, FALSE)</f>
        <v>0</v>
      </c>
      <c r="N857" s="1">
        <f>VLOOKUP(Table_Data[[#This Row],[id]], Table_scibert_titles_topics[[Column1.id]:[Column3.topic]], 3, FALSE)</f>
        <v>-1</v>
      </c>
      <c r="O857" s="1">
        <f>VLOOKUP(Table_Data[[#This Row],[id]], Table_miniLM_keywords_topics[[Column1.id]:[Column3.topic]], 3, FALSE)</f>
        <v>8</v>
      </c>
      <c r="P857" s="1">
        <f>VLOOKUP(Table_Data[[#This Row],[id]], Table_mpnet_keywords_topics[[Column1.id]:[Column3.topic]], 3, FALSE)</f>
        <v>0</v>
      </c>
      <c r="Q857" s="1" t="s">
        <v>6208</v>
      </c>
    </row>
    <row r="858" spans="1:17" x14ac:dyDescent="0.25">
      <c r="A858" s="1" t="s">
        <v>2899</v>
      </c>
      <c r="B858" s="1" t="s">
        <v>2900</v>
      </c>
      <c r="C858" s="1" t="s">
        <v>1950</v>
      </c>
      <c r="D858" s="1" t="s">
        <v>2901</v>
      </c>
      <c r="E858" s="1" t="s">
        <v>2902</v>
      </c>
      <c r="F858" s="1" t="s">
        <v>526</v>
      </c>
      <c r="G858" s="1">
        <v>2019</v>
      </c>
      <c r="H858" s="1" t="s">
        <v>89</v>
      </c>
      <c r="I858" s="1">
        <f>VLOOKUP(Table_Data[[#This Row],[id]], Table_miniLM_document_topics[[Column1.id]:[Column3.topic]], 3, FALSE)</f>
        <v>-1</v>
      </c>
      <c r="J858" s="1">
        <f>VLOOKUP(Table_Data[[#This Row],[id]], Table_mpnet_document_topics[[Column1.id]:[Column3.topic]], 3, FALSE)</f>
        <v>-1</v>
      </c>
      <c r="K858" s="1">
        <f>VLOOKUP(Table_Data[[#This Row],[id]], Table_scibert_document_topics[[Column1.id]:[Column3.topic]], 3, FALSE)</f>
        <v>-1</v>
      </c>
      <c r="L858" s="1">
        <f>VLOOKUP(Table_Data[[#This Row],[id]], Table_miniLM_titles_topics[[Column1.id]:[Column3.topic]], 3, FALSE)</f>
        <v>-1</v>
      </c>
      <c r="M858" s="1">
        <f>VLOOKUP(Table_Data[[#This Row],[id]], Table_mpnet_titles_topics[[Column1.id]:[Column3.topic]], 3, FALSE)</f>
        <v>5</v>
      </c>
      <c r="N858" s="1">
        <f>VLOOKUP(Table_Data[[#This Row],[id]], Table_scibert_titles_topics[[Column1.id]:[Column3.topic]], 3, FALSE)</f>
        <v>-1</v>
      </c>
      <c r="O858" s="1">
        <f>VLOOKUP(Table_Data[[#This Row],[id]], Table_miniLM_keywords_topics[[Column1.id]:[Column3.topic]], 3, FALSE)</f>
        <v>5</v>
      </c>
      <c r="P858" s="1">
        <f>VLOOKUP(Table_Data[[#This Row],[id]], Table_mpnet_keywords_topics[[Column1.id]:[Column3.topic]], 3, FALSE)</f>
        <v>2</v>
      </c>
      <c r="Q858" s="1" t="s">
        <v>6208</v>
      </c>
    </row>
    <row r="859" spans="1:17" x14ac:dyDescent="0.25">
      <c r="A859" s="1" t="s">
        <v>2903</v>
      </c>
      <c r="B859" s="1" t="s">
        <v>2904</v>
      </c>
      <c r="C859" s="1" t="s">
        <v>2905</v>
      </c>
      <c r="D859" s="1" t="s">
        <v>2906</v>
      </c>
      <c r="E859" s="1" t="s">
        <v>2907</v>
      </c>
      <c r="F859" s="1" t="s">
        <v>526</v>
      </c>
      <c r="G859" s="1">
        <v>2019</v>
      </c>
      <c r="I859" s="1">
        <f>VLOOKUP(Table_Data[[#This Row],[id]], Table_miniLM_document_topics[[Column1.id]:[Column3.topic]], 3, FALSE)</f>
        <v>2</v>
      </c>
      <c r="J859" s="1">
        <f>VLOOKUP(Table_Data[[#This Row],[id]], Table_mpnet_document_topics[[Column1.id]:[Column3.topic]], 3, FALSE)</f>
        <v>1</v>
      </c>
      <c r="K859" s="1">
        <f>VLOOKUP(Table_Data[[#This Row],[id]], Table_scibert_document_topics[[Column1.id]:[Column3.topic]], 3, FALSE)</f>
        <v>3</v>
      </c>
      <c r="L859" s="1">
        <f>VLOOKUP(Table_Data[[#This Row],[id]], Table_miniLM_titles_topics[[Column1.id]:[Column3.topic]], 3, FALSE)</f>
        <v>4</v>
      </c>
      <c r="M859" s="1">
        <f>VLOOKUP(Table_Data[[#This Row],[id]], Table_mpnet_titles_topics[[Column1.id]:[Column3.topic]], 3, FALSE)</f>
        <v>2</v>
      </c>
      <c r="N859" s="1">
        <f>VLOOKUP(Table_Data[[#This Row],[id]], Table_scibert_titles_topics[[Column1.id]:[Column3.topic]], 3, FALSE)</f>
        <v>1</v>
      </c>
      <c r="O859" s="1">
        <f>VLOOKUP(Table_Data[[#This Row],[id]], Table_miniLM_keywords_topics[[Column1.id]:[Column3.topic]], 3, FALSE)</f>
        <v>3</v>
      </c>
      <c r="P859" s="1">
        <f>VLOOKUP(Table_Data[[#This Row],[id]], Table_mpnet_keywords_topics[[Column1.id]:[Column3.topic]], 3, FALSE)</f>
        <v>3</v>
      </c>
      <c r="Q859" s="1" t="s">
        <v>6208</v>
      </c>
    </row>
    <row r="860" spans="1:17" x14ac:dyDescent="0.25">
      <c r="A860" s="1" t="s">
        <v>2908</v>
      </c>
      <c r="B860" s="1" t="s">
        <v>5924</v>
      </c>
      <c r="C860" s="1" t="s">
        <v>2909</v>
      </c>
      <c r="D860" s="1" t="s">
        <v>2910</v>
      </c>
      <c r="E860" s="1" t="s">
        <v>2911</v>
      </c>
      <c r="F860" s="1" t="s">
        <v>526</v>
      </c>
      <c r="G860" s="1">
        <v>2019</v>
      </c>
      <c r="I860" s="1">
        <f>VLOOKUP(Table_Data[[#This Row],[id]], Table_miniLM_document_topics[[Column1.id]:[Column3.topic]], 3, FALSE)</f>
        <v>15</v>
      </c>
      <c r="J860" s="1">
        <f>VLOOKUP(Table_Data[[#This Row],[id]], Table_mpnet_document_topics[[Column1.id]:[Column3.topic]], 3, FALSE)</f>
        <v>18</v>
      </c>
      <c r="K860" s="1">
        <f>VLOOKUP(Table_Data[[#This Row],[id]], Table_scibert_document_topics[[Column1.id]:[Column3.topic]], 3, FALSE)</f>
        <v>13</v>
      </c>
      <c r="L860" s="1">
        <f>VLOOKUP(Table_Data[[#This Row],[id]], Table_miniLM_titles_topics[[Column1.id]:[Column3.topic]], 3, FALSE)</f>
        <v>21</v>
      </c>
      <c r="M860" s="1">
        <f>VLOOKUP(Table_Data[[#This Row],[id]], Table_mpnet_titles_topics[[Column1.id]:[Column3.topic]], 3, FALSE)</f>
        <v>14</v>
      </c>
      <c r="N860" s="1">
        <f>VLOOKUP(Table_Data[[#This Row],[id]], Table_scibert_titles_topics[[Column1.id]:[Column3.topic]], 3, FALSE)</f>
        <v>15</v>
      </c>
      <c r="O860" s="1">
        <f>VLOOKUP(Table_Data[[#This Row],[id]], Table_miniLM_keywords_topics[[Column1.id]:[Column3.topic]], 3, FALSE)</f>
        <v>-1</v>
      </c>
      <c r="P860" s="1">
        <f>VLOOKUP(Table_Data[[#This Row],[id]], Table_mpnet_keywords_topics[[Column1.id]:[Column3.topic]], 3, FALSE)</f>
        <v>9</v>
      </c>
      <c r="Q860" s="1" t="s">
        <v>6208</v>
      </c>
    </row>
    <row r="861" spans="1:17" x14ac:dyDescent="0.25">
      <c r="A861" s="1" t="s">
        <v>2912</v>
      </c>
      <c r="B861" s="1" t="s">
        <v>2913</v>
      </c>
      <c r="C861" s="1" t="s">
        <v>2914</v>
      </c>
      <c r="D861" s="1" t="s">
        <v>2915</v>
      </c>
      <c r="E861" s="1" t="s">
        <v>2916</v>
      </c>
      <c r="F861" s="1" t="s">
        <v>526</v>
      </c>
      <c r="G861" s="1">
        <v>2019</v>
      </c>
      <c r="H861" s="1" t="s">
        <v>133</v>
      </c>
      <c r="I861" s="1">
        <f>VLOOKUP(Table_Data[[#This Row],[id]], Table_miniLM_document_topics[[Column1.id]:[Column3.topic]], 3, FALSE)</f>
        <v>1</v>
      </c>
      <c r="J861" s="1">
        <f>VLOOKUP(Table_Data[[#This Row],[id]], Table_mpnet_document_topics[[Column1.id]:[Column3.topic]], 3, FALSE)</f>
        <v>3</v>
      </c>
      <c r="K861" s="1">
        <f>VLOOKUP(Table_Data[[#This Row],[id]], Table_scibert_document_topics[[Column1.id]:[Column3.topic]], 3, FALSE)</f>
        <v>4</v>
      </c>
      <c r="L861" s="1">
        <f>VLOOKUP(Table_Data[[#This Row],[id]], Table_miniLM_titles_topics[[Column1.id]:[Column3.topic]], 3, FALSE)</f>
        <v>16</v>
      </c>
      <c r="M861" s="1">
        <f>VLOOKUP(Table_Data[[#This Row],[id]], Table_mpnet_titles_topics[[Column1.id]:[Column3.topic]], 3, FALSE)</f>
        <v>5</v>
      </c>
      <c r="N861" s="1">
        <f>VLOOKUP(Table_Data[[#This Row],[id]], Table_scibert_titles_topics[[Column1.id]:[Column3.topic]], 3, FALSE)</f>
        <v>2</v>
      </c>
      <c r="O861" s="1">
        <f>VLOOKUP(Table_Data[[#This Row],[id]], Table_miniLM_keywords_topics[[Column1.id]:[Column3.topic]], 3, FALSE)</f>
        <v>7</v>
      </c>
      <c r="P861" s="1">
        <f>VLOOKUP(Table_Data[[#This Row],[id]], Table_mpnet_keywords_topics[[Column1.id]:[Column3.topic]], 3, FALSE)</f>
        <v>2</v>
      </c>
      <c r="Q861" s="1" t="s">
        <v>6208</v>
      </c>
    </row>
    <row r="862" spans="1:17" x14ac:dyDescent="0.25">
      <c r="A862" s="1" t="s">
        <v>2917</v>
      </c>
      <c r="B862" s="1" t="s">
        <v>2918</v>
      </c>
      <c r="C862" s="1" t="s">
        <v>2919</v>
      </c>
      <c r="D862" s="1" t="s">
        <v>2920</v>
      </c>
      <c r="E862" s="1" t="s">
        <v>2921</v>
      </c>
      <c r="F862" s="1" t="s">
        <v>526</v>
      </c>
      <c r="G862" s="1">
        <v>2012</v>
      </c>
      <c r="I862" s="1">
        <f>VLOOKUP(Table_Data[[#This Row],[id]], Table_miniLM_document_topics[[Column1.id]:[Column3.topic]], 3, FALSE)</f>
        <v>-1</v>
      </c>
      <c r="J862" s="1">
        <f>VLOOKUP(Table_Data[[#This Row],[id]], Table_mpnet_document_topics[[Column1.id]:[Column3.topic]], 3, FALSE)</f>
        <v>-1</v>
      </c>
      <c r="K862" s="1">
        <f>VLOOKUP(Table_Data[[#This Row],[id]], Table_scibert_document_topics[[Column1.id]:[Column3.topic]], 3, FALSE)</f>
        <v>11</v>
      </c>
      <c r="L862" s="1">
        <f>VLOOKUP(Table_Data[[#This Row],[id]], Table_miniLM_titles_topics[[Column1.id]:[Column3.topic]], 3, FALSE)</f>
        <v>9</v>
      </c>
      <c r="M862" s="1">
        <f>VLOOKUP(Table_Data[[#This Row],[id]], Table_mpnet_titles_topics[[Column1.id]:[Column3.topic]], 3, FALSE)</f>
        <v>-1</v>
      </c>
      <c r="N862" s="1">
        <f>VLOOKUP(Table_Data[[#This Row],[id]], Table_scibert_titles_topics[[Column1.id]:[Column3.topic]], 3, FALSE)</f>
        <v>12</v>
      </c>
      <c r="O862" s="1">
        <f>VLOOKUP(Table_Data[[#This Row],[id]], Table_miniLM_keywords_topics[[Column1.id]:[Column3.topic]], 3, FALSE)</f>
        <v>-1</v>
      </c>
      <c r="P862" s="1">
        <f>VLOOKUP(Table_Data[[#This Row],[id]], Table_mpnet_keywords_topics[[Column1.id]:[Column3.topic]], 3, FALSE)</f>
        <v>14</v>
      </c>
      <c r="Q862" s="1" t="s">
        <v>6208</v>
      </c>
    </row>
    <row r="863" spans="1:17" x14ac:dyDescent="0.25">
      <c r="A863" s="1" t="s">
        <v>2922</v>
      </c>
      <c r="B863" s="1" t="s">
        <v>2923</v>
      </c>
      <c r="C863" s="1" t="s">
        <v>1255</v>
      </c>
      <c r="D863" s="1" t="s">
        <v>2924</v>
      </c>
      <c r="E863" s="1" t="s">
        <v>2925</v>
      </c>
      <c r="F863" s="1" t="s">
        <v>526</v>
      </c>
      <c r="G863" s="1">
        <v>2012</v>
      </c>
      <c r="H863" s="1" t="s">
        <v>133</v>
      </c>
      <c r="I863" s="1">
        <f>VLOOKUP(Table_Data[[#This Row],[id]], Table_miniLM_document_topics[[Column1.id]:[Column3.topic]], 3, FALSE)</f>
        <v>12</v>
      </c>
      <c r="J863" s="1">
        <f>VLOOKUP(Table_Data[[#This Row],[id]], Table_mpnet_document_topics[[Column1.id]:[Column3.topic]], 3, FALSE)</f>
        <v>6</v>
      </c>
      <c r="K863" s="1">
        <f>VLOOKUP(Table_Data[[#This Row],[id]], Table_scibert_document_topics[[Column1.id]:[Column3.topic]], 3, FALSE)</f>
        <v>10</v>
      </c>
      <c r="L863" s="1">
        <f>VLOOKUP(Table_Data[[#This Row],[id]], Table_miniLM_titles_topics[[Column1.id]:[Column3.topic]], 3, FALSE)</f>
        <v>-1</v>
      </c>
      <c r="M863" s="1">
        <f>VLOOKUP(Table_Data[[#This Row],[id]], Table_mpnet_titles_topics[[Column1.id]:[Column3.topic]], 3, FALSE)</f>
        <v>9</v>
      </c>
      <c r="N863" s="1">
        <f>VLOOKUP(Table_Data[[#This Row],[id]], Table_scibert_titles_topics[[Column1.id]:[Column3.topic]], 3, FALSE)</f>
        <v>-1</v>
      </c>
      <c r="O863" s="1">
        <f>VLOOKUP(Table_Data[[#This Row],[id]], Table_miniLM_keywords_topics[[Column1.id]:[Column3.topic]], 3, FALSE)</f>
        <v>17</v>
      </c>
      <c r="P863" s="1">
        <f>VLOOKUP(Table_Data[[#This Row],[id]], Table_mpnet_keywords_topics[[Column1.id]:[Column3.topic]], 3, FALSE)</f>
        <v>-1</v>
      </c>
      <c r="Q863" s="1" t="s">
        <v>6208</v>
      </c>
    </row>
    <row r="864" spans="1:17" x14ac:dyDescent="0.25">
      <c r="A864" s="1" t="s">
        <v>2926</v>
      </c>
      <c r="B864" s="1" t="s">
        <v>2927</v>
      </c>
      <c r="C864" s="1" t="s">
        <v>2928</v>
      </c>
      <c r="D864" s="1" t="s">
        <v>2929</v>
      </c>
      <c r="E864" s="1" t="s">
        <v>2930</v>
      </c>
      <c r="F864" s="1" t="s">
        <v>526</v>
      </c>
      <c r="G864" s="1">
        <v>2012</v>
      </c>
      <c r="I864" s="1">
        <f>VLOOKUP(Table_Data[[#This Row],[id]], Table_miniLM_document_topics[[Column1.id]:[Column3.topic]], 3, FALSE)</f>
        <v>-1</v>
      </c>
      <c r="J864" s="1">
        <f>VLOOKUP(Table_Data[[#This Row],[id]], Table_mpnet_document_topics[[Column1.id]:[Column3.topic]], 3, FALSE)</f>
        <v>0</v>
      </c>
      <c r="K864" s="1">
        <f>VLOOKUP(Table_Data[[#This Row],[id]], Table_scibert_document_topics[[Column1.id]:[Column3.topic]], 3, FALSE)</f>
        <v>1</v>
      </c>
      <c r="L864" s="1">
        <f>VLOOKUP(Table_Data[[#This Row],[id]], Table_miniLM_titles_topics[[Column1.id]:[Column3.topic]], 3, FALSE)</f>
        <v>12</v>
      </c>
      <c r="M864" s="1">
        <f>VLOOKUP(Table_Data[[#This Row],[id]], Table_mpnet_titles_topics[[Column1.id]:[Column3.topic]], 3, FALSE)</f>
        <v>-1</v>
      </c>
      <c r="N864" s="1">
        <f>VLOOKUP(Table_Data[[#This Row],[id]], Table_scibert_titles_topics[[Column1.id]:[Column3.topic]], 3, FALSE)</f>
        <v>10</v>
      </c>
      <c r="O864" s="1">
        <f>VLOOKUP(Table_Data[[#This Row],[id]], Table_miniLM_keywords_topics[[Column1.id]:[Column3.topic]], 3, FALSE)</f>
        <v>8</v>
      </c>
      <c r="P864" s="1">
        <f>VLOOKUP(Table_Data[[#This Row],[id]], Table_mpnet_keywords_topics[[Column1.id]:[Column3.topic]], 3, FALSE)</f>
        <v>0</v>
      </c>
      <c r="Q864" s="1" t="s">
        <v>6208</v>
      </c>
    </row>
    <row r="865" spans="1:17" x14ac:dyDescent="0.25">
      <c r="A865" s="1" t="s">
        <v>2931</v>
      </c>
      <c r="B865" s="1" t="s">
        <v>2932</v>
      </c>
      <c r="C865" s="1" t="s">
        <v>10</v>
      </c>
      <c r="D865" s="1" t="s">
        <v>2933</v>
      </c>
      <c r="E865" s="1" t="s">
        <v>2934</v>
      </c>
      <c r="F865" s="1" t="s">
        <v>526</v>
      </c>
      <c r="G865" s="1">
        <v>2012</v>
      </c>
      <c r="H865" s="1" t="s">
        <v>14</v>
      </c>
      <c r="I865" s="1">
        <f>VLOOKUP(Table_Data[[#This Row],[id]], Table_miniLM_document_topics[[Column1.id]:[Column3.topic]], 3, FALSE)</f>
        <v>-1</v>
      </c>
      <c r="J865" s="1">
        <f>VLOOKUP(Table_Data[[#This Row],[id]], Table_mpnet_document_topics[[Column1.id]:[Column3.topic]], 3, FALSE)</f>
        <v>-1</v>
      </c>
      <c r="K865" s="1">
        <f>VLOOKUP(Table_Data[[#This Row],[id]], Table_scibert_document_topics[[Column1.id]:[Column3.topic]], 3, FALSE)</f>
        <v>-1</v>
      </c>
      <c r="L865" s="1">
        <f>VLOOKUP(Table_Data[[#This Row],[id]], Table_miniLM_titles_topics[[Column1.id]:[Column3.topic]], 3, FALSE)</f>
        <v>-1</v>
      </c>
      <c r="M865" s="1">
        <f>VLOOKUP(Table_Data[[#This Row],[id]], Table_mpnet_titles_topics[[Column1.id]:[Column3.topic]], 3, FALSE)</f>
        <v>1</v>
      </c>
      <c r="N865" s="1">
        <f>VLOOKUP(Table_Data[[#This Row],[id]], Table_scibert_titles_topics[[Column1.id]:[Column3.topic]], 3, FALSE)</f>
        <v>-1</v>
      </c>
      <c r="O865" s="1">
        <f>VLOOKUP(Table_Data[[#This Row],[id]], Table_miniLM_keywords_topics[[Column1.id]:[Column3.topic]], 3, FALSE)</f>
        <v>-1</v>
      </c>
      <c r="P865" s="1">
        <f>VLOOKUP(Table_Data[[#This Row],[id]], Table_mpnet_keywords_topics[[Column1.id]:[Column3.topic]], 3, FALSE)</f>
        <v>14</v>
      </c>
      <c r="Q865" s="1" t="s">
        <v>6208</v>
      </c>
    </row>
    <row r="866" spans="1:17" x14ac:dyDescent="0.25">
      <c r="A866" s="1" t="s">
        <v>2935</v>
      </c>
      <c r="B866" s="1" t="s">
        <v>2936</v>
      </c>
      <c r="C866" s="1" t="s">
        <v>2937</v>
      </c>
      <c r="D866" s="1" t="s">
        <v>2938</v>
      </c>
      <c r="E866" s="1" t="s">
        <v>2939</v>
      </c>
      <c r="F866" s="1" t="s">
        <v>526</v>
      </c>
      <c r="G866" s="1">
        <v>2012</v>
      </c>
      <c r="I866" s="1">
        <f>VLOOKUP(Table_Data[[#This Row],[id]], Table_miniLM_document_topics[[Column1.id]:[Column3.topic]], 3, FALSE)</f>
        <v>3</v>
      </c>
      <c r="J866" s="1">
        <f>VLOOKUP(Table_Data[[#This Row],[id]], Table_mpnet_document_topics[[Column1.id]:[Column3.topic]], 3, FALSE)</f>
        <v>4</v>
      </c>
      <c r="K866" s="1">
        <f>VLOOKUP(Table_Data[[#This Row],[id]], Table_scibert_document_topics[[Column1.id]:[Column3.topic]], 3, FALSE)</f>
        <v>2</v>
      </c>
      <c r="L866" s="1">
        <f>VLOOKUP(Table_Data[[#This Row],[id]], Table_miniLM_titles_topics[[Column1.id]:[Column3.topic]], 3, FALSE)</f>
        <v>9</v>
      </c>
      <c r="M866" s="1">
        <f>VLOOKUP(Table_Data[[#This Row],[id]], Table_mpnet_titles_topics[[Column1.id]:[Column3.topic]], 3, FALSE)</f>
        <v>-1</v>
      </c>
      <c r="N866" s="1">
        <f>VLOOKUP(Table_Data[[#This Row],[id]], Table_scibert_titles_topics[[Column1.id]:[Column3.topic]], 3, FALSE)</f>
        <v>12</v>
      </c>
      <c r="O866" s="1">
        <f>VLOOKUP(Table_Data[[#This Row],[id]], Table_miniLM_keywords_topics[[Column1.id]:[Column3.topic]], 3, FALSE)</f>
        <v>-1</v>
      </c>
      <c r="P866" s="1">
        <f>VLOOKUP(Table_Data[[#This Row],[id]], Table_mpnet_keywords_topics[[Column1.id]:[Column3.topic]], 3, FALSE)</f>
        <v>7</v>
      </c>
      <c r="Q866" s="1" t="s">
        <v>6208</v>
      </c>
    </row>
    <row r="867" spans="1:17" x14ac:dyDescent="0.25">
      <c r="A867" s="1" t="s">
        <v>2940</v>
      </c>
      <c r="B867" s="1" t="s">
        <v>2941</v>
      </c>
      <c r="C867" s="1" t="s">
        <v>2942</v>
      </c>
      <c r="D867" s="1" t="s">
        <v>2943</v>
      </c>
      <c r="E867" s="1" t="s">
        <v>2944</v>
      </c>
      <c r="F867" s="1" t="s">
        <v>526</v>
      </c>
      <c r="G867" s="1">
        <v>2012</v>
      </c>
      <c r="I867" s="1">
        <f>VLOOKUP(Table_Data[[#This Row],[id]], Table_miniLM_document_topics[[Column1.id]:[Column3.topic]], 3, FALSE)</f>
        <v>13</v>
      </c>
      <c r="J867" s="1">
        <f>VLOOKUP(Table_Data[[#This Row],[id]], Table_mpnet_document_topics[[Column1.id]:[Column3.topic]], 3, FALSE)</f>
        <v>21</v>
      </c>
      <c r="K867" s="1">
        <f>VLOOKUP(Table_Data[[#This Row],[id]], Table_scibert_document_topics[[Column1.id]:[Column3.topic]], 3, FALSE)</f>
        <v>15</v>
      </c>
      <c r="L867" s="1">
        <f>VLOOKUP(Table_Data[[#This Row],[id]], Table_miniLM_titles_topics[[Column1.id]:[Column3.topic]], 3, FALSE)</f>
        <v>7</v>
      </c>
      <c r="M867" s="1">
        <f>VLOOKUP(Table_Data[[#This Row],[id]], Table_mpnet_titles_topics[[Column1.id]:[Column3.topic]], 3, FALSE)</f>
        <v>1</v>
      </c>
      <c r="N867" s="1">
        <f>VLOOKUP(Table_Data[[#This Row],[id]], Table_scibert_titles_topics[[Column1.id]:[Column3.topic]], 3, FALSE)</f>
        <v>9</v>
      </c>
      <c r="O867" s="1">
        <f>VLOOKUP(Table_Data[[#This Row],[id]], Table_miniLM_keywords_topics[[Column1.id]:[Column3.topic]], 3, FALSE)</f>
        <v>3</v>
      </c>
      <c r="P867" s="1">
        <f>VLOOKUP(Table_Data[[#This Row],[id]], Table_mpnet_keywords_topics[[Column1.id]:[Column3.topic]], 3, FALSE)</f>
        <v>16</v>
      </c>
      <c r="Q867" s="1" t="s">
        <v>6208</v>
      </c>
    </row>
    <row r="868" spans="1:17" x14ac:dyDescent="0.25">
      <c r="A868" s="1" t="s">
        <v>2945</v>
      </c>
      <c r="B868" s="1" t="s">
        <v>2946</v>
      </c>
      <c r="C868" s="1" t="s">
        <v>2947</v>
      </c>
      <c r="D868" s="1" t="s">
        <v>2948</v>
      </c>
      <c r="E868" s="1" t="s">
        <v>2949</v>
      </c>
      <c r="F868" s="1" t="s">
        <v>526</v>
      </c>
      <c r="G868" s="1">
        <v>2012</v>
      </c>
      <c r="I868" s="1">
        <f>VLOOKUP(Table_Data[[#This Row],[id]], Table_miniLM_document_topics[[Column1.id]:[Column3.topic]], 3, FALSE)</f>
        <v>0</v>
      </c>
      <c r="J868" s="1">
        <f>VLOOKUP(Table_Data[[#This Row],[id]], Table_mpnet_document_topics[[Column1.id]:[Column3.topic]], 3, FALSE)</f>
        <v>-1</v>
      </c>
      <c r="K868" s="1">
        <f>VLOOKUP(Table_Data[[#This Row],[id]], Table_scibert_document_topics[[Column1.id]:[Column3.topic]], 3, FALSE)</f>
        <v>14</v>
      </c>
      <c r="L868" s="1">
        <f>VLOOKUP(Table_Data[[#This Row],[id]], Table_miniLM_titles_topics[[Column1.id]:[Column3.topic]], 3, FALSE)</f>
        <v>-1</v>
      </c>
      <c r="M868" s="1">
        <f>VLOOKUP(Table_Data[[#This Row],[id]], Table_mpnet_titles_topics[[Column1.id]:[Column3.topic]], 3, FALSE)</f>
        <v>10</v>
      </c>
      <c r="N868" s="1">
        <f>VLOOKUP(Table_Data[[#This Row],[id]], Table_scibert_titles_topics[[Column1.id]:[Column3.topic]], 3, FALSE)</f>
        <v>-1</v>
      </c>
      <c r="O868" s="1">
        <f>VLOOKUP(Table_Data[[#This Row],[id]], Table_miniLM_keywords_topics[[Column1.id]:[Column3.topic]], 3, FALSE)</f>
        <v>-1</v>
      </c>
      <c r="P868" s="1">
        <f>VLOOKUP(Table_Data[[#This Row],[id]], Table_mpnet_keywords_topics[[Column1.id]:[Column3.topic]], 3, FALSE)</f>
        <v>-1</v>
      </c>
      <c r="Q868" s="1" t="s">
        <v>6208</v>
      </c>
    </row>
    <row r="869" spans="1:17" x14ac:dyDescent="0.25">
      <c r="A869" s="1" t="s">
        <v>2950</v>
      </c>
      <c r="B869" s="1" t="s">
        <v>2951</v>
      </c>
      <c r="C869" s="1" t="s">
        <v>2952</v>
      </c>
      <c r="D869" s="1" t="s">
        <v>2953</v>
      </c>
      <c r="E869" s="1" t="s">
        <v>2954</v>
      </c>
      <c r="F869" s="1" t="s">
        <v>526</v>
      </c>
      <c r="G869" s="1">
        <v>2012</v>
      </c>
      <c r="I869" s="1">
        <f>VLOOKUP(Table_Data[[#This Row],[id]], Table_miniLM_document_topics[[Column1.id]:[Column3.topic]], 3, FALSE)</f>
        <v>4</v>
      </c>
      <c r="J869" s="1">
        <f>VLOOKUP(Table_Data[[#This Row],[id]], Table_mpnet_document_topics[[Column1.id]:[Column3.topic]], 3, FALSE)</f>
        <v>5</v>
      </c>
      <c r="K869" s="1">
        <f>VLOOKUP(Table_Data[[#This Row],[id]], Table_scibert_document_topics[[Column1.id]:[Column3.topic]], 3, FALSE)</f>
        <v>5</v>
      </c>
      <c r="L869" s="1">
        <f>VLOOKUP(Table_Data[[#This Row],[id]], Table_miniLM_titles_topics[[Column1.id]:[Column3.topic]], 3, FALSE)</f>
        <v>2</v>
      </c>
      <c r="M869" s="1">
        <f>VLOOKUP(Table_Data[[#This Row],[id]], Table_mpnet_titles_topics[[Column1.id]:[Column3.topic]], 3, FALSE)</f>
        <v>0</v>
      </c>
      <c r="N869" s="1">
        <f>VLOOKUP(Table_Data[[#This Row],[id]], Table_scibert_titles_topics[[Column1.id]:[Column3.topic]], 3, FALSE)</f>
        <v>-1</v>
      </c>
      <c r="O869" s="1">
        <f>VLOOKUP(Table_Data[[#This Row],[id]], Table_miniLM_keywords_topics[[Column1.id]:[Column3.topic]], 3, FALSE)</f>
        <v>-1</v>
      </c>
      <c r="P869" s="1">
        <f>VLOOKUP(Table_Data[[#This Row],[id]], Table_mpnet_keywords_topics[[Column1.id]:[Column3.topic]], 3, FALSE)</f>
        <v>-1</v>
      </c>
      <c r="Q869" s="1" t="s">
        <v>6208</v>
      </c>
    </row>
    <row r="870" spans="1:17" x14ac:dyDescent="0.25">
      <c r="A870" s="1" t="s">
        <v>2955</v>
      </c>
      <c r="B870" s="1" t="s">
        <v>2956</v>
      </c>
      <c r="C870" s="1" t="s">
        <v>2957</v>
      </c>
      <c r="D870" s="1" t="s">
        <v>2958</v>
      </c>
      <c r="E870" s="1" t="s">
        <v>2959</v>
      </c>
      <c r="F870" s="1" t="s">
        <v>526</v>
      </c>
      <c r="G870" s="1">
        <v>2012</v>
      </c>
      <c r="H870" s="1" t="s">
        <v>133</v>
      </c>
      <c r="I870" s="1">
        <f>VLOOKUP(Table_Data[[#This Row],[id]], Table_miniLM_document_topics[[Column1.id]:[Column3.topic]], 3, FALSE)</f>
        <v>2</v>
      </c>
      <c r="J870" s="1">
        <f>VLOOKUP(Table_Data[[#This Row],[id]], Table_mpnet_document_topics[[Column1.id]:[Column3.topic]], 3, FALSE)</f>
        <v>1</v>
      </c>
      <c r="K870" s="1">
        <f>VLOOKUP(Table_Data[[#This Row],[id]], Table_scibert_document_topics[[Column1.id]:[Column3.topic]], 3, FALSE)</f>
        <v>3</v>
      </c>
      <c r="L870" s="1">
        <f>VLOOKUP(Table_Data[[#This Row],[id]], Table_miniLM_titles_topics[[Column1.id]:[Column3.topic]], 3, FALSE)</f>
        <v>4</v>
      </c>
      <c r="M870" s="1">
        <f>VLOOKUP(Table_Data[[#This Row],[id]], Table_mpnet_titles_topics[[Column1.id]:[Column3.topic]], 3, FALSE)</f>
        <v>2</v>
      </c>
      <c r="N870" s="1">
        <f>VLOOKUP(Table_Data[[#This Row],[id]], Table_scibert_titles_topics[[Column1.id]:[Column3.topic]], 3, FALSE)</f>
        <v>1</v>
      </c>
      <c r="O870" s="1">
        <f>VLOOKUP(Table_Data[[#This Row],[id]], Table_miniLM_keywords_topics[[Column1.id]:[Column3.topic]], 3, FALSE)</f>
        <v>5</v>
      </c>
      <c r="P870" s="1">
        <f>VLOOKUP(Table_Data[[#This Row],[id]], Table_mpnet_keywords_topics[[Column1.id]:[Column3.topic]], 3, FALSE)</f>
        <v>0</v>
      </c>
      <c r="Q870" s="1" t="s">
        <v>6208</v>
      </c>
    </row>
    <row r="871" spans="1:17" x14ac:dyDescent="0.25">
      <c r="A871" s="1" t="s">
        <v>2960</v>
      </c>
      <c r="B871" s="1" t="s">
        <v>2961</v>
      </c>
      <c r="C871" s="1" t="s">
        <v>2962</v>
      </c>
      <c r="D871" s="1" t="s">
        <v>2963</v>
      </c>
      <c r="E871" s="1" t="s">
        <v>2964</v>
      </c>
      <c r="F871" s="1" t="s">
        <v>526</v>
      </c>
      <c r="G871" s="1">
        <v>2012</v>
      </c>
      <c r="I871" s="1">
        <f>VLOOKUP(Table_Data[[#This Row],[id]], Table_miniLM_document_topics[[Column1.id]:[Column3.topic]], 3, FALSE)</f>
        <v>9</v>
      </c>
      <c r="J871" s="1">
        <f>VLOOKUP(Table_Data[[#This Row],[id]], Table_mpnet_document_topics[[Column1.id]:[Column3.topic]], 3, FALSE)</f>
        <v>12</v>
      </c>
      <c r="K871" s="1">
        <f>VLOOKUP(Table_Data[[#This Row],[id]], Table_scibert_document_topics[[Column1.id]:[Column3.topic]], 3, FALSE)</f>
        <v>16</v>
      </c>
      <c r="L871" s="1">
        <f>VLOOKUP(Table_Data[[#This Row],[id]], Table_miniLM_titles_topics[[Column1.id]:[Column3.topic]], 3, FALSE)</f>
        <v>12</v>
      </c>
      <c r="M871" s="1">
        <f>VLOOKUP(Table_Data[[#This Row],[id]], Table_mpnet_titles_topics[[Column1.id]:[Column3.topic]], 3, FALSE)</f>
        <v>12</v>
      </c>
      <c r="N871" s="1">
        <f>VLOOKUP(Table_Data[[#This Row],[id]], Table_scibert_titles_topics[[Column1.id]:[Column3.topic]], 3, FALSE)</f>
        <v>10</v>
      </c>
      <c r="O871" s="1">
        <f>VLOOKUP(Table_Data[[#This Row],[id]], Table_miniLM_keywords_topics[[Column1.id]:[Column3.topic]], 3, FALSE)</f>
        <v>1</v>
      </c>
      <c r="P871" s="1">
        <f>VLOOKUP(Table_Data[[#This Row],[id]], Table_mpnet_keywords_topics[[Column1.id]:[Column3.topic]], 3, FALSE)</f>
        <v>5</v>
      </c>
      <c r="Q871" s="1" t="s">
        <v>6208</v>
      </c>
    </row>
    <row r="872" spans="1:17" x14ac:dyDescent="0.25">
      <c r="A872" s="1" t="s">
        <v>2965</v>
      </c>
      <c r="B872" s="1" t="s">
        <v>2966</v>
      </c>
      <c r="C872" s="1" t="s">
        <v>2967</v>
      </c>
      <c r="D872" s="1" t="s">
        <v>2968</v>
      </c>
      <c r="E872" s="1" t="s">
        <v>2969</v>
      </c>
      <c r="F872" s="1" t="s">
        <v>526</v>
      </c>
      <c r="G872" s="1">
        <v>2012</v>
      </c>
      <c r="I872" s="1">
        <f>VLOOKUP(Table_Data[[#This Row],[id]], Table_miniLM_document_topics[[Column1.id]:[Column3.topic]], 3, FALSE)</f>
        <v>4</v>
      </c>
      <c r="J872" s="1">
        <f>VLOOKUP(Table_Data[[#This Row],[id]], Table_mpnet_document_topics[[Column1.id]:[Column3.topic]], 3, FALSE)</f>
        <v>0</v>
      </c>
      <c r="K872" s="1">
        <f>VLOOKUP(Table_Data[[#This Row],[id]], Table_scibert_document_topics[[Column1.id]:[Column3.topic]], 3, FALSE)</f>
        <v>5</v>
      </c>
      <c r="L872" s="1">
        <f>VLOOKUP(Table_Data[[#This Row],[id]], Table_miniLM_titles_topics[[Column1.id]:[Column3.topic]], 3, FALSE)</f>
        <v>-1</v>
      </c>
      <c r="M872" s="1">
        <f>VLOOKUP(Table_Data[[#This Row],[id]], Table_mpnet_titles_topics[[Column1.id]:[Column3.topic]], 3, FALSE)</f>
        <v>0</v>
      </c>
      <c r="N872" s="1">
        <f>VLOOKUP(Table_Data[[#This Row],[id]], Table_scibert_titles_topics[[Column1.id]:[Column3.topic]], 3, FALSE)</f>
        <v>0</v>
      </c>
      <c r="O872" s="1">
        <f>VLOOKUP(Table_Data[[#This Row],[id]], Table_miniLM_keywords_topics[[Column1.id]:[Column3.topic]], 3, FALSE)</f>
        <v>-1</v>
      </c>
      <c r="P872" s="1">
        <f>VLOOKUP(Table_Data[[#This Row],[id]], Table_mpnet_keywords_topics[[Column1.id]:[Column3.topic]], 3, FALSE)</f>
        <v>0</v>
      </c>
      <c r="Q872" s="1" t="s">
        <v>6208</v>
      </c>
    </row>
    <row r="873" spans="1:17" x14ac:dyDescent="0.25">
      <c r="A873" s="1" t="s">
        <v>2970</v>
      </c>
      <c r="B873" s="1" t="s">
        <v>2971</v>
      </c>
      <c r="C873" s="1" t="s">
        <v>2972</v>
      </c>
      <c r="D873" s="1" t="s">
        <v>2973</v>
      </c>
      <c r="E873" s="1" t="s">
        <v>2974</v>
      </c>
      <c r="F873" s="1" t="s">
        <v>526</v>
      </c>
      <c r="G873" s="1">
        <v>2012</v>
      </c>
      <c r="I873" s="1">
        <f>VLOOKUP(Table_Data[[#This Row],[id]], Table_miniLM_document_topics[[Column1.id]:[Column3.topic]], 3, FALSE)</f>
        <v>7</v>
      </c>
      <c r="J873" s="1">
        <f>VLOOKUP(Table_Data[[#This Row],[id]], Table_mpnet_document_topics[[Column1.id]:[Column3.topic]], 3, FALSE)</f>
        <v>8</v>
      </c>
      <c r="K873" s="1">
        <f>VLOOKUP(Table_Data[[#This Row],[id]], Table_scibert_document_topics[[Column1.id]:[Column3.topic]], 3, FALSE)</f>
        <v>7</v>
      </c>
      <c r="L873" s="1">
        <f>VLOOKUP(Table_Data[[#This Row],[id]], Table_miniLM_titles_topics[[Column1.id]:[Column3.topic]], 3, FALSE)</f>
        <v>8</v>
      </c>
      <c r="M873" s="1">
        <f>VLOOKUP(Table_Data[[#This Row],[id]], Table_mpnet_titles_topics[[Column1.id]:[Column3.topic]], 3, FALSE)</f>
        <v>-1</v>
      </c>
      <c r="N873" s="1">
        <f>VLOOKUP(Table_Data[[#This Row],[id]], Table_scibert_titles_topics[[Column1.id]:[Column3.topic]], 3, FALSE)</f>
        <v>6</v>
      </c>
      <c r="O873" s="1">
        <f>VLOOKUP(Table_Data[[#This Row],[id]], Table_miniLM_keywords_topics[[Column1.id]:[Column3.topic]], 3, FALSE)</f>
        <v>-1</v>
      </c>
      <c r="P873" s="1">
        <f>VLOOKUP(Table_Data[[#This Row],[id]], Table_mpnet_keywords_topics[[Column1.id]:[Column3.topic]], 3, FALSE)</f>
        <v>-1</v>
      </c>
      <c r="Q873" s="1" t="s">
        <v>6208</v>
      </c>
    </row>
    <row r="874" spans="1:17" x14ac:dyDescent="0.25">
      <c r="A874" s="1" t="s">
        <v>2975</v>
      </c>
      <c r="B874" s="1" t="s">
        <v>2976</v>
      </c>
      <c r="C874" s="1" t="s">
        <v>2977</v>
      </c>
      <c r="D874" s="1" t="s">
        <v>2978</v>
      </c>
      <c r="E874" s="1" t="s">
        <v>2979</v>
      </c>
      <c r="F874" s="1" t="s">
        <v>526</v>
      </c>
      <c r="G874" s="1">
        <v>2012</v>
      </c>
      <c r="H874" s="1" t="s">
        <v>2980</v>
      </c>
      <c r="I874" s="1">
        <f>VLOOKUP(Table_Data[[#This Row],[id]], Table_miniLM_document_topics[[Column1.id]:[Column3.topic]], 3, FALSE)</f>
        <v>7</v>
      </c>
      <c r="J874" s="1">
        <f>VLOOKUP(Table_Data[[#This Row],[id]], Table_mpnet_document_topics[[Column1.id]:[Column3.topic]], 3, FALSE)</f>
        <v>8</v>
      </c>
      <c r="K874" s="1">
        <f>VLOOKUP(Table_Data[[#This Row],[id]], Table_scibert_document_topics[[Column1.id]:[Column3.topic]], 3, FALSE)</f>
        <v>7</v>
      </c>
      <c r="L874" s="1">
        <f>VLOOKUP(Table_Data[[#This Row],[id]], Table_miniLM_titles_topics[[Column1.id]:[Column3.topic]], 3, FALSE)</f>
        <v>8</v>
      </c>
      <c r="M874" s="1">
        <f>VLOOKUP(Table_Data[[#This Row],[id]], Table_mpnet_titles_topics[[Column1.id]:[Column3.topic]], 3, FALSE)</f>
        <v>11</v>
      </c>
      <c r="N874" s="1">
        <f>VLOOKUP(Table_Data[[#This Row],[id]], Table_scibert_titles_topics[[Column1.id]:[Column3.topic]], 3, FALSE)</f>
        <v>6</v>
      </c>
      <c r="O874" s="1">
        <f>VLOOKUP(Table_Data[[#This Row],[id]], Table_miniLM_keywords_topics[[Column1.id]:[Column3.topic]], 3, FALSE)</f>
        <v>7</v>
      </c>
      <c r="P874" s="1">
        <f>VLOOKUP(Table_Data[[#This Row],[id]], Table_mpnet_keywords_topics[[Column1.id]:[Column3.topic]], 3, FALSE)</f>
        <v>-1</v>
      </c>
      <c r="Q874" s="1" t="s">
        <v>6208</v>
      </c>
    </row>
    <row r="875" spans="1:17" x14ac:dyDescent="0.25">
      <c r="A875" s="1" t="s">
        <v>2981</v>
      </c>
      <c r="B875" s="1" t="s">
        <v>2982</v>
      </c>
      <c r="C875" s="1" t="s">
        <v>2983</v>
      </c>
      <c r="D875" s="1" t="s">
        <v>2984</v>
      </c>
      <c r="E875" s="1" t="s">
        <v>2985</v>
      </c>
      <c r="F875" s="1" t="s">
        <v>526</v>
      </c>
      <c r="G875" s="1">
        <v>2012</v>
      </c>
      <c r="H875" s="1" t="s">
        <v>127</v>
      </c>
      <c r="I875" s="1">
        <f>VLOOKUP(Table_Data[[#This Row],[id]], Table_miniLM_document_topics[[Column1.id]:[Column3.topic]], 3, FALSE)</f>
        <v>7</v>
      </c>
      <c r="J875" s="1">
        <f>VLOOKUP(Table_Data[[#This Row],[id]], Table_mpnet_document_topics[[Column1.id]:[Column3.topic]], 3, FALSE)</f>
        <v>8</v>
      </c>
      <c r="K875" s="1">
        <f>VLOOKUP(Table_Data[[#This Row],[id]], Table_scibert_document_topics[[Column1.id]:[Column3.topic]], 3, FALSE)</f>
        <v>7</v>
      </c>
      <c r="L875" s="1">
        <f>VLOOKUP(Table_Data[[#This Row],[id]], Table_miniLM_titles_topics[[Column1.id]:[Column3.topic]], 3, FALSE)</f>
        <v>8</v>
      </c>
      <c r="M875" s="1">
        <f>VLOOKUP(Table_Data[[#This Row],[id]], Table_mpnet_titles_topics[[Column1.id]:[Column3.topic]], 3, FALSE)</f>
        <v>11</v>
      </c>
      <c r="N875" s="1">
        <f>VLOOKUP(Table_Data[[#This Row],[id]], Table_scibert_titles_topics[[Column1.id]:[Column3.topic]], 3, FALSE)</f>
        <v>6</v>
      </c>
      <c r="O875" s="1">
        <f>VLOOKUP(Table_Data[[#This Row],[id]], Table_miniLM_keywords_topics[[Column1.id]:[Column3.topic]], 3, FALSE)</f>
        <v>1</v>
      </c>
      <c r="P875" s="1">
        <f>VLOOKUP(Table_Data[[#This Row],[id]], Table_mpnet_keywords_topics[[Column1.id]:[Column3.topic]], 3, FALSE)</f>
        <v>-1</v>
      </c>
      <c r="Q875" s="1" t="s">
        <v>6208</v>
      </c>
    </row>
    <row r="876" spans="1:17" x14ac:dyDescent="0.25">
      <c r="A876" s="1" t="s">
        <v>2986</v>
      </c>
      <c r="B876" s="1" t="s">
        <v>2987</v>
      </c>
      <c r="C876" s="1" t="s">
        <v>2988</v>
      </c>
      <c r="D876" s="1" t="s">
        <v>2989</v>
      </c>
      <c r="E876" s="1" t="s">
        <v>2990</v>
      </c>
      <c r="F876" s="1" t="s">
        <v>526</v>
      </c>
      <c r="G876" s="1">
        <v>2012</v>
      </c>
      <c r="I876" s="1">
        <f>VLOOKUP(Table_Data[[#This Row],[id]], Table_miniLM_document_topics[[Column1.id]:[Column3.topic]], 3, FALSE)</f>
        <v>7</v>
      </c>
      <c r="J876" s="1">
        <f>VLOOKUP(Table_Data[[#This Row],[id]], Table_mpnet_document_topics[[Column1.id]:[Column3.topic]], 3, FALSE)</f>
        <v>8</v>
      </c>
      <c r="K876" s="1">
        <f>VLOOKUP(Table_Data[[#This Row],[id]], Table_scibert_document_topics[[Column1.id]:[Column3.topic]], 3, FALSE)</f>
        <v>7</v>
      </c>
      <c r="L876" s="1">
        <f>VLOOKUP(Table_Data[[#This Row],[id]], Table_miniLM_titles_topics[[Column1.id]:[Column3.topic]], 3, FALSE)</f>
        <v>8</v>
      </c>
      <c r="M876" s="1">
        <f>VLOOKUP(Table_Data[[#This Row],[id]], Table_mpnet_titles_topics[[Column1.id]:[Column3.topic]], 3, FALSE)</f>
        <v>11</v>
      </c>
      <c r="N876" s="1">
        <f>VLOOKUP(Table_Data[[#This Row],[id]], Table_scibert_titles_topics[[Column1.id]:[Column3.topic]], 3, FALSE)</f>
        <v>6</v>
      </c>
      <c r="O876" s="1">
        <f>VLOOKUP(Table_Data[[#This Row],[id]], Table_miniLM_keywords_topics[[Column1.id]:[Column3.topic]], 3, FALSE)</f>
        <v>3</v>
      </c>
      <c r="P876" s="1">
        <f>VLOOKUP(Table_Data[[#This Row],[id]], Table_mpnet_keywords_topics[[Column1.id]:[Column3.topic]], 3, FALSE)</f>
        <v>10</v>
      </c>
      <c r="Q876" s="1" t="s">
        <v>6208</v>
      </c>
    </row>
    <row r="877" spans="1:17" x14ac:dyDescent="0.25">
      <c r="A877" s="1" t="s">
        <v>2991</v>
      </c>
      <c r="B877" s="1" t="s">
        <v>2992</v>
      </c>
      <c r="C877" s="1" t="s">
        <v>2993</v>
      </c>
      <c r="D877" s="1" t="s">
        <v>2994</v>
      </c>
      <c r="E877" s="1" t="s">
        <v>2995</v>
      </c>
      <c r="F877" s="1" t="s">
        <v>526</v>
      </c>
      <c r="G877" s="1">
        <v>2012</v>
      </c>
      <c r="I877" s="1">
        <f>VLOOKUP(Table_Data[[#This Row],[id]], Table_miniLM_document_topics[[Column1.id]:[Column3.topic]], 3, FALSE)</f>
        <v>7</v>
      </c>
      <c r="J877" s="1">
        <f>VLOOKUP(Table_Data[[#This Row],[id]], Table_mpnet_document_topics[[Column1.id]:[Column3.topic]], 3, FALSE)</f>
        <v>8</v>
      </c>
      <c r="K877" s="1">
        <f>VLOOKUP(Table_Data[[#This Row],[id]], Table_scibert_document_topics[[Column1.id]:[Column3.topic]], 3, FALSE)</f>
        <v>7</v>
      </c>
      <c r="L877" s="1">
        <f>VLOOKUP(Table_Data[[#This Row],[id]], Table_miniLM_titles_topics[[Column1.id]:[Column3.topic]], 3, FALSE)</f>
        <v>8</v>
      </c>
      <c r="M877" s="1">
        <f>VLOOKUP(Table_Data[[#This Row],[id]], Table_mpnet_titles_topics[[Column1.id]:[Column3.topic]], 3, FALSE)</f>
        <v>11</v>
      </c>
      <c r="N877" s="1">
        <f>VLOOKUP(Table_Data[[#This Row],[id]], Table_scibert_titles_topics[[Column1.id]:[Column3.topic]], 3, FALSE)</f>
        <v>6</v>
      </c>
      <c r="O877" s="1">
        <f>VLOOKUP(Table_Data[[#This Row],[id]], Table_miniLM_keywords_topics[[Column1.id]:[Column3.topic]], 3, FALSE)</f>
        <v>-1</v>
      </c>
      <c r="P877" s="1">
        <f>VLOOKUP(Table_Data[[#This Row],[id]], Table_mpnet_keywords_topics[[Column1.id]:[Column3.topic]], 3, FALSE)</f>
        <v>-1</v>
      </c>
      <c r="Q877" s="1" t="s">
        <v>6208</v>
      </c>
    </row>
    <row r="878" spans="1:17" x14ac:dyDescent="0.25">
      <c r="A878" s="1" t="s">
        <v>2996</v>
      </c>
      <c r="B878" s="1" t="s">
        <v>2997</v>
      </c>
      <c r="C878" s="1" t="s">
        <v>1255</v>
      </c>
      <c r="D878" s="1" t="s">
        <v>2998</v>
      </c>
      <c r="E878" s="1" t="s">
        <v>2999</v>
      </c>
      <c r="F878" s="1" t="s">
        <v>526</v>
      </c>
      <c r="G878" s="1">
        <v>2012</v>
      </c>
      <c r="I878" s="1">
        <f>VLOOKUP(Table_Data[[#This Row],[id]], Table_miniLM_document_topics[[Column1.id]:[Column3.topic]], 3, FALSE)</f>
        <v>7</v>
      </c>
      <c r="J878" s="1">
        <f>VLOOKUP(Table_Data[[#This Row],[id]], Table_mpnet_document_topics[[Column1.id]:[Column3.topic]], 3, FALSE)</f>
        <v>8</v>
      </c>
      <c r="K878" s="1">
        <f>VLOOKUP(Table_Data[[#This Row],[id]], Table_scibert_document_topics[[Column1.id]:[Column3.topic]], 3, FALSE)</f>
        <v>7</v>
      </c>
      <c r="L878" s="1">
        <f>VLOOKUP(Table_Data[[#This Row],[id]], Table_miniLM_titles_topics[[Column1.id]:[Column3.topic]], 3, FALSE)</f>
        <v>8</v>
      </c>
      <c r="M878" s="1">
        <f>VLOOKUP(Table_Data[[#This Row],[id]], Table_mpnet_titles_topics[[Column1.id]:[Column3.topic]], 3, FALSE)</f>
        <v>11</v>
      </c>
      <c r="N878" s="1">
        <f>VLOOKUP(Table_Data[[#This Row],[id]], Table_scibert_titles_topics[[Column1.id]:[Column3.topic]], 3, FALSE)</f>
        <v>6</v>
      </c>
      <c r="O878" s="1">
        <f>VLOOKUP(Table_Data[[#This Row],[id]], Table_miniLM_keywords_topics[[Column1.id]:[Column3.topic]], 3, FALSE)</f>
        <v>-1</v>
      </c>
      <c r="P878" s="1">
        <f>VLOOKUP(Table_Data[[#This Row],[id]], Table_mpnet_keywords_topics[[Column1.id]:[Column3.topic]], 3, FALSE)</f>
        <v>9</v>
      </c>
      <c r="Q878" s="1" t="s">
        <v>6208</v>
      </c>
    </row>
    <row r="879" spans="1:17" x14ac:dyDescent="0.25">
      <c r="A879" s="1" t="s">
        <v>3358</v>
      </c>
      <c r="B879" s="1" t="s">
        <v>3359</v>
      </c>
      <c r="C879" s="1" t="s">
        <v>3360</v>
      </c>
      <c r="D879" s="1" t="s">
        <v>3361</v>
      </c>
      <c r="E879" s="1" t="s">
        <v>3362</v>
      </c>
      <c r="F879" s="1" t="s">
        <v>526</v>
      </c>
      <c r="G879" s="1">
        <v>2020</v>
      </c>
      <c r="H879" s="1" t="s">
        <v>243</v>
      </c>
      <c r="I879" s="1">
        <f>VLOOKUP(Table_Data[[#This Row],[id]], Table_miniLM_document_topics[[Column1.id]:[Column3.topic]], 3, FALSE)</f>
        <v>-1</v>
      </c>
      <c r="J879" s="1">
        <f>VLOOKUP(Table_Data[[#This Row],[id]], Table_mpnet_document_topics[[Column1.id]:[Column3.topic]], 3, FALSE)</f>
        <v>-1</v>
      </c>
      <c r="K879" s="1">
        <f>VLOOKUP(Table_Data[[#This Row],[id]], Table_scibert_document_topics[[Column1.id]:[Column3.topic]], 3, FALSE)</f>
        <v>2</v>
      </c>
      <c r="L879" s="1">
        <f>VLOOKUP(Table_Data[[#This Row],[id]], Table_miniLM_titles_topics[[Column1.id]:[Column3.topic]], 3, FALSE)</f>
        <v>-1</v>
      </c>
      <c r="M879" s="1">
        <f>VLOOKUP(Table_Data[[#This Row],[id]], Table_mpnet_titles_topics[[Column1.id]:[Column3.topic]], 3, FALSE)</f>
        <v>-1</v>
      </c>
      <c r="N879" s="1">
        <f>VLOOKUP(Table_Data[[#This Row],[id]], Table_scibert_titles_topics[[Column1.id]:[Column3.topic]], 3, FALSE)</f>
        <v>-1</v>
      </c>
      <c r="O879" s="1">
        <f>VLOOKUP(Table_Data[[#This Row],[id]], Table_miniLM_keywords_topics[[Column1.id]:[Column3.topic]], 3, FALSE)</f>
        <v>1</v>
      </c>
      <c r="P879" s="1">
        <f>VLOOKUP(Table_Data[[#This Row],[id]], Table_mpnet_keywords_topics[[Column1.id]:[Column3.topic]], 3, FALSE)</f>
        <v>0</v>
      </c>
      <c r="Q879" s="1" t="s">
        <v>6208</v>
      </c>
    </row>
    <row r="880" spans="1:17" x14ac:dyDescent="0.25">
      <c r="A880" s="1" t="s">
        <v>3363</v>
      </c>
      <c r="B880" s="1" t="s">
        <v>3364</v>
      </c>
      <c r="C880" s="1" t="s">
        <v>3365</v>
      </c>
      <c r="D880" s="1" t="s">
        <v>3366</v>
      </c>
      <c r="E880" s="1" t="s">
        <v>3367</v>
      </c>
      <c r="F880" s="1" t="s">
        <v>526</v>
      </c>
      <c r="G880" s="1">
        <v>2020</v>
      </c>
      <c r="I880" s="1">
        <f>VLOOKUP(Table_Data[[#This Row],[id]], Table_miniLM_document_topics[[Column1.id]:[Column3.topic]], 3, FALSE)</f>
        <v>9</v>
      </c>
      <c r="J880" s="1">
        <f>VLOOKUP(Table_Data[[#This Row],[id]], Table_mpnet_document_topics[[Column1.id]:[Column3.topic]], 3, FALSE)</f>
        <v>12</v>
      </c>
      <c r="K880" s="1">
        <f>VLOOKUP(Table_Data[[#This Row],[id]], Table_scibert_document_topics[[Column1.id]:[Column3.topic]], 3, FALSE)</f>
        <v>16</v>
      </c>
      <c r="L880" s="1">
        <f>VLOOKUP(Table_Data[[#This Row],[id]], Table_miniLM_titles_topics[[Column1.id]:[Column3.topic]], 3, FALSE)</f>
        <v>12</v>
      </c>
      <c r="M880" s="1">
        <f>VLOOKUP(Table_Data[[#This Row],[id]], Table_mpnet_titles_topics[[Column1.id]:[Column3.topic]], 3, FALSE)</f>
        <v>12</v>
      </c>
      <c r="N880" s="1">
        <f>VLOOKUP(Table_Data[[#This Row],[id]], Table_scibert_titles_topics[[Column1.id]:[Column3.topic]], 3, FALSE)</f>
        <v>10</v>
      </c>
      <c r="O880" s="1">
        <f>VLOOKUP(Table_Data[[#This Row],[id]], Table_miniLM_keywords_topics[[Column1.id]:[Column3.topic]], 3, FALSE)</f>
        <v>-1</v>
      </c>
      <c r="P880" s="1">
        <f>VLOOKUP(Table_Data[[#This Row],[id]], Table_mpnet_keywords_topics[[Column1.id]:[Column3.topic]], 3, FALSE)</f>
        <v>-1</v>
      </c>
      <c r="Q880" s="1" t="s">
        <v>6208</v>
      </c>
    </row>
    <row r="881" spans="1:17" x14ac:dyDescent="0.25">
      <c r="A881" s="1" t="s">
        <v>3368</v>
      </c>
      <c r="B881" s="1" t="s">
        <v>3369</v>
      </c>
      <c r="C881" s="1" t="s">
        <v>3370</v>
      </c>
      <c r="D881" s="1" t="s">
        <v>3371</v>
      </c>
      <c r="E881" s="1" t="s">
        <v>3372</v>
      </c>
      <c r="F881" s="1" t="s">
        <v>526</v>
      </c>
      <c r="G881" s="1">
        <v>2020</v>
      </c>
      <c r="I881" s="1">
        <f>VLOOKUP(Table_Data[[#This Row],[id]], Table_miniLM_document_topics[[Column1.id]:[Column3.topic]], 3, FALSE)</f>
        <v>-1</v>
      </c>
      <c r="J881" s="1">
        <f>VLOOKUP(Table_Data[[#This Row],[id]], Table_mpnet_document_topics[[Column1.id]:[Column3.topic]], 3, FALSE)</f>
        <v>-1</v>
      </c>
      <c r="K881" s="1">
        <f>VLOOKUP(Table_Data[[#This Row],[id]], Table_scibert_document_topics[[Column1.id]:[Column3.topic]], 3, FALSE)</f>
        <v>-1</v>
      </c>
      <c r="L881" s="1">
        <f>VLOOKUP(Table_Data[[#This Row],[id]], Table_miniLM_titles_topics[[Column1.id]:[Column3.topic]], 3, FALSE)</f>
        <v>-1</v>
      </c>
      <c r="M881" s="1">
        <f>VLOOKUP(Table_Data[[#This Row],[id]], Table_mpnet_titles_topics[[Column1.id]:[Column3.topic]], 3, FALSE)</f>
        <v>-1</v>
      </c>
      <c r="N881" s="1">
        <f>VLOOKUP(Table_Data[[#This Row],[id]], Table_scibert_titles_topics[[Column1.id]:[Column3.topic]], 3, FALSE)</f>
        <v>3</v>
      </c>
      <c r="O881" s="1">
        <f>VLOOKUP(Table_Data[[#This Row],[id]], Table_miniLM_keywords_topics[[Column1.id]:[Column3.topic]], 3, FALSE)</f>
        <v>8</v>
      </c>
      <c r="P881" s="1">
        <f>VLOOKUP(Table_Data[[#This Row],[id]], Table_mpnet_keywords_topics[[Column1.id]:[Column3.topic]], 3, FALSE)</f>
        <v>0</v>
      </c>
      <c r="Q881" s="1" t="s">
        <v>6208</v>
      </c>
    </row>
    <row r="882" spans="1:17" x14ac:dyDescent="0.25">
      <c r="A882" s="1" t="s">
        <v>3373</v>
      </c>
      <c r="B882" s="1" t="s">
        <v>3374</v>
      </c>
      <c r="C882" s="1" t="s">
        <v>3375</v>
      </c>
      <c r="D882" s="1" t="s">
        <v>3376</v>
      </c>
      <c r="E882" s="1" t="s">
        <v>3377</v>
      </c>
      <c r="F882" s="1" t="s">
        <v>526</v>
      </c>
      <c r="G882" s="1">
        <v>2020</v>
      </c>
      <c r="H882" s="1" t="s">
        <v>1226</v>
      </c>
      <c r="I882" s="1">
        <f>VLOOKUP(Table_Data[[#This Row],[id]], Table_miniLM_document_topics[[Column1.id]:[Column3.topic]], 3, FALSE)</f>
        <v>1</v>
      </c>
      <c r="J882" s="1">
        <f>VLOOKUP(Table_Data[[#This Row],[id]], Table_mpnet_document_topics[[Column1.id]:[Column3.topic]], 3, FALSE)</f>
        <v>3</v>
      </c>
      <c r="K882" s="1">
        <f>VLOOKUP(Table_Data[[#This Row],[id]], Table_scibert_document_topics[[Column1.id]:[Column3.topic]], 3, FALSE)</f>
        <v>4</v>
      </c>
      <c r="L882" s="1">
        <f>VLOOKUP(Table_Data[[#This Row],[id]], Table_miniLM_titles_topics[[Column1.id]:[Column3.topic]], 3, FALSE)</f>
        <v>10</v>
      </c>
      <c r="M882" s="1">
        <f>VLOOKUP(Table_Data[[#This Row],[id]], Table_mpnet_titles_topics[[Column1.id]:[Column3.topic]], 3, FALSE)</f>
        <v>5</v>
      </c>
      <c r="N882" s="1">
        <f>VLOOKUP(Table_Data[[#This Row],[id]], Table_scibert_titles_topics[[Column1.id]:[Column3.topic]], 3, FALSE)</f>
        <v>2</v>
      </c>
      <c r="O882" s="1">
        <f>VLOOKUP(Table_Data[[#This Row],[id]], Table_miniLM_keywords_topics[[Column1.id]:[Column3.topic]], 3, FALSE)</f>
        <v>0</v>
      </c>
      <c r="P882" s="1">
        <f>VLOOKUP(Table_Data[[#This Row],[id]], Table_mpnet_keywords_topics[[Column1.id]:[Column3.topic]], 3, FALSE)</f>
        <v>2</v>
      </c>
      <c r="Q882" s="1" t="s">
        <v>6208</v>
      </c>
    </row>
    <row r="883" spans="1:17" x14ac:dyDescent="0.25">
      <c r="A883" s="1" t="s">
        <v>3378</v>
      </c>
      <c r="B883" s="1" t="s">
        <v>3379</v>
      </c>
      <c r="C883" s="1" t="s">
        <v>3380</v>
      </c>
      <c r="D883" s="1" t="s">
        <v>3381</v>
      </c>
      <c r="E883" s="1" t="s">
        <v>3382</v>
      </c>
      <c r="F883" s="1" t="s">
        <v>526</v>
      </c>
      <c r="G883" s="1">
        <v>2020</v>
      </c>
      <c r="I883" s="1">
        <f>VLOOKUP(Table_Data[[#This Row],[id]], Table_miniLM_document_topics[[Column1.id]:[Column3.topic]], 3, FALSE)</f>
        <v>14</v>
      </c>
      <c r="J883" s="1">
        <f>VLOOKUP(Table_Data[[#This Row],[id]], Table_mpnet_document_topics[[Column1.id]:[Column3.topic]], 3, FALSE)</f>
        <v>15</v>
      </c>
      <c r="K883" s="1">
        <f>VLOOKUP(Table_Data[[#This Row],[id]], Table_scibert_document_topics[[Column1.id]:[Column3.topic]], 3, FALSE)</f>
        <v>-1</v>
      </c>
      <c r="L883" s="1">
        <f>VLOOKUP(Table_Data[[#This Row],[id]], Table_miniLM_titles_topics[[Column1.id]:[Column3.topic]], 3, FALSE)</f>
        <v>11</v>
      </c>
      <c r="M883" s="1">
        <f>VLOOKUP(Table_Data[[#This Row],[id]], Table_mpnet_titles_topics[[Column1.id]:[Column3.topic]], 3, FALSE)</f>
        <v>7</v>
      </c>
      <c r="N883" s="1">
        <f>VLOOKUP(Table_Data[[#This Row],[id]], Table_scibert_titles_topics[[Column1.id]:[Column3.topic]], 3, FALSE)</f>
        <v>4</v>
      </c>
      <c r="O883" s="1">
        <f>VLOOKUP(Table_Data[[#This Row],[id]], Table_miniLM_keywords_topics[[Column1.id]:[Column3.topic]], 3, FALSE)</f>
        <v>1</v>
      </c>
      <c r="P883" s="1">
        <f>VLOOKUP(Table_Data[[#This Row],[id]], Table_mpnet_keywords_topics[[Column1.id]:[Column3.topic]], 3, FALSE)</f>
        <v>-1</v>
      </c>
      <c r="Q883" s="1" t="s">
        <v>6208</v>
      </c>
    </row>
    <row r="884" spans="1:17" x14ac:dyDescent="0.25">
      <c r="A884" s="1" t="s">
        <v>3383</v>
      </c>
      <c r="B884" s="1" t="s">
        <v>3384</v>
      </c>
      <c r="C884" s="1" t="s">
        <v>3385</v>
      </c>
      <c r="D884" s="1" t="s">
        <v>3386</v>
      </c>
      <c r="E884" s="1" t="s">
        <v>3387</v>
      </c>
      <c r="F884" s="1" t="s">
        <v>526</v>
      </c>
      <c r="G884" s="1">
        <v>2020</v>
      </c>
      <c r="I884" s="1">
        <f>VLOOKUP(Table_Data[[#This Row],[id]], Table_miniLM_document_topics[[Column1.id]:[Column3.topic]], 3, FALSE)</f>
        <v>0</v>
      </c>
      <c r="J884" s="1">
        <f>VLOOKUP(Table_Data[[#This Row],[id]], Table_mpnet_document_topics[[Column1.id]:[Column3.topic]], 3, FALSE)</f>
        <v>10</v>
      </c>
      <c r="K884" s="1">
        <f>VLOOKUP(Table_Data[[#This Row],[id]], Table_scibert_document_topics[[Column1.id]:[Column3.topic]], 3, FALSE)</f>
        <v>21</v>
      </c>
      <c r="L884" s="1">
        <f>VLOOKUP(Table_Data[[#This Row],[id]], Table_miniLM_titles_topics[[Column1.id]:[Column3.topic]], 3, FALSE)</f>
        <v>1</v>
      </c>
      <c r="M884" s="1">
        <f>VLOOKUP(Table_Data[[#This Row],[id]], Table_mpnet_titles_topics[[Column1.id]:[Column3.topic]], 3, FALSE)</f>
        <v>4</v>
      </c>
      <c r="N884" s="1">
        <f>VLOOKUP(Table_Data[[#This Row],[id]], Table_scibert_titles_topics[[Column1.id]:[Column3.topic]], 3, FALSE)</f>
        <v>11</v>
      </c>
      <c r="O884" s="1">
        <f>VLOOKUP(Table_Data[[#This Row],[id]], Table_miniLM_keywords_topics[[Column1.id]:[Column3.topic]], 3, FALSE)</f>
        <v>3</v>
      </c>
      <c r="P884" s="1">
        <f>VLOOKUP(Table_Data[[#This Row],[id]], Table_mpnet_keywords_topics[[Column1.id]:[Column3.topic]], 3, FALSE)</f>
        <v>3</v>
      </c>
      <c r="Q884" s="1" t="s">
        <v>6208</v>
      </c>
    </row>
    <row r="885" spans="1:17" x14ac:dyDescent="0.25">
      <c r="A885" s="1" t="s">
        <v>3388</v>
      </c>
      <c r="B885" s="1" t="s">
        <v>5922</v>
      </c>
      <c r="C885" s="1" t="s">
        <v>1502</v>
      </c>
      <c r="D885" s="1" t="s">
        <v>3389</v>
      </c>
      <c r="E885" s="1" t="s">
        <v>3390</v>
      </c>
      <c r="F885" s="1" t="s">
        <v>526</v>
      </c>
      <c r="G885" s="1">
        <v>2020</v>
      </c>
      <c r="I885" s="1">
        <f>VLOOKUP(Table_Data[[#This Row],[id]], Table_miniLM_document_topics[[Column1.id]:[Column3.topic]], 3, FALSE)</f>
        <v>16</v>
      </c>
      <c r="J885" s="1">
        <f>VLOOKUP(Table_Data[[#This Row],[id]], Table_mpnet_document_topics[[Column1.id]:[Column3.topic]], 3, FALSE)</f>
        <v>3</v>
      </c>
      <c r="K885" s="1">
        <f>VLOOKUP(Table_Data[[#This Row],[id]], Table_scibert_document_topics[[Column1.id]:[Column3.topic]], 3, FALSE)</f>
        <v>-1</v>
      </c>
      <c r="L885" s="1">
        <f>VLOOKUP(Table_Data[[#This Row],[id]], Table_miniLM_titles_topics[[Column1.id]:[Column3.topic]], 3, FALSE)</f>
        <v>14</v>
      </c>
      <c r="M885" s="1">
        <f>VLOOKUP(Table_Data[[#This Row],[id]], Table_mpnet_titles_topics[[Column1.id]:[Column3.topic]], 3, FALSE)</f>
        <v>-1</v>
      </c>
      <c r="N885" s="1">
        <f>VLOOKUP(Table_Data[[#This Row],[id]], Table_scibert_titles_topics[[Column1.id]:[Column3.topic]], 3, FALSE)</f>
        <v>13</v>
      </c>
      <c r="O885" s="1">
        <f>VLOOKUP(Table_Data[[#This Row],[id]], Table_miniLM_keywords_topics[[Column1.id]:[Column3.topic]], 3, FALSE)</f>
        <v>13</v>
      </c>
      <c r="P885" s="1">
        <f>VLOOKUP(Table_Data[[#This Row],[id]], Table_mpnet_keywords_topics[[Column1.id]:[Column3.topic]], 3, FALSE)</f>
        <v>11</v>
      </c>
      <c r="Q885" s="1" t="s">
        <v>6208</v>
      </c>
    </row>
    <row r="886" spans="1:17" x14ac:dyDescent="0.25">
      <c r="A886" s="1" t="s">
        <v>3391</v>
      </c>
      <c r="B886" s="1" t="s">
        <v>3392</v>
      </c>
      <c r="C886" s="1" t="s">
        <v>2691</v>
      </c>
      <c r="D886" s="1" t="s">
        <v>3393</v>
      </c>
      <c r="E886" s="1" t="s">
        <v>3394</v>
      </c>
      <c r="F886" s="1" t="s">
        <v>526</v>
      </c>
      <c r="G886" s="1">
        <v>2020</v>
      </c>
      <c r="H886" s="1" t="s">
        <v>31</v>
      </c>
      <c r="I886" s="1">
        <f>VLOOKUP(Table_Data[[#This Row],[id]], Table_miniLM_document_topics[[Column1.id]:[Column3.topic]], 3, FALSE)</f>
        <v>1</v>
      </c>
      <c r="J886" s="1">
        <f>VLOOKUP(Table_Data[[#This Row],[id]], Table_mpnet_document_topics[[Column1.id]:[Column3.topic]], 3, FALSE)</f>
        <v>22</v>
      </c>
      <c r="K886" s="1">
        <f>VLOOKUP(Table_Data[[#This Row],[id]], Table_scibert_document_topics[[Column1.id]:[Column3.topic]], 3, FALSE)</f>
        <v>4</v>
      </c>
      <c r="L886" s="1">
        <f>VLOOKUP(Table_Data[[#This Row],[id]], Table_miniLM_titles_topics[[Column1.id]:[Column3.topic]], 3, FALSE)</f>
        <v>16</v>
      </c>
      <c r="M886" s="1">
        <f>VLOOKUP(Table_Data[[#This Row],[id]], Table_mpnet_titles_topics[[Column1.id]:[Column3.topic]], 3, FALSE)</f>
        <v>10</v>
      </c>
      <c r="N886" s="1">
        <f>VLOOKUP(Table_Data[[#This Row],[id]], Table_scibert_titles_topics[[Column1.id]:[Column3.topic]], 3, FALSE)</f>
        <v>2</v>
      </c>
      <c r="O886" s="1">
        <f>VLOOKUP(Table_Data[[#This Row],[id]], Table_miniLM_keywords_topics[[Column1.id]:[Column3.topic]], 3, FALSE)</f>
        <v>-1</v>
      </c>
      <c r="P886" s="1">
        <f>VLOOKUP(Table_Data[[#This Row],[id]], Table_mpnet_keywords_topics[[Column1.id]:[Column3.topic]], 3, FALSE)</f>
        <v>2</v>
      </c>
      <c r="Q886" s="1" t="s">
        <v>6208</v>
      </c>
    </row>
    <row r="887" spans="1:17" x14ac:dyDescent="0.25">
      <c r="A887" s="1" t="s">
        <v>3395</v>
      </c>
      <c r="B887" s="1" t="s">
        <v>3396</v>
      </c>
      <c r="C887" s="1" t="s">
        <v>1856</v>
      </c>
      <c r="D887" s="1" t="s">
        <v>3397</v>
      </c>
      <c r="E887" s="1" t="s">
        <v>3398</v>
      </c>
      <c r="F887" s="1" t="s">
        <v>526</v>
      </c>
      <c r="G887" s="1">
        <v>2020</v>
      </c>
      <c r="H887" s="1" t="s">
        <v>14</v>
      </c>
      <c r="I887" s="1">
        <f>VLOOKUP(Table_Data[[#This Row],[id]], Table_miniLM_document_topics[[Column1.id]:[Column3.topic]], 3, FALSE)</f>
        <v>-1</v>
      </c>
      <c r="J887" s="1">
        <f>VLOOKUP(Table_Data[[#This Row],[id]], Table_mpnet_document_topics[[Column1.id]:[Column3.topic]], 3, FALSE)</f>
        <v>-1</v>
      </c>
      <c r="K887" s="1">
        <f>VLOOKUP(Table_Data[[#This Row],[id]], Table_scibert_document_topics[[Column1.id]:[Column3.topic]], 3, FALSE)</f>
        <v>-1</v>
      </c>
      <c r="L887" s="1">
        <f>VLOOKUP(Table_Data[[#This Row],[id]], Table_miniLM_titles_topics[[Column1.id]:[Column3.topic]], 3, FALSE)</f>
        <v>5</v>
      </c>
      <c r="M887" s="1">
        <f>VLOOKUP(Table_Data[[#This Row],[id]], Table_mpnet_titles_topics[[Column1.id]:[Column3.topic]], 3, FALSE)</f>
        <v>0</v>
      </c>
      <c r="N887" s="1">
        <f>VLOOKUP(Table_Data[[#This Row],[id]], Table_scibert_titles_topics[[Column1.id]:[Column3.topic]], 3, FALSE)</f>
        <v>0</v>
      </c>
      <c r="O887" s="1">
        <f>VLOOKUP(Table_Data[[#This Row],[id]], Table_miniLM_keywords_topics[[Column1.id]:[Column3.topic]], 3, FALSE)</f>
        <v>-1</v>
      </c>
      <c r="P887" s="1">
        <f>VLOOKUP(Table_Data[[#This Row],[id]], Table_mpnet_keywords_topics[[Column1.id]:[Column3.topic]], 3, FALSE)</f>
        <v>1</v>
      </c>
      <c r="Q887" s="1" t="s">
        <v>6208</v>
      </c>
    </row>
    <row r="888" spans="1:17" x14ac:dyDescent="0.25">
      <c r="A888" s="1" t="s">
        <v>3399</v>
      </c>
      <c r="B888" s="1" t="s">
        <v>3400</v>
      </c>
      <c r="C888" s="1" t="s">
        <v>2773</v>
      </c>
      <c r="D888" s="1" t="s">
        <v>3401</v>
      </c>
      <c r="E888" s="1" t="s">
        <v>3402</v>
      </c>
      <c r="F888" s="1" t="s">
        <v>526</v>
      </c>
      <c r="G888" s="1">
        <v>2020</v>
      </c>
      <c r="H888" s="1" t="s">
        <v>869</v>
      </c>
      <c r="I888" s="1">
        <f>VLOOKUP(Table_Data[[#This Row],[id]], Table_miniLM_document_topics[[Column1.id]:[Column3.topic]], 3, FALSE)</f>
        <v>-1</v>
      </c>
      <c r="J888" s="1">
        <f>VLOOKUP(Table_Data[[#This Row],[id]], Table_mpnet_document_topics[[Column1.id]:[Column3.topic]], 3, FALSE)</f>
        <v>3</v>
      </c>
      <c r="K888" s="1">
        <f>VLOOKUP(Table_Data[[#This Row],[id]], Table_scibert_document_topics[[Column1.id]:[Column3.topic]], 3, FALSE)</f>
        <v>-1</v>
      </c>
      <c r="L888" s="1">
        <f>VLOOKUP(Table_Data[[#This Row],[id]], Table_miniLM_titles_topics[[Column1.id]:[Column3.topic]], 3, FALSE)</f>
        <v>16</v>
      </c>
      <c r="M888" s="1">
        <f>VLOOKUP(Table_Data[[#This Row],[id]], Table_mpnet_titles_topics[[Column1.id]:[Column3.topic]], 3, FALSE)</f>
        <v>5</v>
      </c>
      <c r="N888" s="1">
        <f>VLOOKUP(Table_Data[[#This Row],[id]], Table_scibert_titles_topics[[Column1.id]:[Column3.topic]], 3, FALSE)</f>
        <v>2</v>
      </c>
      <c r="O888" s="1">
        <f>VLOOKUP(Table_Data[[#This Row],[id]], Table_miniLM_keywords_topics[[Column1.id]:[Column3.topic]], 3, FALSE)</f>
        <v>-1</v>
      </c>
      <c r="P888" s="1">
        <f>VLOOKUP(Table_Data[[#This Row],[id]], Table_mpnet_keywords_topics[[Column1.id]:[Column3.topic]], 3, FALSE)</f>
        <v>2</v>
      </c>
      <c r="Q888" s="1" t="s">
        <v>6208</v>
      </c>
    </row>
    <row r="889" spans="1:17" x14ac:dyDescent="0.25">
      <c r="A889" s="1" t="s">
        <v>3403</v>
      </c>
      <c r="B889" s="1" t="s">
        <v>3404</v>
      </c>
      <c r="C889" s="1" t="s">
        <v>3405</v>
      </c>
      <c r="D889" s="1" t="s">
        <v>3406</v>
      </c>
      <c r="E889" s="1" t="s">
        <v>3407</v>
      </c>
      <c r="F889" s="1" t="s">
        <v>526</v>
      </c>
      <c r="G889" s="1">
        <v>2020</v>
      </c>
      <c r="I889" s="1">
        <f>VLOOKUP(Table_Data[[#This Row],[id]], Table_miniLM_document_topics[[Column1.id]:[Column3.topic]], 3, FALSE)</f>
        <v>13</v>
      </c>
      <c r="J889" s="1">
        <f>VLOOKUP(Table_Data[[#This Row],[id]], Table_mpnet_document_topics[[Column1.id]:[Column3.topic]], 3, FALSE)</f>
        <v>21</v>
      </c>
      <c r="K889" s="1">
        <f>VLOOKUP(Table_Data[[#This Row],[id]], Table_scibert_document_topics[[Column1.id]:[Column3.topic]], 3, FALSE)</f>
        <v>15</v>
      </c>
      <c r="L889" s="1">
        <f>VLOOKUP(Table_Data[[#This Row],[id]], Table_miniLM_titles_topics[[Column1.id]:[Column3.topic]], 3, FALSE)</f>
        <v>7</v>
      </c>
      <c r="M889" s="1">
        <f>VLOOKUP(Table_Data[[#This Row],[id]], Table_mpnet_titles_topics[[Column1.id]:[Column3.topic]], 3, FALSE)</f>
        <v>1</v>
      </c>
      <c r="N889" s="1">
        <f>VLOOKUP(Table_Data[[#This Row],[id]], Table_scibert_titles_topics[[Column1.id]:[Column3.topic]], 3, FALSE)</f>
        <v>9</v>
      </c>
      <c r="O889" s="1">
        <f>VLOOKUP(Table_Data[[#This Row],[id]], Table_miniLM_keywords_topics[[Column1.id]:[Column3.topic]], 3, FALSE)</f>
        <v>-1</v>
      </c>
      <c r="P889" s="1">
        <f>VLOOKUP(Table_Data[[#This Row],[id]], Table_mpnet_keywords_topics[[Column1.id]:[Column3.topic]], 3, FALSE)</f>
        <v>7</v>
      </c>
      <c r="Q889" s="1" t="s">
        <v>6208</v>
      </c>
    </row>
    <row r="890" spans="1:17" x14ac:dyDescent="0.25">
      <c r="A890" s="1" t="s">
        <v>3408</v>
      </c>
      <c r="B890" s="1" t="s">
        <v>3409</v>
      </c>
      <c r="C890" s="1" t="s">
        <v>452</v>
      </c>
      <c r="D890" s="1" t="s">
        <v>3410</v>
      </c>
      <c r="E890" s="1" t="s">
        <v>3411</v>
      </c>
      <c r="F890" s="1" t="s">
        <v>526</v>
      </c>
      <c r="G890" s="1">
        <v>2020</v>
      </c>
      <c r="I890" s="1">
        <f>VLOOKUP(Table_Data[[#This Row],[id]], Table_miniLM_document_topics[[Column1.id]:[Column3.topic]], 3, FALSE)</f>
        <v>7</v>
      </c>
      <c r="J890" s="1">
        <f>VLOOKUP(Table_Data[[#This Row],[id]], Table_mpnet_document_topics[[Column1.id]:[Column3.topic]], 3, FALSE)</f>
        <v>8</v>
      </c>
      <c r="K890" s="1">
        <f>VLOOKUP(Table_Data[[#This Row],[id]], Table_scibert_document_topics[[Column1.id]:[Column3.topic]], 3, FALSE)</f>
        <v>7</v>
      </c>
      <c r="L890" s="1">
        <f>VLOOKUP(Table_Data[[#This Row],[id]], Table_miniLM_titles_topics[[Column1.id]:[Column3.topic]], 3, FALSE)</f>
        <v>8</v>
      </c>
      <c r="M890" s="1">
        <f>VLOOKUP(Table_Data[[#This Row],[id]], Table_mpnet_titles_topics[[Column1.id]:[Column3.topic]], 3, FALSE)</f>
        <v>11</v>
      </c>
      <c r="N890" s="1">
        <f>VLOOKUP(Table_Data[[#This Row],[id]], Table_scibert_titles_topics[[Column1.id]:[Column3.topic]], 3, FALSE)</f>
        <v>6</v>
      </c>
      <c r="O890" s="1">
        <f>VLOOKUP(Table_Data[[#This Row],[id]], Table_miniLM_keywords_topics[[Column1.id]:[Column3.topic]], 3, FALSE)</f>
        <v>15</v>
      </c>
      <c r="P890" s="1">
        <f>VLOOKUP(Table_Data[[#This Row],[id]], Table_mpnet_keywords_topics[[Column1.id]:[Column3.topic]], 3, FALSE)</f>
        <v>9</v>
      </c>
      <c r="Q890" s="1" t="s">
        <v>6208</v>
      </c>
    </row>
    <row r="891" spans="1:17" x14ac:dyDescent="0.25">
      <c r="A891" s="1" t="s">
        <v>3412</v>
      </c>
      <c r="B891" s="1" t="s">
        <v>3413</v>
      </c>
      <c r="C891" s="1" t="s">
        <v>2245</v>
      </c>
      <c r="D891" s="1" t="s">
        <v>3414</v>
      </c>
      <c r="E891" s="1" t="s">
        <v>3415</v>
      </c>
      <c r="F891" s="1" t="s">
        <v>526</v>
      </c>
      <c r="G891" s="1">
        <v>2020</v>
      </c>
      <c r="I891" s="1">
        <f>VLOOKUP(Table_Data[[#This Row],[id]], Table_miniLM_document_topics[[Column1.id]:[Column3.topic]], 3, FALSE)</f>
        <v>3</v>
      </c>
      <c r="J891" s="1">
        <f>VLOOKUP(Table_Data[[#This Row],[id]], Table_mpnet_document_topics[[Column1.id]:[Column3.topic]], 3, FALSE)</f>
        <v>6</v>
      </c>
      <c r="K891" s="1">
        <f>VLOOKUP(Table_Data[[#This Row],[id]], Table_scibert_document_topics[[Column1.id]:[Column3.topic]], 3, FALSE)</f>
        <v>2</v>
      </c>
      <c r="L891" s="1">
        <f>VLOOKUP(Table_Data[[#This Row],[id]], Table_miniLM_titles_topics[[Column1.id]:[Column3.topic]], 3, FALSE)</f>
        <v>13</v>
      </c>
      <c r="M891" s="1">
        <f>VLOOKUP(Table_Data[[#This Row],[id]], Table_mpnet_titles_topics[[Column1.id]:[Column3.topic]], 3, FALSE)</f>
        <v>9</v>
      </c>
      <c r="N891" s="1">
        <f>VLOOKUP(Table_Data[[#This Row],[id]], Table_scibert_titles_topics[[Column1.id]:[Column3.topic]], 3, FALSE)</f>
        <v>18</v>
      </c>
      <c r="O891" s="1">
        <f>VLOOKUP(Table_Data[[#This Row],[id]], Table_miniLM_keywords_topics[[Column1.id]:[Column3.topic]], 3, FALSE)</f>
        <v>-1</v>
      </c>
      <c r="P891" s="1">
        <f>VLOOKUP(Table_Data[[#This Row],[id]], Table_mpnet_keywords_topics[[Column1.id]:[Column3.topic]], 3, FALSE)</f>
        <v>0</v>
      </c>
      <c r="Q891" s="1" t="s">
        <v>6208</v>
      </c>
    </row>
    <row r="892" spans="1:17" x14ac:dyDescent="0.25">
      <c r="A892" s="1" t="s">
        <v>3416</v>
      </c>
      <c r="B892" s="1" t="s">
        <v>3417</v>
      </c>
      <c r="C892" s="1" t="s">
        <v>3418</v>
      </c>
      <c r="D892" s="1" t="s">
        <v>3419</v>
      </c>
      <c r="E892" s="1" t="s">
        <v>3420</v>
      </c>
      <c r="F892" s="1" t="s">
        <v>526</v>
      </c>
      <c r="G892" s="1">
        <v>2020</v>
      </c>
      <c r="I892" s="1">
        <f>VLOOKUP(Table_Data[[#This Row],[id]], Table_miniLM_document_topics[[Column1.id]:[Column3.topic]], 3, FALSE)</f>
        <v>0</v>
      </c>
      <c r="J892" s="1">
        <f>VLOOKUP(Table_Data[[#This Row],[id]], Table_mpnet_document_topics[[Column1.id]:[Column3.topic]], 3, FALSE)</f>
        <v>10</v>
      </c>
      <c r="K892" s="1">
        <f>VLOOKUP(Table_Data[[#This Row],[id]], Table_scibert_document_topics[[Column1.id]:[Column3.topic]], 3, FALSE)</f>
        <v>21</v>
      </c>
      <c r="L892" s="1">
        <f>VLOOKUP(Table_Data[[#This Row],[id]], Table_miniLM_titles_topics[[Column1.id]:[Column3.topic]], 3, FALSE)</f>
        <v>0</v>
      </c>
      <c r="M892" s="1">
        <f>VLOOKUP(Table_Data[[#This Row],[id]], Table_mpnet_titles_topics[[Column1.id]:[Column3.topic]], 3, FALSE)</f>
        <v>16</v>
      </c>
      <c r="N892" s="1">
        <f>VLOOKUP(Table_Data[[#This Row],[id]], Table_scibert_titles_topics[[Column1.id]:[Column3.topic]], 3, FALSE)</f>
        <v>3</v>
      </c>
      <c r="O892" s="1">
        <f>VLOOKUP(Table_Data[[#This Row],[id]], Table_miniLM_keywords_topics[[Column1.id]:[Column3.topic]], 3, FALSE)</f>
        <v>-1</v>
      </c>
      <c r="P892" s="1">
        <f>VLOOKUP(Table_Data[[#This Row],[id]], Table_mpnet_keywords_topics[[Column1.id]:[Column3.topic]], 3, FALSE)</f>
        <v>3</v>
      </c>
      <c r="Q892" s="1" t="s">
        <v>6208</v>
      </c>
    </row>
    <row r="893" spans="1:17" x14ac:dyDescent="0.25">
      <c r="A893" s="1" t="s">
        <v>3421</v>
      </c>
      <c r="B893" s="1" t="s">
        <v>5923</v>
      </c>
      <c r="C893" s="1" t="s">
        <v>3422</v>
      </c>
      <c r="D893" s="1" t="s">
        <v>3423</v>
      </c>
      <c r="E893" s="1" t="s">
        <v>3424</v>
      </c>
      <c r="F893" s="1" t="s">
        <v>526</v>
      </c>
      <c r="G893" s="1">
        <v>2020</v>
      </c>
      <c r="H893" s="1" t="s">
        <v>444</v>
      </c>
      <c r="I893" s="1">
        <f>VLOOKUP(Table_Data[[#This Row],[id]], Table_miniLM_document_topics[[Column1.id]:[Column3.topic]], 3, FALSE)</f>
        <v>10</v>
      </c>
      <c r="J893" s="1">
        <f>VLOOKUP(Table_Data[[#This Row],[id]], Table_mpnet_document_topics[[Column1.id]:[Column3.topic]], 3, FALSE)</f>
        <v>-1</v>
      </c>
      <c r="K893" s="1">
        <f>VLOOKUP(Table_Data[[#This Row],[id]], Table_scibert_document_topics[[Column1.id]:[Column3.topic]], 3, FALSE)</f>
        <v>14</v>
      </c>
      <c r="L893" s="1">
        <f>VLOOKUP(Table_Data[[#This Row],[id]], Table_miniLM_titles_topics[[Column1.id]:[Column3.topic]], 3, FALSE)</f>
        <v>19</v>
      </c>
      <c r="M893" s="1">
        <f>VLOOKUP(Table_Data[[#This Row],[id]], Table_mpnet_titles_topics[[Column1.id]:[Column3.topic]], 3, FALSE)</f>
        <v>8</v>
      </c>
      <c r="N893" s="1">
        <f>VLOOKUP(Table_Data[[#This Row],[id]], Table_scibert_titles_topics[[Column1.id]:[Column3.topic]], 3, FALSE)</f>
        <v>-1</v>
      </c>
      <c r="O893" s="1">
        <f>VLOOKUP(Table_Data[[#This Row],[id]], Table_miniLM_keywords_topics[[Column1.id]:[Column3.topic]], 3, FALSE)</f>
        <v>11</v>
      </c>
      <c r="P893" s="1">
        <f>VLOOKUP(Table_Data[[#This Row],[id]], Table_mpnet_keywords_topics[[Column1.id]:[Column3.topic]], 3, FALSE)</f>
        <v>-1</v>
      </c>
      <c r="Q893" s="1" t="s">
        <v>6208</v>
      </c>
    </row>
    <row r="894" spans="1:17" x14ac:dyDescent="0.25">
      <c r="A894" s="1" t="s">
        <v>3425</v>
      </c>
      <c r="B894" s="1" t="s">
        <v>3426</v>
      </c>
      <c r="C894" s="1" t="s">
        <v>3427</v>
      </c>
      <c r="D894" s="1" t="s">
        <v>3428</v>
      </c>
      <c r="E894" s="1" t="s">
        <v>3429</v>
      </c>
      <c r="F894" s="1" t="s">
        <v>526</v>
      </c>
      <c r="G894" s="1">
        <v>2020</v>
      </c>
      <c r="I894" s="1">
        <f>VLOOKUP(Table_Data[[#This Row],[id]], Table_miniLM_document_topics[[Column1.id]:[Column3.topic]], 3, FALSE)</f>
        <v>10</v>
      </c>
      <c r="J894" s="1">
        <f>VLOOKUP(Table_Data[[#This Row],[id]], Table_mpnet_document_topics[[Column1.id]:[Column3.topic]], 3, FALSE)</f>
        <v>14</v>
      </c>
      <c r="K894" s="1">
        <f>VLOOKUP(Table_Data[[#This Row],[id]], Table_scibert_document_topics[[Column1.id]:[Column3.topic]], 3, FALSE)</f>
        <v>-1</v>
      </c>
      <c r="L894" s="1">
        <f>VLOOKUP(Table_Data[[#This Row],[id]], Table_miniLM_titles_topics[[Column1.id]:[Column3.topic]], 3, FALSE)</f>
        <v>-1</v>
      </c>
      <c r="M894" s="1">
        <f>VLOOKUP(Table_Data[[#This Row],[id]], Table_mpnet_titles_topics[[Column1.id]:[Column3.topic]], 3, FALSE)</f>
        <v>3</v>
      </c>
      <c r="N894" s="1">
        <f>VLOOKUP(Table_Data[[#This Row],[id]], Table_scibert_titles_topics[[Column1.id]:[Column3.topic]], 3, FALSE)</f>
        <v>-1</v>
      </c>
      <c r="O894" s="1">
        <f>VLOOKUP(Table_Data[[#This Row],[id]], Table_miniLM_keywords_topics[[Column1.id]:[Column3.topic]], 3, FALSE)</f>
        <v>0</v>
      </c>
      <c r="P894" s="1">
        <f>VLOOKUP(Table_Data[[#This Row],[id]], Table_mpnet_keywords_topics[[Column1.id]:[Column3.topic]], 3, FALSE)</f>
        <v>-1</v>
      </c>
      <c r="Q894" s="1" t="s">
        <v>6208</v>
      </c>
    </row>
    <row r="895" spans="1:17" x14ac:dyDescent="0.25">
      <c r="A895" s="1" t="s">
        <v>3430</v>
      </c>
      <c r="B895" s="1" t="s">
        <v>3431</v>
      </c>
      <c r="C895" s="1" t="s">
        <v>3432</v>
      </c>
      <c r="D895" s="1" t="s">
        <v>3433</v>
      </c>
      <c r="E895" s="1" t="s">
        <v>3434</v>
      </c>
      <c r="F895" s="1" t="s">
        <v>526</v>
      </c>
      <c r="G895" s="1">
        <v>2020</v>
      </c>
      <c r="I895" s="1">
        <f>VLOOKUP(Table_Data[[#This Row],[id]], Table_miniLM_document_topics[[Column1.id]:[Column3.topic]], 3, FALSE)</f>
        <v>4</v>
      </c>
      <c r="J895" s="1">
        <f>VLOOKUP(Table_Data[[#This Row],[id]], Table_mpnet_document_topics[[Column1.id]:[Column3.topic]], 3, FALSE)</f>
        <v>5</v>
      </c>
      <c r="K895" s="1">
        <f>VLOOKUP(Table_Data[[#This Row],[id]], Table_scibert_document_topics[[Column1.id]:[Column3.topic]], 3, FALSE)</f>
        <v>5</v>
      </c>
      <c r="L895" s="1">
        <f>VLOOKUP(Table_Data[[#This Row],[id]], Table_miniLM_titles_topics[[Column1.id]:[Column3.topic]], 3, FALSE)</f>
        <v>2</v>
      </c>
      <c r="M895" s="1">
        <f>VLOOKUP(Table_Data[[#This Row],[id]], Table_mpnet_titles_topics[[Column1.id]:[Column3.topic]], 3, FALSE)</f>
        <v>0</v>
      </c>
      <c r="N895" s="1">
        <f>VLOOKUP(Table_Data[[#This Row],[id]], Table_scibert_titles_topics[[Column1.id]:[Column3.topic]], 3, FALSE)</f>
        <v>-1</v>
      </c>
      <c r="O895" s="1">
        <f>VLOOKUP(Table_Data[[#This Row],[id]], Table_miniLM_keywords_topics[[Column1.id]:[Column3.topic]], 3, FALSE)</f>
        <v>1</v>
      </c>
      <c r="P895" s="1">
        <f>VLOOKUP(Table_Data[[#This Row],[id]], Table_mpnet_keywords_topics[[Column1.id]:[Column3.topic]], 3, FALSE)</f>
        <v>0</v>
      </c>
      <c r="Q895" s="1" t="s">
        <v>6208</v>
      </c>
    </row>
    <row r="896" spans="1:17" x14ac:dyDescent="0.25">
      <c r="A896" s="1" t="s">
        <v>3774</v>
      </c>
      <c r="B896" s="1" t="s">
        <v>3775</v>
      </c>
      <c r="C896" s="1" t="s">
        <v>3776</v>
      </c>
      <c r="D896" s="1" t="s">
        <v>3777</v>
      </c>
      <c r="E896" s="1" t="s">
        <v>3778</v>
      </c>
      <c r="F896" s="1" t="s">
        <v>526</v>
      </c>
      <c r="G896" s="1">
        <v>2021</v>
      </c>
      <c r="I896" s="1">
        <f>VLOOKUP(Table_Data[[#This Row],[id]], Table_miniLM_document_topics[[Column1.id]:[Column3.topic]], 3, FALSE)</f>
        <v>20</v>
      </c>
      <c r="J896" s="1">
        <f>VLOOKUP(Table_Data[[#This Row],[id]], Table_mpnet_document_topics[[Column1.id]:[Column3.topic]], 3, FALSE)</f>
        <v>-1</v>
      </c>
      <c r="K896" s="1">
        <f>VLOOKUP(Table_Data[[#This Row],[id]], Table_scibert_document_topics[[Column1.id]:[Column3.topic]], 3, FALSE)</f>
        <v>24</v>
      </c>
      <c r="L896" s="1">
        <f>VLOOKUP(Table_Data[[#This Row],[id]], Table_miniLM_titles_topics[[Column1.id]:[Column3.topic]], 3, FALSE)</f>
        <v>9</v>
      </c>
      <c r="M896" s="1">
        <f>VLOOKUP(Table_Data[[#This Row],[id]], Table_mpnet_titles_topics[[Column1.id]:[Column3.topic]], 3, FALSE)</f>
        <v>-1</v>
      </c>
      <c r="N896" s="1">
        <f>VLOOKUP(Table_Data[[#This Row],[id]], Table_scibert_titles_topics[[Column1.id]:[Column3.topic]], 3, FALSE)</f>
        <v>-1</v>
      </c>
      <c r="O896" s="1">
        <f>VLOOKUP(Table_Data[[#This Row],[id]], Table_miniLM_keywords_topics[[Column1.id]:[Column3.topic]], 3, FALSE)</f>
        <v>-1</v>
      </c>
      <c r="P896" s="1">
        <f>VLOOKUP(Table_Data[[#This Row],[id]], Table_mpnet_keywords_topics[[Column1.id]:[Column3.topic]], 3, FALSE)</f>
        <v>10</v>
      </c>
      <c r="Q896" s="1" t="s">
        <v>6208</v>
      </c>
    </row>
    <row r="897" spans="1:17" x14ac:dyDescent="0.25">
      <c r="A897" s="1" t="s">
        <v>3779</v>
      </c>
      <c r="B897" s="1" t="s">
        <v>3780</v>
      </c>
      <c r="C897" s="1" t="s">
        <v>3781</v>
      </c>
      <c r="D897" s="1" t="s">
        <v>3782</v>
      </c>
      <c r="E897" s="1" t="s">
        <v>3783</v>
      </c>
      <c r="F897" s="1" t="s">
        <v>526</v>
      </c>
      <c r="G897" s="1">
        <v>2021</v>
      </c>
      <c r="I897" s="1">
        <f>VLOOKUP(Table_Data[[#This Row],[id]], Table_miniLM_document_topics[[Column1.id]:[Column3.topic]], 3, FALSE)</f>
        <v>8</v>
      </c>
      <c r="J897" s="1">
        <f>VLOOKUP(Table_Data[[#This Row],[id]], Table_mpnet_document_topics[[Column1.id]:[Column3.topic]], 3, FALSE)</f>
        <v>9</v>
      </c>
      <c r="K897" s="1">
        <f>VLOOKUP(Table_Data[[#This Row],[id]], Table_scibert_document_topics[[Column1.id]:[Column3.topic]], 3, FALSE)</f>
        <v>8</v>
      </c>
      <c r="L897" s="1">
        <f>VLOOKUP(Table_Data[[#This Row],[id]], Table_miniLM_titles_topics[[Column1.id]:[Column3.topic]], 3, FALSE)</f>
        <v>-1</v>
      </c>
      <c r="M897" s="1">
        <f>VLOOKUP(Table_Data[[#This Row],[id]], Table_mpnet_titles_topics[[Column1.id]:[Column3.topic]], 3, FALSE)</f>
        <v>1</v>
      </c>
      <c r="N897" s="1">
        <f>VLOOKUP(Table_Data[[#This Row],[id]], Table_scibert_titles_topics[[Column1.id]:[Column3.topic]], 3, FALSE)</f>
        <v>-1</v>
      </c>
      <c r="O897" s="1">
        <f>VLOOKUP(Table_Data[[#This Row],[id]], Table_miniLM_keywords_topics[[Column1.id]:[Column3.topic]], 3, FALSE)</f>
        <v>-1</v>
      </c>
      <c r="P897" s="1">
        <f>VLOOKUP(Table_Data[[#This Row],[id]], Table_mpnet_keywords_topics[[Column1.id]:[Column3.topic]], 3, FALSE)</f>
        <v>2</v>
      </c>
      <c r="Q897" s="1" t="s">
        <v>6208</v>
      </c>
    </row>
    <row r="898" spans="1:17" x14ac:dyDescent="0.25">
      <c r="A898" s="1" t="s">
        <v>3784</v>
      </c>
      <c r="B898" s="1" t="s">
        <v>3785</v>
      </c>
      <c r="C898" s="1" t="s">
        <v>3786</v>
      </c>
      <c r="D898" s="1" t="s">
        <v>3787</v>
      </c>
      <c r="E898" s="1" t="s">
        <v>3788</v>
      </c>
      <c r="F898" s="1" t="s">
        <v>526</v>
      </c>
      <c r="G898" s="1">
        <v>2021</v>
      </c>
      <c r="H898" s="1" t="s">
        <v>389</v>
      </c>
      <c r="I898" s="1">
        <f>VLOOKUP(Table_Data[[#This Row],[id]], Table_miniLM_document_topics[[Column1.id]:[Column3.topic]], 3, FALSE)</f>
        <v>8</v>
      </c>
      <c r="J898" s="1">
        <f>VLOOKUP(Table_Data[[#This Row],[id]], Table_mpnet_document_topics[[Column1.id]:[Column3.topic]], 3, FALSE)</f>
        <v>9</v>
      </c>
      <c r="K898" s="1">
        <f>VLOOKUP(Table_Data[[#This Row],[id]], Table_scibert_document_topics[[Column1.id]:[Column3.topic]], 3, FALSE)</f>
        <v>8</v>
      </c>
      <c r="L898" s="1">
        <f>VLOOKUP(Table_Data[[#This Row],[id]], Table_miniLM_titles_topics[[Column1.id]:[Column3.topic]], 3, FALSE)</f>
        <v>9</v>
      </c>
      <c r="M898" s="1">
        <f>VLOOKUP(Table_Data[[#This Row],[id]], Table_mpnet_titles_topics[[Column1.id]:[Column3.topic]], 3, FALSE)</f>
        <v>8</v>
      </c>
      <c r="N898" s="1">
        <f>VLOOKUP(Table_Data[[#This Row],[id]], Table_scibert_titles_topics[[Column1.id]:[Column3.topic]], 3, FALSE)</f>
        <v>12</v>
      </c>
      <c r="O898" s="1">
        <f>VLOOKUP(Table_Data[[#This Row],[id]], Table_miniLM_keywords_topics[[Column1.id]:[Column3.topic]], 3, FALSE)</f>
        <v>-1</v>
      </c>
      <c r="P898" s="1">
        <f>VLOOKUP(Table_Data[[#This Row],[id]], Table_mpnet_keywords_topics[[Column1.id]:[Column3.topic]], 3, FALSE)</f>
        <v>-1</v>
      </c>
      <c r="Q898" s="1" t="s">
        <v>6208</v>
      </c>
    </row>
    <row r="899" spans="1:17" x14ac:dyDescent="0.25">
      <c r="A899" s="1" t="s">
        <v>3789</v>
      </c>
      <c r="B899" s="1" t="s">
        <v>3790</v>
      </c>
      <c r="C899" s="1" t="s">
        <v>3791</v>
      </c>
      <c r="D899" s="1" t="s">
        <v>3792</v>
      </c>
      <c r="E899" s="1" t="s">
        <v>3793</v>
      </c>
      <c r="F899" s="1" t="s">
        <v>526</v>
      </c>
      <c r="G899" s="1">
        <v>2021</v>
      </c>
      <c r="I899" s="1">
        <f>VLOOKUP(Table_Data[[#This Row],[id]], Table_miniLM_document_topics[[Column1.id]:[Column3.topic]], 3, FALSE)</f>
        <v>8</v>
      </c>
      <c r="J899" s="1">
        <f>VLOOKUP(Table_Data[[#This Row],[id]], Table_mpnet_document_topics[[Column1.id]:[Column3.topic]], 3, FALSE)</f>
        <v>9</v>
      </c>
      <c r="K899" s="1">
        <f>VLOOKUP(Table_Data[[#This Row],[id]], Table_scibert_document_topics[[Column1.id]:[Column3.topic]], 3, FALSE)</f>
        <v>8</v>
      </c>
      <c r="L899" s="1">
        <f>VLOOKUP(Table_Data[[#This Row],[id]], Table_miniLM_titles_topics[[Column1.id]:[Column3.topic]], 3, FALSE)</f>
        <v>-1</v>
      </c>
      <c r="M899" s="1">
        <f>VLOOKUP(Table_Data[[#This Row],[id]], Table_mpnet_titles_topics[[Column1.id]:[Column3.topic]], 3, FALSE)</f>
        <v>1</v>
      </c>
      <c r="N899" s="1">
        <f>VLOOKUP(Table_Data[[#This Row],[id]], Table_scibert_titles_topics[[Column1.id]:[Column3.topic]], 3, FALSE)</f>
        <v>-1</v>
      </c>
      <c r="O899" s="1">
        <f>VLOOKUP(Table_Data[[#This Row],[id]], Table_miniLM_keywords_topics[[Column1.id]:[Column3.topic]], 3, FALSE)</f>
        <v>-1</v>
      </c>
      <c r="P899" s="1">
        <f>VLOOKUP(Table_Data[[#This Row],[id]], Table_mpnet_keywords_topics[[Column1.id]:[Column3.topic]], 3, FALSE)</f>
        <v>-1</v>
      </c>
      <c r="Q899" s="1" t="s">
        <v>6208</v>
      </c>
    </row>
    <row r="900" spans="1:17" x14ac:dyDescent="0.25">
      <c r="A900" s="1" t="s">
        <v>3794</v>
      </c>
      <c r="B900" s="1" t="s">
        <v>3795</v>
      </c>
      <c r="C900" s="1" t="s">
        <v>2150</v>
      </c>
      <c r="D900" s="1" t="s">
        <v>3796</v>
      </c>
      <c r="E900" s="1" t="s">
        <v>3797</v>
      </c>
      <c r="F900" s="1" t="s">
        <v>526</v>
      </c>
      <c r="G900" s="1">
        <v>2021</v>
      </c>
      <c r="I900" s="1">
        <f>VLOOKUP(Table_Data[[#This Row],[id]], Table_miniLM_document_topics[[Column1.id]:[Column3.topic]], 3, FALSE)</f>
        <v>8</v>
      </c>
      <c r="J900" s="1">
        <f>VLOOKUP(Table_Data[[#This Row],[id]], Table_mpnet_document_topics[[Column1.id]:[Column3.topic]], 3, FALSE)</f>
        <v>9</v>
      </c>
      <c r="K900" s="1">
        <f>VLOOKUP(Table_Data[[#This Row],[id]], Table_scibert_document_topics[[Column1.id]:[Column3.topic]], 3, FALSE)</f>
        <v>8</v>
      </c>
      <c r="L900" s="1">
        <f>VLOOKUP(Table_Data[[#This Row],[id]], Table_miniLM_titles_topics[[Column1.id]:[Column3.topic]], 3, FALSE)</f>
        <v>9</v>
      </c>
      <c r="M900" s="1">
        <f>VLOOKUP(Table_Data[[#This Row],[id]], Table_mpnet_titles_topics[[Column1.id]:[Column3.topic]], 3, FALSE)</f>
        <v>8</v>
      </c>
      <c r="N900" s="1">
        <f>VLOOKUP(Table_Data[[#This Row],[id]], Table_scibert_titles_topics[[Column1.id]:[Column3.topic]], 3, FALSE)</f>
        <v>12</v>
      </c>
      <c r="O900" s="1">
        <f>VLOOKUP(Table_Data[[#This Row],[id]], Table_miniLM_keywords_topics[[Column1.id]:[Column3.topic]], 3, FALSE)</f>
        <v>-1</v>
      </c>
      <c r="P900" s="1">
        <f>VLOOKUP(Table_Data[[#This Row],[id]], Table_mpnet_keywords_topics[[Column1.id]:[Column3.topic]], 3, FALSE)</f>
        <v>-1</v>
      </c>
      <c r="Q900" s="1" t="s">
        <v>6208</v>
      </c>
    </row>
    <row r="901" spans="1:17" x14ac:dyDescent="0.25">
      <c r="A901" s="1" t="s">
        <v>3798</v>
      </c>
      <c r="B901" s="1" t="s">
        <v>3799</v>
      </c>
      <c r="C901" s="1" t="s">
        <v>3800</v>
      </c>
      <c r="D901" s="1" t="s">
        <v>3801</v>
      </c>
      <c r="E901" s="1" t="s">
        <v>3802</v>
      </c>
      <c r="F901" s="1" t="s">
        <v>526</v>
      </c>
      <c r="G901" s="1">
        <v>2021</v>
      </c>
      <c r="I901" s="1">
        <f>VLOOKUP(Table_Data[[#This Row],[id]], Table_miniLM_document_topics[[Column1.id]:[Column3.topic]], 3, FALSE)</f>
        <v>20</v>
      </c>
      <c r="J901" s="1">
        <f>VLOOKUP(Table_Data[[#This Row],[id]], Table_mpnet_document_topics[[Column1.id]:[Column3.topic]], 3, FALSE)</f>
        <v>6</v>
      </c>
      <c r="K901" s="1">
        <f>VLOOKUP(Table_Data[[#This Row],[id]], Table_scibert_document_topics[[Column1.id]:[Column3.topic]], 3, FALSE)</f>
        <v>24</v>
      </c>
      <c r="L901" s="1">
        <f>VLOOKUP(Table_Data[[#This Row],[id]], Table_miniLM_titles_topics[[Column1.id]:[Column3.topic]], 3, FALSE)</f>
        <v>-1</v>
      </c>
      <c r="M901" s="1">
        <f>VLOOKUP(Table_Data[[#This Row],[id]], Table_mpnet_titles_topics[[Column1.id]:[Column3.topic]], 3, FALSE)</f>
        <v>-1</v>
      </c>
      <c r="N901" s="1">
        <f>VLOOKUP(Table_Data[[#This Row],[id]], Table_scibert_titles_topics[[Column1.id]:[Column3.topic]], 3, FALSE)</f>
        <v>-1</v>
      </c>
      <c r="O901" s="1">
        <f>VLOOKUP(Table_Data[[#This Row],[id]], Table_miniLM_keywords_topics[[Column1.id]:[Column3.topic]], 3, FALSE)</f>
        <v>14</v>
      </c>
      <c r="P901" s="1">
        <f>VLOOKUP(Table_Data[[#This Row],[id]], Table_mpnet_keywords_topics[[Column1.id]:[Column3.topic]], 3, FALSE)</f>
        <v>0</v>
      </c>
      <c r="Q901" s="1" t="s">
        <v>6208</v>
      </c>
    </row>
    <row r="902" spans="1:17" x14ac:dyDescent="0.25">
      <c r="A902" s="1" t="s">
        <v>3803</v>
      </c>
      <c r="B902" s="1" t="s">
        <v>3804</v>
      </c>
      <c r="C902" s="1" t="s">
        <v>3805</v>
      </c>
      <c r="D902" s="1" t="s">
        <v>3806</v>
      </c>
      <c r="E902" s="1" t="s">
        <v>3807</v>
      </c>
      <c r="F902" s="1" t="s">
        <v>526</v>
      </c>
      <c r="G902" s="1">
        <v>2021</v>
      </c>
      <c r="I902" s="1">
        <f>VLOOKUP(Table_Data[[#This Row],[id]], Table_miniLM_document_topics[[Column1.id]:[Column3.topic]], 3, FALSE)</f>
        <v>-1</v>
      </c>
      <c r="J902" s="1">
        <f>VLOOKUP(Table_Data[[#This Row],[id]], Table_mpnet_document_topics[[Column1.id]:[Column3.topic]], 3, FALSE)</f>
        <v>1</v>
      </c>
      <c r="K902" s="1">
        <f>VLOOKUP(Table_Data[[#This Row],[id]], Table_scibert_document_topics[[Column1.id]:[Column3.topic]], 3, FALSE)</f>
        <v>-1</v>
      </c>
      <c r="L902" s="1">
        <f>VLOOKUP(Table_Data[[#This Row],[id]], Table_miniLM_titles_topics[[Column1.id]:[Column3.topic]], 3, FALSE)</f>
        <v>4</v>
      </c>
      <c r="M902" s="1">
        <f>VLOOKUP(Table_Data[[#This Row],[id]], Table_mpnet_titles_topics[[Column1.id]:[Column3.topic]], 3, FALSE)</f>
        <v>2</v>
      </c>
      <c r="N902" s="1">
        <f>VLOOKUP(Table_Data[[#This Row],[id]], Table_scibert_titles_topics[[Column1.id]:[Column3.topic]], 3, FALSE)</f>
        <v>1</v>
      </c>
      <c r="O902" s="1">
        <f>VLOOKUP(Table_Data[[#This Row],[id]], Table_miniLM_keywords_topics[[Column1.id]:[Column3.topic]], 3, FALSE)</f>
        <v>1</v>
      </c>
      <c r="P902" s="1">
        <f>VLOOKUP(Table_Data[[#This Row],[id]], Table_mpnet_keywords_topics[[Column1.id]:[Column3.topic]], 3, FALSE)</f>
        <v>0</v>
      </c>
      <c r="Q902" s="1" t="s">
        <v>6208</v>
      </c>
    </row>
    <row r="903" spans="1:17" x14ac:dyDescent="0.25">
      <c r="A903" s="1" t="s">
        <v>3808</v>
      </c>
      <c r="B903" s="1" t="s">
        <v>3809</v>
      </c>
      <c r="C903" s="1" t="s">
        <v>3810</v>
      </c>
      <c r="D903" s="1" t="s">
        <v>3811</v>
      </c>
      <c r="E903" s="1" t="s">
        <v>3812</v>
      </c>
      <c r="F903" s="1" t="s">
        <v>526</v>
      </c>
      <c r="G903" s="1">
        <v>2021</v>
      </c>
      <c r="I903" s="1">
        <f>VLOOKUP(Table_Data[[#This Row],[id]], Table_miniLM_document_topics[[Column1.id]:[Column3.topic]], 3, FALSE)</f>
        <v>4</v>
      </c>
      <c r="J903" s="1">
        <f>VLOOKUP(Table_Data[[#This Row],[id]], Table_mpnet_document_topics[[Column1.id]:[Column3.topic]], 3, FALSE)</f>
        <v>5</v>
      </c>
      <c r="K903" s="1">
        <f>VLOOKUP(Table_Data[[#This Row],[id]], Table_scibert_document_topics[[Column1.id]:[Column3.topic]], 3, FALSE)</f>
        <v>5</v>
      </c>
      <c r="L903" s="1">
        <f>VLOOKUP(Table_Data[[#This Row],[id]], Table_miniLM_titles_topics[[Column1.id]:[Column3.topic]], 3, FALSE)</f>
        <v>2</v>
      </c>
      <c r="M903" s="1">
        <f>VLOOKUP(Table_Data[[#This Row],[id]], Table_mpnet_titles_topics[[Column1.id]:[Column3.topic]], 3, FALSE)</f>
        <v>0</v>
      </c>
      <c r="N903" s="1">
        <f>VLOOKUP(Table_Data[[#This Row],[id]], Table_scibert_titles_topics[[Column1.id]:[Column3.topic]], 3, FALSE)</f>
        <v>-1</v>
      </c>
      <c r="O903" s="1">
        <f>VLOOKUP(Table_Data[[#This Row],[id]], Table_miniLM_keywords_topics[[Column1.id]:[Column3.topic]], 3, FALSE)</f>
        <v>0</v>
      </c>
      <c r="P903" s="1">
        <f>VLOOKUP(Table_Data[[#This Row],[id]], Table_mpnet_keywords_topics[[Column1.id]:[Column3.topic]], 3, FALSE)</f>
        <v>-1</v>
      </c>
      <c r="Q903" s="1" t="s">
        <v>6208</v>
      </c>
    </row>
    <row r="904" spans="1:17" x14ac:dyDescent="0.25">
      <c r="A904" s="1" t="s">
        <v>3813</v>
      </c>
      <c r="B904" s="1" t="s">
        <v>3814</v>
      </c>
      <c r="C904" s="1" t="s">
        <v>3815</v>
      </c>
      <c r="D904" s="1" t="s">
        <v>3816</v>
      </c>
      <c r="E904" s="1" t="s">
        <v>3817</v>
      </c>
      <c r="F904" s="1" t="s">
        <v>526</v>
      </c>
      <c r="G904" s="1">
        <v>2021</v>
      </c>
      <c r="H904" s="1" t="s">
        <v>389</v>
      </c>
      <c r="I904" s="1">
        <f>VLOOKUP(Table_Data[[#This Row],[id]], Table_miniLM_document_topics[[Column1.id]:[Column3.topic]], 3, FALSE)</f>
        <v>-1</v>
      </c>
      <c r="J904" s="1">
        <f>VLOOKUP(Table_Data[[#This Row],[id]], Table_mpnet_document_topics[[Column1.id]:[Column3.topic]], 3, FALSE)</f>
        <v>1</v>
      </c>
      <c r="K904" s="1">
        <f>VLOOKUP(Table_Data[[#This Row],[id]], Table_scibert_document_topics[[Column1.id]:[Column3.topic]], 3, FALSE)</f>
        <v>-1</v>
      </c>
      <c r="L904" s="1">
        <f>VLOOKUP(Table_Data[[#This Row],[id]], Table_miniLM_titles_topics[[Column1.id]:[Column3.topic]], 3, FALSE)</f>
        <v>4</v>
      </c>
      <c r="M904" s="1">
        <f>VLOOKUP(Table_Data[[#This Row],[id]], Table_mpnet_titles_topics[[Column1.id]:[Column3.topic]], 3, FALSE)</f>
        <v>2</v>
      </c>
      <c r="N904" s="1">
        <f>VLOOKUP(Table_Data[[#This Row],[id]], Table_scibert_titles_topics[[Column1.id]:[Column3.topic]], 3, FALSE)</f>
        <v>1</v>
      </c>
      <c r="O904" s="1">
        <f>VLOOKUP(Table_Data[[#This Row],[id]], Table_miniLM_keywords_topics[[Column1.id]:[Column3.topic]], 3, FALSE)</f>
        <v>-1</v>
      </c>
      <c r="P904" s="1">
        <f>VLOOKUP(Table_Data[[#This Row],[id]], Table_mpnet_keywords_topics[[Column1.id]:[Column3.topic]], 3, FALSE)</f>
        <v>-1</v>
      </c>
      <c r="Q904" s="1" t="s">
        <v>6208</v>
      </c>
    </row>
    <row r="905" spans="1:17" x14ac:dyDescent="0.25">
      <c r="A905" s="1" t="s">
        <v>3818</v>
      </c>
      <c r="B905" s="1" t="s">
        <v>3819</v>
      </c>
      <c r="C905" s="1" t="s">
        <v>1245</v>
      </c>
      <c r="D905" s="1" t="s">
        <v>3820</v>
      </c>
      <c r="E905" s="1" t="s">
        <v>3821</v>
      </c>
      <c r="F905" s="1" t="s">
        <v>526</v>
      </c>
      <c r="G905" s="1">
        <v>2021</v>
      </c>
      <c r="I905" s="1">
        <f>VLOOKUP(Table_Data[[#This Row],[id]], Table_miniLM_document_topics[[Column1.id]:[Column3.topic]], 3, FALSE)</f>
        <v>4</v>
      </c>
      <c r="J905" s="1">
        <f>VLOOKUP(Table_Data[[#This Row],[id]], Table_mpnet_document_topics[[Column1.id]:[Column3.topic]], 3, FALSE)</f>
        <v>5</v>
      </c>
      <c r="K905" s="1">
        <f>VLOOKUP(Table_Data[[#This Row],[id]], Table_scibert_document_topics[[Column1.id]:[Column3.topic]], 3, FALSE)</f>
        <v>5</v>
      </c>
      <c r="L905" s="1">
        <f>VLOOKUP(Table_Data[[#This Row],[id]], Table_miniLM_titles_topics[[Column1.id]:[Column3.topic]], 3, FALSE)</f>
        <v>-1</v>
      </c>
      <c r="M905" s="1">
        <f>VLOOKUP(Table_Data[[#This Row],[id]], Table_mpnet_titles_topics[[Column1.id]:[Column3.topic]], 3, FALSE)</f>
        <v>7</v>
      </c>
      <c r="N905" s="1">
        <f>VLOOKUP(Table_Data[[#This Row],[id]], Table_scibert_titles_topics[[Column1.id]:[Column3.topic]], 3, FALSE)</f>
        <v>4</v>
      </c>
      <c r="O905" s="1">
        <f>VLOOKUP(Table_Data[[#This Row],[id]], Table_miniLM_keywords_topics[[Column1.id]:[Column3.topic]], 3, FALSE)</f>
        <v>-1</v>
      </c>
      <c r="P905" s="1">
        <f>VLOOKUP(Table_Data[[#This Row],[id]], Table_mpnet_keywords_topics[[Column1.id]:[Column3.topic]], 3, FALSE)</f>
        <v>0</v>
      </c>
      <c r="Q905" s="1" t="s">
        <v>6208</v>
      </c>
    </row>
    <row r="906" spans="1:17" x14ac:dyDescent="0.25">
      <c r="A906" s="1" t="s">
        <v>3822</v>
      </c>
      <c r="B906" s="1" t="s">
        <v>3823</v>
      </c>
      <c r="C906" s="1" t="s">
        <v>3824</v>
      </c>
      <c r="D906" s="1" t="s">
        <v>3825</v>
      </c>
      <c r="E906" s="1" t="s">
        <v>3826</v>
      </c>
      <c r="F906" s="1" t="s">
        <v>526</v>
      </c>
      <c r="G906" s="1">
        <v>2021</v>
      </c>
      <c r="I906" s="1">
        <f>VLOOKUP(Table_Data[[#This Row],[id]], Table_miniLM_document_topics[[Column1.id]:[Column3.topic]], 3, FALSE)</f>
        <v>-1</v>
      </c>
      <c r="J906" s="1">
        <f>VLOOKUP(Table_Data[[#This Row],[id]], Table_mpnet_document_topics[[Column1.id]:[Column3.topic]], 3, FALSE)</f>
        <v>0</v>
      </c>
      <c r="K906" s="1">
        <f>VLOOKUP(Table_Data[[#This Row],[id]], Table_scibert_document_topics[[Column1.id]:[Column3.topic]], 3, FALSE)</f>
        <v>-1</v>
      </c>
      <c r="L906" s="1">
        <f>VLOOKUP(Table_Data[[#This Row],[id]], Table_miniLM_titles_topics[[Column1.id]:[Column3.topic]], 3, FALSE)</f>
        <v>-1</v>
      </c>
      <c r="M906" s="1">
        <f>VLOOKUP(Table_Data[[#This Row],[id]], Table_mpnet_titles_topics[[Column1.id]:[Column3.topic]], 3, FALSE)</f>
        <v>-1</v>
      </c>
      <c r="N906" s="1">
        <f>VLOOKUP(Table_Data[[#This Row],[id]], Table_scibert_titles_topics[[Column1.id]:[Column3.topic]], 3, FALSE)</f>
        <v>-1</v>
      </c>
      <c r="O906" s="1">
        <f>VLOOKUP(Table_Data[[#This Row],[id]], Table_miniLM_keywords_topics[[Column1.id]:[Column3.topic]], 3, FALSE)</f>
        <v>8</v>
      </c>
      <c r="P906" s="1">
        <f>VLOOKUP(Table_Data[[#This Row],[id]], Table_mpnet_keywords_topics[[Column1.id]:[Column3.topic]], 3, FALSE)</f>
        <v>0</v>
      </c>
      <c r="Q906" s="1" t="s">
        <v>6208</v>
      </c>
    </row>
    <row r="907" spans="1:17" x14ac:dyDescent="0.25">
      <c r="A907" s="1" t="s">
        <v>3827</v>
      </c>
      <c r="B907" s="1" t="s">
        <v>3828</v>
      </c>
      <c r="C907" s="1" t="s">
        <v>3829</v>
      </c>
      <c r="D907" s="1" t="s">
        <v>3830</v>
      </c>
      <c r="E907" s="1" t="s">
        <v>3831</v>
      </c>
      <c r="F907" s="1" t="s">
        <v>526</v>
      </c>
      <c r="G907" s="1">
        <v>2021</v>
      </c>
      <c r="H907" s="1" t="s">
        <v>3832</v>
      </c>
      <c r="I907" s="1">
        <f>VLOOKUP(Table_Data[[#This Row],[id]], Table_miniLM_document_topics[[Column1.id]:[Column3.topic]], 3, FALSE)</f>
        <v>4</v>
      </c>
      <c r="J907" s="1">
        <f>VLOOKUP(Table_Data[[#This Row],[id]], Table_mpnet_document_topics[[Column1.id]:[Column3.topic]], 3, FALSE)</f>
        <v>11</v>
      </c>
      <c r="K907" s="1">
        <f>VLOOKUP(Table_Data[[#This Row],[id]], Table_scibert_document_topics[[Column1.id]:[Column3.topic]], 3, FALSE)</f>
        <v>-1</v>
      </c>
      <c r="L907" s="1">
        <f>VLOOKUP(Table_Data[[#This Row],[id]], Table_miniLM_titles_topics[[Column1.id]:[Column3.topic]], 3, FALSE)</f>
        <v>11</v>
      </c>
      <c r="M907" s="1">
        <f>VLOOKUP(Table_Data[[#This Row],[id]], Table_mpnet_titles_topics[[Column1.id]:[Column3.topic]], 3, FALSE)</f>
        <v>7</v>
      </c>
      <c r="N907" s="1">
        <f>VLOOKUP(Table_Data[[#This Row],[id]], Table_scibert_titles_topics[[Column1.id]:[Column3.topic]], 3, FALSE)</f>
        <v>10</v>
      </c>
      <c r="O907" s="1">
        <f>VLOOKUP(Table_Data[[#This Row],[id]], Table_miniLM_keywords_topics[[Column1.id]:[Column3.topic]], 3, FALSE)</f>
        <v>1</v>
      </c>
      <c r="P907" s="1">
        <f>VLOOKUP(Table_Data[[#This Row],[id]], Table_mpnet_keywords_topics[[Column1.id]:[Column3.topic]], 3, FALSE)</f>
        <v>0</v>
      </c>
      <c r="Q907" s="1" t="s">
        <v>6208</v>
      </c>
    </row>
    <row r="908" spans="1:17" x14ac:dyDescent="0.25">
      <c r="A908" s="1" t="s">
        <v>3833</v>
      </c>
      <c r="B908" s="1" t="s">
        <v>3834</v>
      </c>
      <c r="C908" s="1" t="s">
        <v>3835</v>
      </c>
      <c r="D908" s="1" t="s">
        <v>3836</v>
      </c>
      <c r="E908" s="1" t="s">
        <v>3837</v>
      </c>
      <c r="F908" s="1" t="s">
        <v>526</v>
      </c>
      <c r="G908" s="1">
        <v>2021</v>
      </c>
      <c r="I908" s="1">
        <f>VLOOKUP(Table_Data[[#This Row],[id]], Table_miniLM_document_topics[[Column1.id]:[Column3.topic]], 3, FALSE)</f>
        <v>2</v>
      </c>
      <c r="J908" s="1">
        <f>VLOOKUP(Table_Data[[#This Row],[id]], Table_mpnet_document_topics[[Column1.id]:[Column3.topic]], 3, FALSE)</f>
        <v>1</v>
      </c>
      <c r="K908" s="1">
        <f>VLOOKUP(Table_Data[[#This Row],[id]], Table_scibert_document_topics[[Column1.id]:[Column3.topic]], 3, FALSE)</f>
        <v>3</v>
      </c>
      <c r="L908" s="1">
        <f>VLOOKUP(Table_Data[[#This Row],[id]], Table_miniLM_titles_topics[[Column1.id]:[Column3.topic]], 3, FALSE)</f>
        <v>4</v>
      </c>
      <c r="M908" s="1">
        <f>VLOOKUP(Table_Data[[#This Row],[id]], Table_mpnet_titles_topics[[Column1.id]:[Column3.topic]], 3, FALSE)</f>
        <v>2</v>
      </c>
      <c r="N908" s="1">
        <f>VLOOKUP(Table_Data[[#This Row],[id]], Table_scibert_titles_topics[[Column1.id]:[Column3.topic]], 3, FALSE)</f>
        <v>1</v>
      </c>
      <c r="O908" s="1">
        <f>VLOOKUP(Table_Data[[#This Row],[id]], Table_miniLM_keywords_topics[[Column1.id]:[Column3.topic]], 3, FALSE)</f>
        <v>-1</v>
      </c>
      <c r="P908" s="1">
        <f>VLOOKUP(Table_Data[[#This Row],[id]], Table_mpnet_keywords_topics[[Column1.id]:[Column3.topic]], 3, FALSE)</f>
        <v>-1</v>
      </c>
      <c r="Q908" s="1" t="s">
        <v>6208</v>
      </c>
    </row>
    <row r="909" spans="1:17" x14ac:dyDescent="0.25">
      <c r="A909" s="1" t="s">
        <v>3838</v>
      </c>
      <c r="B909" s="1" t="s">
        <v>3839</v>
      </c>
      <c r="C909" s="1" t="s">
        <v>3840</v>
      </c>
      <c r="D909" s="1" t="s">
        <v>3841</v>
      </c>
      <c r="E909" s="1" t="s">
        <v>3842</v>
      </c>
      <c r="F909" s="1" t="s">
        <v>526</v>
      </c>
      <c r="G909" s="1">
        <v>2021</v>
      </c>
      <c r="I909" s="1">
        <f>VLOOKUP(Table_Data[[#This Row],[id]], Table_miniLM_document_topics[[Column1.id]:[Column3.topic]], 3, FALSE)</f>
        <v>-1</v>
      </c>
      <c r="J909" s="1">
        <f>VLOOKUP(Table_Data[[#This Row],[id]], Table_mpnet_document_topics[[Column1.id]:[Column3.topic]], 3, FALSE)</f>
        <v>15</v>
      </c>
      <c r="K909" s="1">
        <f>VLOOKUP(Table_Data[[#This Row],[id]], Table_scibert_document_topics[[Column1.id]:[Column3.topic]], 3, FALSE)</f>
        <v>-1</v>
      </c>
      <c r="L909" s="1">
        <f>VLOOKUP(Table_Data[[#This Row],[id]], Table_miniLM_titles_topics[[Column1.id]:[Column3.topic]], 3, FALSE)</f>
        <v>-1</v>
      </c>
      <c r="M909" s="1">
        <f>VLOOKUP(Table_Data[[#This Row],[id]], Table_mpnet_titles_topics[[Column1.id]:[Column3.topic]], 3, FALSE)</f>
        <v>7</v>
      </c>
      <c r="N909" s="1">
        <f>VLOOKUP(Table_Data[[#This Row],[id]], Table_scibert_titles_topics[[Column1.id]:[Column3.topic]], 3, FALSE)</f>
        <v>-1</v>
      </c>
      <c r="O909" s="1">
        <f>VLOOKUP(Table_Data[[#This Row],[id]], Table_miniLM_keywords_topics[[Column1.id]:[Column3.topic]], 3, FALSE)</f>
        <v>3</v>
      </c>
      <c r="P909" s="1">
        <f>VLOOKUP(Table_Data[[#This Row],[id]], Table_mpnet_keywords_topics[[Column1.id]:[Column3.topic]], 3, FALSE)</f>
        <v>3</v>
      </c>
      <c r="Q909" s="1" t="s">
        <v>6208</v>
      </c>
    </row>
    <row r="910" spans="1:17" x14ac:dyDescent="0.25">
      <c r="A910" s="1" t="s">
        <v>3843</v>
      </c>
      <c r="B910" s="1" t="s">
        <v>3844</v>
      </c>
      <c r="C910" s="1" t="s">
        <v>2057</v>
      </c>
      <c r="D910" s="1" t="s">
        <v>3845</v>
      </c>
      <c r="E910" s="1" t="s">
        <v>3846</v>
      </c>
      <c r="F910" s="1" t="s">
        <v>526</v>
      </c>
      <c r="G910" s="1">
        <v>2021</v>
      </c>
      <c r="I910" s="1">
        <f>VLOOKUP(Table_Data[[#This Row],[id]], Table_miniLM_document_topics[[Column1.id]:[Column3.topic]], 3, FALSE)</f>
        <v>-1</v>
      </c>
      <c r="J910" s="1">
        <f>VLOOKUP(Table_Data[[#This Row],[id]], Table_mpnet_document_topics[[Column1.id]:[Column3.topic]], 3, FALSE)</f>
        <v>11</v>
      </c>
      <c r="K910" s="1">
        <f>VLOOKUP(Table_Data[[#This Row],[id]], Table_scibert_document_topics[[Column1.id]:[Column3.topic]], 3, FALSE)</f>
        <v>17</v>
      </c>
      <c r="L910" s="1">
        <f>VLOOKUP(Table_Data[[#This Row],[id]], Table_miniLM_titles_topics[[Column1.id]:[Column3.topic]], 3, FALSE)</f>
        <v>2</v>
      </c>
      <c r="M910" s="1">
        <f>VLOOKUP(Table_Data[[#This Row],[id]], Table_mpnet_titles_topics[[Column1.id]:[Column3.topic]], 3, FALSE)</f>
        <v>7</v>
      </c>
      <c r="N910" s="1">
        <f>VLOOKUP(Table_Data[[#This Row],[id]], Table_scibert_titles_topics[[Column1.id]:[Column3.topic]], 3, FALSE)</f>
        <v>4</v>
      </c>
      <c r="O910" s="1">
        <f>VLOOKUP(Table_Data[[#This Row],[id]], Table_miniLM_keywords_topics[[Column1.id]:[Column3.topic]], 3, FALSE)</f>
        <v>8</v>
      </c>
      <c r="P910" s="1">
        <f>VLOOKUP(Table_Data[[#This Row],[id]], Table_mpnet_keywords_topics[[Column1.id]:[Column3.topic]], 3, FALSE)</f>
        <v>0</v>
      </c>
      <c r="Q910" s="1" t="s">
        <v>6208</v>
      </c>
    </row>
    <row r="911" spans="1:17" x14ac:dyDescent="0.25">
      <c r="A911" s="1" t="s">
        <v>3847</v>
      </c>
      <c r="B911" s="1" t="s">
        <v>5891</v>
      </c>
      <c r="C911" s="1" t="s">
        <v>3848</v>
      </c>
      <c r="D911" s="1" t="s">
        <v>3849</v>
      </c>
      <c r="E911" s="1" t="s">
        <v>3850</v>
      </c>
      <c r="F911" s="1" t="s">
        <v>526</v>
      </c>
      <c r="G911" s="1">
        <v>2021</v>
      </c>
      <c r="H911" s="1" t="s">
        <v>31</v>
      </c>
      <c r="I911" s="1">
        <f>VLOOKUP(Table_Data[[#This Row],[id]], Table_miniLM_document_topics[[Column1.id]:[Column3.topic]], 3, FALSE)</f>
        <v>19</v>
      </c>
      <c r="J911" s="1">
        <f>VLOOKUP(Table_Data[[#This Row],[id]], Table_mpnet_document_topics[[Column1.id]:[Column3.topic]], 3, FALSE)</f>
        <v>24</v>
      </c>
      <c r="K911" s="1">
        <f>VLOOKUP(Table_Data[[#This Row],[id]], Table_scibert_document_topics[[Column1.id]:[Column3.topic]], 3, FALSE)</f>
        <v>22</v>
      </c>
      <c r="L911" s="1">
        <f>VLOOKUP(Table_Data[[#This Row],[id]], Table_miniLM_titles_topics[[Column1.id]:[Column3.topic]], 3, FALSE)</f>
        <v>22</v>
      </c>
      <c r="M911" s="1">
        <f>VLOOKUP(Table_Data[[#This Row],[id]], Table_mpnet_titles_topics[[Column1.id]:[Column3.topic]], 3, FALSE)</f>
        <v>0</v>
      </c>
      <c r="N911" s="1">
        <f>VLOOKUP(Table_Data[[#This Row],[id]], Table_scibert_titles_topics[[Column1.id]:[Column3.topic]], 3, FALSE)</f>
        <v>0</v>
      </c>
      <c r="O911" s="1">
        <f>VLOOKUP(Table_Data[[#This Row],[id]], Table_miniLM_keywords_topics[[Column1.id]:[Column3.topic]], 3, FALSE)</f>
        <v>8</v>
      </c>
      <c r="P911" s="1">
        <f>VLOOKUP(Table_Data[[#This Row],[id]], Table_mpnet_keywords_topics[[Column1.id]:[Column3.topic]], 3, FALSE)</f>
        <v>0</v>
      </c>
      <c r="Q911" s="1" t="s">
        <v>6208</v>
      </c>
    </row>
    <row r="912" spans="1:17" x14ac:dyDescent="0.25">
      <c r="A912" s="1" t="s">
        <v>4295</v>
      </c>
      <c r="B912" s="1" t="s">
        <v>5889</v>
      </c>
      <c r="C912" s="1" t="s">
        <v>4296</v>
      </c>
      <c r="D912" s="1" t="s">
        <v>4297</v>
      </c>
      <c r="E912" s="1" t="s">
        <v>4298</v>
      </c>
      <c r="F912" s="1" t="s">
        <v>526</v>
      </c>
      <c r="G912" s="1">
        <v>2022</v>
      </c>
      <c r="H912" s="1" t="s">
        <v>275</v>
      </c>
      <c r="I912" s="1">
        <f>VLOOKUP(Table_Data[[#This Row],[id]], Table_miniLM_document_topics[[Column1.id]:[Column3.topic]], 3, FALSE)</f>
        <v>13</v>
      </c>
      <c r="J912" s="1">
        <f>VLOOKUP(Table_Data[[#This Row],[id]], Table_mpnet_document_topics[[Column1.id]:[Column3.topic]], 3, FALSE)</f>
        <v>-1</v>
      </c>
      <c r="K912" s="1">
        <f>VLOOKUP(Table_Data[[#This Row],[id]], Table_scibert_document_topics[[Column1.id]:[Column3.topic]], 3, FALSE)</f>
        <v>15</v>
      </c>
      <c r="L912" s="1">
        <f>VLOOKUP(Table_Data[[#This Row],[id]], Table_miniLM_titles_topics[[Column1.id]:[Column3.topic]], 3, FALSE)</f>
        <v>-1</v>
      </c>
      <c r="M912" s="1">
        <f>VLOOKUP(Table_Data[[#This Row],[id]], Table_mpnet_titles_topics[[Column1.id]:[Column3.topic]], 3, FALSE)</f>
        <v>-1</v>
      </c>
      <c r="N912" s="1">
        <f>VLOOKUP(Table_Data[[#This Row],[id]], Table_scibert_titles_topics[[Column1.id]:[Column3.topic]], 3, FALSE)</f>
        <v>-1</v>
      </c>
      <c r="O912" s="1">
        <f>VLOOKUP(Table_Data[[#This Row],[id]], Table_miniLM_keywords_topics[[Column1.id]:[Column3.topic]], 3, FALSE)</f>
        <v>-1</v>
      </c>
      <c r="P912" s="1">
        <f>VLOOKUP(Table_Data[[#This Row],[id]], Table_mpnet_keywords_topics[[Column1.id]:[Column3.topic]], 3, FALSE)</f>
        <v>9</v>
      </c>
      <c r="Q912" s="1" t="s">
        <v>6208</v>
      </c>
    </row>
    <row r="913" spans="1:17" x14ac:dyDescent="0.25">
      <c r="A913" s="1" t="s">
        <v>4299</v>
      </c>
      <c r="B913" s="1" t="s">
        <v>4300</v>
      </c>
      <c r="C913" s="1" t="s">
        <v>4301</v>
      </c>
      <c r="D913" s="1" t="s">
        <v>4302</v>
      </c>
      <c r="E913" s="1" t="s">
        <v>4303</v>
      </c>
      <c r="F913" s="1" t="s">
        <v>526</v>
      </c>
      <c r="G913" s="1">
        <v>2022</v>
      </c>
      <c r="H913" s="1" t="s">
        <v>389</v>
      </c>
      <c r="I913" s="1">
        <f>VLOOKUP(Table_Data[[#This Row],[id]], Table_miniLM_document_topics[[Column1.id]:[Column3.topic]], 3, FALSE)</f>
        <v>2</v>
      </c>
      <c r="J913" s="1">
        <f>VLOOKUP(Table_Data[[#This Row],[id]], Table_mpnet_document_topics[[Column1.id]:[Column3.topic]], 3, FALSE)</f>
        <v>1</v>
      </c>
      <c r="K913" s="1">
        <f>VLOOKUP(Table_Data[[#This Row],[id]], Table_scibert_document_topics[[Column1.id]:[Column3.topic]], 3, FALSE)</f>
        <v>3</v>
      </c>
      <c r="L913" s="1">
        <f>VLOOKUP(Table_Data[[#This Row],[id]], Table_miniLM_titles_topics[[Column1.id]:[Column3.topic]], 3, FALSE)</f>
        <v>4</v>
      </c>
      <c r="M913" s="1">
        <f>VLOOKUP(Table_Data[[#This Row],[id]], Table_mpnet_titles_topics[[Column1.id]:[Column3.topic]], 3, FALSE)</f>
        <v>2</v>
      </c>
      <c r="N913" s="1">
        <f>VLOOKUP(Table_Data[[#This Row],[id]], Table_scibert_titles_topics[[Column1.id]:[Column3.topic]], 3, FALSE)</f>
        <v>-1</v>
      </c>
      <c r="O913" s="1">
        <f>VLOOKUP(Table_Data[[#This Row],[id]], Table_miniLM_keywords_topics[[Column1.id]:[Column3.topic]], 3, FALSE)</f>
        <v>3</v>
      </c>
      <c r="P913" s="1">
        <f>VLOOKUP(Table_Data[[#This Row],[id]], Table_mpnet_keywords_topics[[Column1.id]:[Column3.topic]], 3, FALSE)</f>
        <v>3</v>
      </c>
      <c r="Q913" s="1" t="s">
        <v>6208</v>
      </c>
    </row>
    <row r="914" spans="1:17" x14ac:dyDescent="0.25">
      <c r="A914" s="1" t="s">
        <v>4304</v>
      </c>
      <c r="B914" s="1" t="s">
        <v>5890</v>
      </c>
      <c r="C914" s="1" t="s">
        <v>4148</v>
      </c>
      <c r="D914" s="1" t="s">
        <v>4305</v>
      </c>
      <c r="E914" s="1" t="s">
        <v>4306</v>
      </c>
      <c r="F914" s="1" t="s">
        <v>526</v>
      </c>
      <c r="G914" s="1">
        <v>2022</v>
      </c>
      <c r="I914" s="1">
        <f>VLOOKUP(Table_Data[[#This Row],[id]], Table_miniLM_document_topics[[Column1.id]:[Column3.topic]], 3, FALSE)</f>
        <v>0</v>
      </c>
      <c r="J914" s="1">
        <f>VLOOKUP(Table_Data[[#This Row],[id]], Table_mpnet_document_topics[[Column1.id]:[Column3.topic]], 3, FALSE)</f>
        <v>2</v>
      </c>
      <c r="K914" s="1">
        <f>VLOOKUP(Table_Data[[#This Row],[id]], Table_scibert_document_topics[[Column1.id]:[Column3.topic]], 3, FALSE)</f>
        <v>0</v>
      </c>
      <c r="L914" s="1">
        <f>VLOOKUP(Table_Data[[#This Row],[id]], Table_miniLM_titles_topics[[Column1.id]:[Column3.topic]], 3, FALSE)</f>
        <v>1</v>
      </c>
      <c r="M914" s="1">
        <f>VLOOKUP(Table_Data[[#This Row],[id]], Table_mpnet_titles_topics[[Column1.id]:[Column3.topic]], 3, FALSE)</f>
        <v>4</v>
      </c>
      <c r="N914" s="1">
        <f>VLOOKUP(Table_Data[[#This Row],[id]], Table_scibert_titles_topics[[Column1.id]:[Column3.topic]], 3, FALSE)</f>
        <v>17</v>
      </c>
      <c r="O914" s="1">
        <f>VLOOKUP(Table_Data[[#This Row],[id]], Table_miniLM_keywords_topics[[Column1.id]:[Column3.topic]], 3, FALSE)</f>
        <v>0</v>
      </c>
      <c r="P914" s="1">
        <f>VLOOKUP(Table_Data[[#This Row],[id]], Table_mpnet_keywords_topics[[Column1.id]:[Column3.topic]], 3, FALSE)</f>
        <v>4</v>
      </c>
      <c r="Q914" s="1" t="s">
        <v>6208</v>
      </c>
    </row>
    <row r="915" spans="1:17" x14ac:dyDescent="0.25">
      <c r="A915" s="1" t="s">
        <v>4307</v>
      </c>
      <c r="B915" s="1" t="s">
        <v>4308</v>
      </c>
      <c r="C915" s="1" t="s">
        <v>4309</v>
      </c>
      <c r="D915" s="1" t="s">
        <v>4310</v>
      </c>
      <c r="E915" s="1" t="s">
        <v>4311</v>
      </c>
      <c r="F915" s="1" t="s">
        <v>526</v>
      </c>
      <c r="G915" s="1">
        <v>2022</v>
      </c>
      <c r="I915" s="1">
        <f>VLOOKUP(Table_Data[[#This Row],[id]], Table_miniLM_document_topics[[Column1.id]:[Column3.topic]], 3, FALSE)</f>
        <v>2</v>
      </c>
      <c r="J915" s="1">
        <f>VLOOKUP(Table_Data[[#This Row],[id]], Table_mpnet_document_topics[[Column1.id]:[Column3.topic]], 3, FALSE)</f>
        <v>1</v>
      </c>
      <c r="K915" s="1">
        <f>VLOOKUP(Table_Data[[#This Row],[id]], Table_scibert_document_topics[[Column1.id]:[Column3.topic]], 3, FALSE)</f>
        <v>3</v>
      </c>
      <c r="L915" s="1">
        <f>VLOOKUP(Table_Data[[#This Row],[id]], Table_miniLM_titles_topics[[Column1.id]:[Column3.topic]], 3, FALSE)</f>
        <v>2</v>
      </c>
      <c r="M915" s="1">
        <f>VLOOKUP(Table_Data[[#This Row],[id]], Table_mpnet_titles_topics[[Column1.id]:[Column3.topic]], 3, FALSE)</f>
        <v>0</v>
      </c>
      <c r="N915" s="1">
        <f>VLOOKUP(Table_Data[[#This Row],[id]], Table_scibert_titles_topics[[Column1.id]:[Column3.topic]], 3, FALSE)</f>
        <v>-1</v>
      </c>
      <c r="O915" s="1">
        <f>VLOOKUP(Table_Data[[#This Row],[id]], Table_miniLM_keywords_topics[[Column1.id]:[Column3.topic]], 3, FALSE)</f>
        <v>3</v>
      </c>
      <c r="P915" s="1">
        <f>VLOOKUP(Table_Data[[#This Row],[id]], Table_mpnet_keywords_topics[[Column1.id]:[Column3.topic]], 3, FALSE)</f>
        <v>5</v>
      </c>
      <c r="Q915" s="1" t="s">
        <v>6208</v>
      </c>
    </row>
    <row r="916" spans="1:17" x14ac:dyDescent="0.25">
      <c r="A916" s="1" t="s">
        <v>4312</v>
      </c>
      <c r="B916" s="1" t="s">
        <v>4313</v>
      </c>
      <c r="C916" s="1" t="s">
        <v>4314</v>
      </c>
      <c r="D916" s="1" t="s">
        <v>4315</v>
      </c>
      <c r="E916" s="1" t="s">
        <v>4316</v>
      </c>
      <c r="F916" s="1" t="s">
        <v>526</v>
      </c>
      <c r="G916" s="1">
        <v>2022</v>
      </c>
      <c r="H916" s="1" t="s">
        <v>4317</v>
      </c>
      <c r="I916" s="1">
        <f>VLOOKUP(Table_Data[[#This Row],[id]], Table_miniLM_document_topics[[Column1.id]:[Column3.topic]], 3, FALSE)</f>
        <v>1</v>
      </c>
      <c r="J916" s="1">
        <f>VLOOKUP(Table_Data[[#This Row],[id]], Table_mpnet_document_topics[[Column1.id]:[Column3.topic]], 3, FALSE)</f>
        <v>-1</v>
      </c>
      <c r="K916" s="1">
        <f>VLOOKUP(Table_Data[[#This Row],[id]], Table_scibert_document_topics[[Column1.id]:[Column3.topic]], 3, FALSE)</f>
        <v>4</v>
      </c>
      <c r="L916" s="1">
        <f>VLOOKUP(Table_Data[[#This Row],[id]], Table_miniLM_titles_topics[[Column1.id]:[Column3.topic]], 3, FALSE)</f>
        <v>10</v>
      </c>
      <c r="M916" s="1">
        <f>VLOOKUP(Table_Data[[#This Row],[id]], Table_mpnet_titles_topics[[Column1.id]:[Column3.topic]], 3, FALSE)</f>
        <v>5</v>
      </c>
      <c r="N916" s="1">
        <f>VLOOKUP(Table_Data[[#This Row],[id]], Table_scibert_titles_topics[[Column1.id]:[Column3.topic]], 3, FALSE)</f>
        <v>2</v>
      </c>
      <c r="O916" s="1">
        <f>VLOOKUP(Table_Data[[#This Row],[id]], Table_miniLM_keywords_topics[[Column1.id]:[Column3.topic]], 3, FALSE)</f>
        <v>0</v>
      </c>
      <c r="P916" s="1">
        <f>VLOOKUP(Table_Data[[#This Row],[id]], Table_mpnet_keywords_topics[[Column1.id]:[Column3.topic]], 3, FALSE)</f>
        <v>-1</v>
      </c>
      <c r="Q916" s="1" t="s">
        <v>6208</v>
      </c>
    </row>
    <row r="917" spans="1:17" x14ac:dyDescent="0.25">
      <c r="A917" s="1" t="s">
        <v>4318</v>
      </c>
      <c r="B917" s="1" t="s">
        <v>4319</v>
      </c>
      <c r="C917" s="1" t="s">
        <v>2290</v>
      </c>
      <c r="D917" s="1" t="s">
        <v>4320</v>
      </c>
      <c r="E917" s="1" t="s">
        <v>4321</v>
      </c>
      <c r="F917" s="1" t="s">
        <v>526</v>
      </c>
      <c r="G917" s="1">
        <v>2022</v>
      </c>
      <c r="H917" s="1" t="s">
        <v>2147</v>
      </c>
      <c r="I917" s="1">
        <f>VLOOKUP(Table_Data[[#This Row],[id]], Table_miniLM_document_topics[[Column1.id]:[Column3.topic]], 3, FALSE)</f>
        <v>1</v>
      </c>
      <c r="J917" s="1">
        <f>VLOOKUP(Table_Data[[#This Row],[id]], Table_mpnet_document_topics[[Column1.id]:[Column3.topic]], 3, FALSE)</f>
        <v>3</v>
      </c>
      <c r="K917" s="1">
        <f>VLOOKUP(Table_Data[[#This Row],[id]], Table_scibert_document_topics[[Column1.id]:[Column3.topic]], 3, FALSE)</f>
        <v>4</v>
      </c>
      <c r="L917" s="1">
        <f>VLOOKUP(Table_Data[[#This Row],[id]], Table_miniLM_titles_topics[[Column1.id]:[Column3.topic]], 3, FALSE)</f>
        <v>-1</v>
      </c>
      <c r="M917" s="1">
        <f>VLOOKUP(Table_Data[[#This Row],[id]], Table_mpnet_titles_topics[[Column1.id]:[Column3.topic]], 3, FALSE)</f>
        <v>5</v>
      </c>
      <c r="N917" s="1">
        <f>VLOOKUP(Table_Data[[#This Row],[id]], Table_scibert_titles_topics[[Column1.id]:[Column3.topic]], 3, FALSE)</f>
        <v>20</v>
      </c>
      <c r="O917" s="1">
        <f>VLOOKUP(Table_Data[[#This Row],[id]], Table_miniLM_keywords_topics[[Column1.id]:[Column3.topic]], 3, FALSE)</f>
        <v>-1</v>
      </c>
      <c r="P917" s="1">
        <f>VLOOKUP(Table_Data[[#This Row],[id]], Table_mpnet_keywords_topics[[Column1.id]:[Column3.topic]], 3, FALSE)</f>
        <v>2</v>
      </c>
      <c r="Q917" s="1" t="s">
        <v>6208</v>
      </c>
    </row>
    <row r="918" spans="1:17" x14ac:dyDescent="0.25">
      <c r="A918" s="1" t="s">
        <v>4322</v>
      </c>
      <c r="B918" s="1" t="s">
        <v>4323</v>
      </c>
      <c r="C918" s="1" t="s">
        <v>4324</v>
      </c>
      <c r="D918" s="1" t="s">
        <v>4325</v>
      </c>
      <c r="E918" s="1" t="s">
        <v>4326</v>
      </c>
      <c r="F918" s="1" t="s">
        <v>526</v>
      </c>
      <c r="G918" s="1">
        <v>2022</v>
      </c>
      <c r="H918" s="1" t="s">
        <v>4327</v>
      </c>
      <c r="I918" s="1">
        <f>VLOOKUP(Table_Data[[#This Row],[id]], Table_miniLM_document_topics[[Column1.id]:[Column3.topic]], 3, FALSE)</f>
        <v>-1</v>
      </c>
      <c r="J918" s="1">
        <f>VLOOKUP(Table_Data[[#This Row],[id]], Table_mpnet_document_topics[[Column1.id]:[Column3.topic]], 3, FALSE)</f>
        <v>3</v>
      </c>
      <c r="K918" s="1">
        <f>VLOOKUP(Table_Data[[#This Row],[id]], Table_scibert_document_topics[[Column1.id]:[Column3.topic]], 3, FALSE)</f>
        <v>-1</v>
      </c>
      <c r="L918" s="1">
        <f>VLOOKUP(Table_Data[[#This Row],[id]], Table_miniLM_titles_topics[[Column1.id]:[Column3.topic]], 3, FALSE)</f>
        <v>19</v>
      </c>
      <c r="M918" s="1">
        <f>VLOOKUP(Table_Data[[#This Row],[id]], Table_mpnet_titles_topics[[Column1.id]:[Column3.topic]], 3, FALSE)</f>
        <v>8</v>
      </c>
      <c r="N918" s="1">
        <f>VLOOKUP(Table_Data[[#This Row],[id]], Table_scibert_titles_topics[[Column1.id]:[Column3.topic]], 3, FALSE)</f>
        <v>20</v>
      </c>
      <c r="O918" s="1">
        <f>VLOOKUP(Table_Data[[#This Row],[id]], Table_miniLM_keywords_topics[[Column1.id]:[Column3.topic]], 3, FALSE)</f>
        <v>0</v>
      </c>
      <c r="P918" s="1">
        <f>VLOOKUP(Table_Data[[#This Row],[id]], Table_mpnet_keywords_topics[[Column1.id]:[Column3.topic]], 3, FALSE)</f>
        <v>-1</v>
      </c>
      <c r="Q918" s="1" t="s">
        <v>6208</v>
      </c>
    </row>
    <row r="919" spans="1:17" x14ac:dyDescent="0.25">
      <c r="A919" s="1" t="s">
        <v>4328</v>
      </c>
      <c r="B919" s="1" t="s">
        <v>4329</v>
      </c>
      <c r="C919" s="1" t="s">
        <v>2909</v>
      </c>
      <c r="D919" s="1" t="s">
        <v>4330</v>
      </c>
      <c r="E919" s="1" t="s">
        <v>4331</v>
      </c>
      <c r="F919" s="1" t="s">
        <v>526</v>
      </c>
      <c r="G919" s="1">
        <v>2022</v>
      </c>
      <c r="I919" s="1">
        <f>VLOOKUP(Table_Data[[#This Row],[id]], Table_miniLM_document_topics[[Column1.id]:[Column3.topic]], 3, FALSE)</f>
        <v>19</v>
      </c>
      <c r="J919" s="1">
        <f>VLOOKUP(Table_Data[[#This Row],[id]], Table_mpnet_document_topics[[Column1.id]:[Column3.topic]], 3, FALSE)</f>
        <v>24</v>
      </c>
      <c r="K919" s="1">
        <f>VLOOKUP(Table_Data[[#This Row],[id]], Table_scibert_document_topics[[Column1.id]:[Column3.topic]], 3, FALSE)</f>
        <v>22</v>
      </c>
      <c r="L919" s="1">
        <f>VLOOKUP(Table_Data[[#This Row],[id]], Table_miniLM_titles_topics[[Column1.id]:[Column3.topic]], 3, FALSE)</f>
        <v>22</v>
      </c>
      <c r="M919" s="1">
        <f>VLOOKUP(Table_Data[[#This Row],[id]], Table_mpnet_titles_topics[[Column1.id]:[Column3.topic]], 3, FALSE)</f>
        <v>0</v>
      </c>
      <c r="N919" s="1">
        <f>VLOOKUP(Table_Data[[#This Row],[id]], Table_scibert_titles_topics[[Column1.id]:[Column3.topic]], 3, FALSE)</f>
        <v>0</v>
      </c>
      <c r="O919" s="1">
        <f>VLOOKUP(Table_Data[[#This Row],[id]], Table_miniLM_keywords_topics[[Column1.id]:[Column3.topic]], 3, FALSE)</f>
        <v>8</v>
      </c>
      <c r="P919" s="1">
        <f>VLOOKUP(Table_Data[[#This Row],[id]], Table_mpnet_keywords_topics[[Column1.id]:[Column3.topic]], 3, FALSE)</f>
        <v>0</v>
      </c>
      <c r="Q919" s="1" t="s">
        <v>6208</v>
      </c>
    </row>
    <row r="920" spans="1:17" x14ac:dyDescent="0.25">
      <c r="A920" s="1" t="s">
        <v>4332</v>
      </c>
      <c r="B920" s="1" t="s">
        <v>4333</v>
      </c>
      <c r="C920" s="1" t="s">
        <v>4334</v>
      </c>
      <c r="D920" s="1" t="s">
        <v>4335</v>
      </c>
      <c r="E920" s="1" t="s">
        <v>4336</v>
      </c>
      <c r="F920" s="1" t="s">
        <v>526</v>
      </c>
      <c r="G920" s="1">
        <v>2022</v>
      </c>
      <c r="I920" s="1">
        <f>VLOOKUP(Table_Data[[#This Row],[id]], Table_miniLM_document_topics[[Column1.id]:[Column3.topic]], 3, FALSE)</f>
        <v>-1</v>
      </c>
      <c r="J920" s="1">
        <f>VLOOKUP(Table_Data[[#This Row],[id]], Table_mpnet_document_topics[[Column1.id]:[Column3.topic]], 3, FALSE)</f>
        <v>-1</v>
      </c>
      <c r="K920" s="1">
        <f>VLOOKUP(Table_Data[[#This Row],[id]], Table_scibert_document_topics[[Column1.id]:[Column3.topic]], 3, FALSE)</f>
        <v>-1</v>
      </c>
      <c r="L920" s="1">
        <f>VLOOKUP(Table_Data[[#This Row],[id]], Table_miniLM_titles_topics[[Column1.id]:[Column3.topic]], 3, FALSE)</f>
        <v>-1</v>
      </c>
      <c r="M920" s="1">
        <f>VLOOKUP(Table_Data[[#This Row],[id]], Table_mpnet_titles_topics[[Column1.id]:[Column3.topic]], 3, FALSE)</f>
        <v>12</v>
      </c>
      <c r="N920" s="1">
        <f>VLOOKUP(Table_Data[[#This Row],[id]], Table_scibert_titles_topics[[Column1.id]:[Column3.topic]], 3, FALSE)</f>
        <v>-1</v>
      </c>
      <c r="O920" s="1">
        <f>VLOOKUP(Table_Data[[#This Row],[id]], Table_miniLM_keywords_topics[[Column1.id]:[Column3.topic]], 3, FALSE)</f>
        <v>3</v>
      </c>
      <c r="P920" s="1">
        <f>VLOOKUP(Table_Data[[#This Row],[id]], Table_mpnet_keywords_topics[[Column1.id]:[Column3.topic]], 3, FALSE)</f>
        <v>0</v>
      </c>
      <c r="Q920" s="1" t="s">
        <v>6208</v>
      </c>
    </row>
    <row r="921" spans="1:17" x14ac:dyDescent="0.25">
      <c r="A921" s="1" t="s">
        <v>4337</v>
      </c>
      <c r="B921" s="1" t="s">
        <v>4338</v>
      </c>
      <c r="C921" s="1" t="s">
        <v>4339</v>
      </c>
      <c r="D921" s="1" t="s">
        <v>4340</v>
      </c>
      <c r="E921" s="1" t="s">
        <v>4341</v>
      </c>
      <c r="F921" s="1" t="s">
        <v>526</v>
      </c>
      <c r="G921" s="1">
        <v>2022</v>
      </c>
      <c r="I921" s="1">
        <f>VLOOKUP(Table_Data[[#This Row],[id]], Table_miniLM_document_topics[[Column1.id]:[Column3.topic]], 3, FALSE)</f>
        <v>-1</v>
      </c>
      <c r="J921" s="1">
        <f>VLOOKUP(Table_Data[[#This Row],[id]], Table_mpnet_document_topics[[Column1.id]:[Column3.topic]], 3, FALSE)</f>
        <v>1</v>
      </c>
      <c r="K921" s="1">
        <f>VLOOKUP(Table_Data[[#This Row],[id]], Table_scibert_document_topics[[Column1.id]:[Column3.topic]], 3, FALSE)</f>
        <v>-1</v>
      </c>
      <c r="L921" s="1">
        <f>VLOOKUP(Table_Data[[#This Row],[id]], Table_miniLM_titles_topics[[Column1.id]:[Column3.topic]], 3, FALSE)</f>
        <v>23</v>
      </c>
      <c r="M921" s="1">
        <f>VLOOKUP(Table_Data[[#This Row],[id]], Table_mpnet_titles_topics[[Column1.id]:[Column3.topic]], 3, FALSE)</f>
        <v>-1</v>
      </c>
      <c r="N921" s="1">
        <f>VLOOKUP(Table_Data[[#This Row],[id]], Table_scibert_titles_topics[[Column1.id]:[Column3.topic]], 3, FALSE)</f>
        <v>3</v>
      </c>
      <c r="O921" s="1">
        <f>VLOOKUP(Table_Data[[#This Row],[id]], Table_miniLM_keywords_topics[[Column1.id]:[Column3.topic]], 3, FALSE)</f>
        <v>3</v>
      </c>
      <c r="P921" s="1">
        <f>VLOOKUP(Table_Data[[#This Row],[id]], Table_mpnet_keywords_topics[[Column1.id]:[Column3.topic]], 3, FALSE)</f>
        <v>3</v>
      </c>
      <c r="Q921" s="1" t="s">
        <v>6208</v>
      </c>
    </row>
    <row r="922" spans="1:17" x14ac:dyDescent="0.25">
      <c r="A922" s="1" t="s">
        <v>4342</v>
      </c>
      <c r="B922" s="1" t="s">
        <v>4343</v>
      </c>
      <c r="C922" s="1" t="s">
        <v>4344</v>
      </c>
      <c r="D922" s="1" t="s">
        <v>4345</v>
      </c>
      <c r="E922" s="1" t="s">
        <v>4346</v>
      </c>
      <c r="F922" s="1" t="s">
        <v>526</v>
      </c>
      <c r="G922" s="1">
        <v>2022</v>
      </c>
      <c r="H922" s="1" t="s">
        <v>31</v>
      </c>
      <c r="I922" s="1">
        <f>VLOOKUP(Table_Data[[#This Row],[id]], Table_miniLM_document_topics[[Column1.id]:[Column3.topic]], 3, FALSE)</f>
        <v>22</v>
      </c>
      <c r="J922" s="1">
        <f>VLOOKUP(Table_Data[[#This Row],[id]], Table_mpnet_document_topics[[Column1.id]:[Column3.topic]], 3, FALSE)</f>
        <v>19</v>
      </c>
      <c r="K922" s="1">
        <f>VLOOKUP(Table_Data[[#This Row],[id]], Table_scibert_document_topics[[Column1.id]:[Column3.topic]], 3, FALSE)</f>
        <v>23</v>
      </c>
      <c r="L922" s="1">
        <f>VLOOKUP(Table_Data[[#This Row],[id]], Table_miniLM_titles_topics[[Column1.id]:[Column3.topic]], 3, FALSE)</f>
        <v>-1</v>
      </c>
      <c r="M922" s="1">
        <f>VLOOKUP(Table_Data[[#This Row],[id]], Table_mpnet_titles_topics[[Column1.id]:[Column3.topic]], 3, FALSE)</f>
        <v>-1</v>
      </c>
      <c r="N922" s="1">
        <f>VLOOKUP(Table_Data[[#This Row],[id]], Table_scibert_titles_topics[[Column1.id]:[Column3.topic]], 3, FALSE)</f>
        <v>-1</v>
      </c>
      <c r="O922" s="1">
        <f>VLOOKUP(Table_Data[[#This Row],[id]], Table_miniLM_keywords_topics[[Column1.id]:[Column3.topic]], 3, FALSE)</f>
        <v>-1</v>
      </c>
      <c r="P922" s="1">
        <f>VLOOKUP(Table_Data[[#This Row],[id]], Table_mpnet_keywords_topics[[Column1.id]:[Column3.topic]], 3, FALSE)</f>
        <v>-1</v>
      </c>
      <c r="Q922" s="1" t="s">
        <v>6208</v>
      </c>
    </row>
    <row r="923" spans="1:17" x14ac:dyDescent="0.25">
      <c r="A923" s="1" t="s">
        <v>4347</v>
      </c>
      <c r="B923" s="1" t="s">
        <v>4348</v>
      </c>
      <c r="C923" s="1" t="s">
        <v>4349</v>
      </c>
      <c r="D923" s="1" t="s">
        <v>4350</v>
      </c>
      <c r="E923" s="1" t="s">
        <v>4351</v>
      </c>
      <c r="F923" s="1" t="s">
        <v>526</v>
      </c>
      <c r="G923" s="1">
        <v>2022</v>
      </c>
      <c r="I923" s="1">
        <f>VLOOKUP(Table_Data[[#This Row],[id]], Table_miniLM_document_topics[[Column1.id]:[Column3.topic]], 3, FALSE)</f>
        <v>0</v>
      </c>
      <c r="J923" s="1">
        <f>VLOOKUP(Table_Data[[#This Row],[id]], Table_mpnet_document_topics[[Column1.id]:[Column3.topic]], 3, FALSE)</f>
        <v>9</v>
      </c>
      <c r="K923" s="1">
        <f>VLOOKUP(Table_Data[[#This Row],[id]], Table_scibert_document_topics[[Column1.id]:[Column3.topic]], 3, FALSE)</f>
        <v>21</v>
      </c>
      <c r="L923" s="1">
        <f>VLOOKUP(Table_Data[[#This Row],[id]], Table_miniLM_titles_topics[[Column1.id]:[Column3.topic]], 3, FALSE)</f>
        <v>20</v>
      </c>
      <c r="M923" s="1">
        <f>VLOOKUP(Table_Data[[#This Row],[id]], Table_mpnet_titles_topics[[Column1.id]:[Column3.topic]], 3, FALSE)</f>
        <v>15</v>
      </c>
      <c r="N923" s="1">
        <f>VLOOKUP(Table_Data[[#This Row],[id]], Table_scibert_titles_topics[[Column1.id]:[Column3.topic]], 3, FALSE)</f>
        <v>16</v>
      </c>
      <c r="O923" s="1">
        <f>VLOOKUP(Table_Data[[#This Row],[id]], Table_miniLM_keywords_topics[[Column1.id]:[Column3.topic]], 3, FALSE)</f>
        <v>13</v>
      </c>
      <c r="P923" s="1">
        <f>VLOOKUP(Table_Data[[#This Row],[id]], Table_mpnet_keywords_topics[[Column1.id]:[Column3.topic]], 3, FALSE)</f>
        <v>11</v>
      </c>
      <c r="Q923" s="1" t="s">
        <v>6208</v>
      </c>
    </row>
    <row r="924" spans="1:17" x14ac:dyDescent="0.25">
      <c r="A924" s="1" t="s">
        <v>4352</v>
      </c>
      <c r="B924" s="1" t="s">
        <v>4353</v>
      </c>
      <c r="C924" s="1" t="s">
        <v>4354</v>
      </c>
      <c r="D924" s="1" t="s">
        <v>4355</v>
      </c>
      <c r="E924" s="1" t="s">
        <v>4356</v>
      </c>
      <c r="F924" s="1" t="s">
        <v>526</v>
      </c>
      <c r="G924" s="1">
        <v>2022</v>
      </c>
      <c r="I924" s="1">
        <f>VLOOKUP(Table_Data[[#This Row],[id]], Table_miniLM_document_topics[[Column1.id]:[Column3.topic]], 3, FALSE)</f>
        <v>13</v>
      </c>
      <c r="J924" s="1">
        <f>VLOOKUP(Table_Data[[#This Row],[id]], Table_mpnet_document_topics[[Column1.id]:[Column3.topic]], 3, FALSE)</f>
        <v>21</v>
      </c>
      <c r="K924" s="1">
        <f>VLOOKUP(Table_Data[[#This Row],[id]], Table_scibert_document_topics[[Column1.id]:[Column3.topic]], 3, FALSE)</f>
        <v>15</v>
      </c>
      <c r="L924" s="1">
        <f>VLOOKUP(Table_Data[[#This Row],[id]], Table_miniLM_titles_topics[[Column1.id]:[Column3.topic]], 3, FALSE)</f>
        <v>7</v>
      </c>
      <c r="M924" s="1">
        <f>VLOOKUP(Table_Data[[#This Row],[id]], Table_mpnet_titles_topics[[Column1.id]:[Column3.topic]], 3, FALSE)</f>
        <v>1</v>
      </c>
      <c r="N924" s="1">
        <f>VLOOKUP(Table_Data[[#This Row],[id]], Table_scibert_titles_topics[[Column1.id]:[Column3.topic]], 3, FALSE)</f>
        <v>9</v>
      </c>
      <c r="O924" s="1">
        <f>VLOOKUP(Table_Data[[#This Row],[id]], Table_miniLM_keywords_topics[[Column1.id]:[Column3.topic]], 3, FALSE)</f>
        <v>9</v>
      </c>
      <c r="P924" s="1">
        <f>VLOOKUP(Table_Data[[#This Row],[id]], Table_mpnet_keywords_topics[[Column1.id]:[Column3.topic]], 3, FALSE)</f>
        <v>5</v>
      </c>
      <c r="Q924" s="1" t="s">
        <v>6208</v>
      </c>
    </row>
    <row r="925" spans="1:17" x14ac:dyDescent="0.25">
      <c r="A925" s="1" t="s">
        <v>4357</v>
      </c>
      <c r="B925" s="1" t="s">
        <v>4358</v>
      </c>
      <c r="C925" s="1" t="s">
        <v>4359</v>
      </c>
      <c r="D925" s="1" t="s">
        <v>4360</v>
      </c>
      <c r="E925" s="1" t="s">
        <v>4361</v>
      </c>
      <c r="F925" s="1" t="s">
        <v>526</v>
      </c>
      <c r="G925" s="1">
        <v>2022</v>
      </c>
      <c r="H925" s="1" t="s">
        <v>1987</v>
      </c>
      <c r="I925" s="1">
        <f>VLOOKUP(Table_Data[[#This Row],[id]], Table_miniLM_document_topics[[Column1.id]:[Column3.topic]], 3, FALSE)</f>
        <v>-1</v>
      </c>
      <c r="J925" s="1">
        <f>VLOOKUP(Table_Data[[#This Row],[id]], Table_mpnet_document_topics[[Column1.id]:[Column3.topic]], 3, FALSE)</f>
        <v>-1</v>
      </c>
      <c r="K925" s="1">
        <f>VLOOKUP(Table_Data[[#This Row],[id]], Table_scibert_document_topics[[Column1.id]:[Column3.topic]], 3, FALSE)</f>
        <v>-1</v>
      </c>
      <c r="L925" s="1">
        <f>VLOOKUP(Table_Data[[#This Row],[id]], Table_miniLM_titles_topics[[Column1.id]:[Column3.topic]], 3, FALSE)</f>
        <v>-1</v>
      </c>
      <c r="M925" s="1">
        <f>VLOOKUP(Table_Data[[#This Row],[id]], Table_mpnet_titles_topics[[Column1.id]:[Column3.topic]], 3, FALSE)</f>
        <v>8</v>
      </c>
      <c r="N925" s="1">
        <f>VLOOKUP(Table_Data[[#This Row],[id]], Table_scibert_titles_topics[[Column1.id]:[Column3.topic]], 3, FALSE)</f>
        <v>-1</v>
      </c>
      <c r="O925" s="1">
        <f>VLOOKUP(Table_Data[[#This Row],[id]], Table_miniLM_keywords_topics[[Column1.id]:[Column3.topic]], 3, FALSE)</f>
        <v>2</v>
      </c>
      <c r="P925" s="1">
        <f>VLOOKUP(Table_Data[[#This Row],[id]], Table_mpnet_keywords_topics[[Column1.id]:[Column3.topic]], 3, FALSE)</f>
        <v>16</v>
      </c>
      <c r="Q925" s="1" t="s">
        <v>6208</v>
      </c>
    </row>
    <row r="926" spans="1:17" x14ac:dyDescent="0.25">
      <c r="A926" s="1" t="s">
        <v>4362</v>
      </c>
      <c r="B926" s="1" t="s">
        <v>4363</v>
      </c>
      <c r="C926" s="1" t="s">
        <v>4364</v>
      </c>
      <c r="D926" s="1" t="s">
        <v>4365</v>
      </c>
      <c r="E926" s="1" t="s">
        <v>4366</v>
      </c>
      <c r="F926" s="1" t="s">
        <v>526</v>
      </c>
      <c r="G926" s="1">
        <v>2022</v>
      </c>
      <c r="I926" s="1">
        <f>VLOOKUP(Table_Data[[#This Row],[id]], Table_miniLM_document_topics[[Column1.id]:[Column3.topic]], 3, FALSE)</f>
        <v>2</v>
      </c>
      <c r="J926" s="1">
        <f>VLOOKUP(Table_Data[[#This Row],[id]], Table_mpnet_document_topics[[Column1.id]:[Column3.topic]], 3, FALSE)</f>
        <v>1</v>
      </c>
      <c r="K926" s="1">
        <f>VLOOKUP(Table_Data[[#This Row],[id]], Table_scibert_document_topics[[Column1.id]:[Column3.topic]], 3, FALSE)</f>
        <v>3</v>
      </c>
      <c r="L926" s="1">
        <f>VLOOKUP(Table_Data[[#This Row],[id]], Table_miniLM_titles_topics[[Column1.id]:[Column3.topic]], 3, FALSE)</f>
        <v>23</v>
      </c>
      <c r="M926" s="1">
        <f>VLOOKUP(Table_Data[[#This Row],[id]], Table_mpnet_titles_topics[[Column1.id]:[Column3.topic]], 3, FALSE)</f>
        <v>2</v>
      </c>
      <c r="N926" s="1">
        <f>VLOOKUP(Table_Data[[#This Row],[id]], Table_scibert_titles_topics[[Column1.id]:[Column3.topic]], 3, FALSE)</f>
        <v>-1</v>
      </c>
      <c r="O926" s="1">
        <f>VLOOKUP(Table_Data[[#This Row],[id]], Table_miniLM_keywords_topics[[Column1.id]:[Column3.topic]], 3, FALSE)</f>
        <v>0</v>
      </c>
      <c r="P926" s="1">
        <f>VLOOKUP(Table_Data[[#This Row],[id]], Table_mpnet_keywords_topics[[Column1.id]:[Column3.topic]], 3, FALSE)</f>
        <v>4</v>
      </c>
      <c r="Q926" s="1" t="s">
        <v>6208</v>
      </c>
    </row>
    <row r="927" spans="1:17" x14ac:dyDescent="0.25">
      <c r="A927" s="1" t="s">
        <v>4367</v>
      </c>
      <c r="B927" s="1" t="s">
        <v>4368</v>
      </c>
      <c r="C927" s="1" t="s">
        <v>4369</v>
      </c>
      <c r="D927" s="1" t="s">
        <v>4370</v>
      </c>
      <c r="E927" s="1" t="s">
        <v>4371</v>
      </c>
      <c r="F927" s="1" t="s">
        <v>526</v>
      </c>
      <c r="G927" s="1">
        <v>2022</v>
      </c>
      <c r="I927" s="1">
        <f>VLOOKUP(Table_Data[[#This Row],[id]], Table_miniLM_document_topics[[Column1.id]:[Column3.topic]], 3, FALSE)</f>
        <v>22</v>
      </c>
      <c r="J927" s="1">
        <f>VLOOKUP(Table_Data[[#This Row],[id]], Table_mpnet_document_topics[[Column1.id]:[Column3.topic]], 3, FALSE)</f>
        <v>19</v>
      </c>
      <c r="K927" s="1">
        <f>VLOOKUP(Table_Data[[#This Row],[id]], Table_scibert_document_topics[[Column1.id]:[Column3.topic]], 3, FALSE)</f>
        <v>23</v>
      </c>
      <c r="L927" s="1">
        <f>VLOOKUP(Table_Data[[#This Row],[id]], Table_miniLM_titles_topics[[Column1.id]:[Column3.topic]], 3, FALSE)</f>
        <v>-1</v>
      </c>
      <c r="M927" s="1">
        <f>VLOOKUP(Table_Data[[#This Row],[id]], Table_mpnet_titles_topics[[Column1.id]:[Column3.topic]], 3, FALSE)</f>
        <v>-1</v>
      </c>
      <c r="N927" s="1">
        <f>VLOOKUP(Table_Data[[#This Row],[id]], Table_scibert_titles_topics[[Column1.id]:[Column3.topic]], 3, FALSE)</f>
        <v>-1</v>
      </c>
      <c r="O927" s="1">
        <f>VLOOKUP(Table_Data[[#This Row],[id]], Table_miniLM_keywords_topics[[Column1.id]:[Column3.topic]], 3, FALSE)</f>
        <v>0</v>
      </c>
      <c r="P927" s="1">
        <f>VLOOKUP(Table_Data[[#This Row],[id]], Table_mpnet_keywords_topics[[Column1.id]:[Column3.topic]], 3, FALSE)</f>
        <v>-1</v>
      </c>
      <c r="Q927" s="1" t="s">
        <v>6208</v>
      </c>
    </row>
    <row r="928" spans="1:17" x14ac:dyDescent="0.25">
      <c r="A928" s="1" t="s">
        <v>4417</v>
      </c>
      <c r="B928" s="1" t="s">
        <v>4418</v>
      </c>
      <c r="C928" s="1" t="s">
        <v>4419</v>
      </c>
      <c r="D928" s="1" t="s">
        <v>4420</v>
      </c>
      <c r="E928" s="1" t="s">
        <v>4421</v>
      </c>
      <c r="F928" s="1" t="s">
        <v>526</v>
      </c>
      <c r="G928" s="1">
        <v>2023</v>
      </c>
      <c r="I928" s="1">
        <f>VLOOKUP(Table_Data[[#This Row],[id]], Table_miniLM_document_topics[[Column1.id]:[Column3.topic]], 3, FALSE)</f>
        <v>6</v>
      </c>
      <c r="J928" s="1">
        <f>VLOOKUP(Table_Data[[#This Row],[id]], Table_mpnet_document_topics[[Column1.id]:[Column3.topic]], 3, FALSE)</f>
        <v>7</v>
      </c>
      <c r="K928" s="1">
        <f>VLOOKUP(Table_Data[[#This Row],[id]], Table_scibert_document_topics[[Column1.id]:[Column3.topic]], 3, FALSE)</f>
        <v>6</v>
      </c>
      <c r="L928" s="1">
        <f>VLOOKUP(Table_Data[[#This Row],[id]], Table_miniLM_titles_topics[[Column1.id]:[Column3.topic]], 3, FALSE)</f>
        <v>-1</v>
      </c>
      <c r="M928" s="1">
        <f>VLOOKUP(Table_Data[[#This Row],[id]], Table_mpnet_titles_topics[[Column1.id]:[Column3.topic]], 3, FALSE)</f>
        <v>-1</v>
      </c>
      <c r="N928" s="1">
        <f>VLOOKUP(Table_Data[[#This Row],[id]], Table_scibert_titles_topics[[Column1.id]:[Column3.topic]], 3, FALSE)</f>
        <v>5</v>
      </c>
      <c r="O928" s="1">
        <f>VLOOKUP(Table_Data[[#This Row],[id]], Table_miniLM_keywords_topics[[Column1.id]:[Column3.topic]], 3, FALSE)</f>
        <v>-1</v>
      </c>
      <c r="P928" s="1">
        <f>VLOOKUP(Table_Data[[#This Row],[id]], Table_mpnet_keywords_topics[[Column1.id]:[Column3.topic]], 3, FALSE)</f>
        <v>-1</v>
      </c>
      <c r="Q928" s="1" t="s">
        <v>6208</v>
      </c>
    </row>
    <row r="929" spans="1:17" x14ac:dyDescent="0.25">
      <c r="A929" s="1" t="s">
        <v>4422</v>
      </c>
      <c r="B929" s="1" t="s">
        <v>4423</v>
      </c>
      <c r="C929" s="1" t="s">
        <v>4424</v>
      </c>
      <c r="D929" s="1" t="s">
        <v>4425</v>
      </c>
      <c r="E929" s="1" t="s">
        <v>4426</v>
      </c>
      <c r="F929" s="1" t="s">
        <v>526</v>
      </c>
      <c r="G929" s="1">
        <v>2023</v>
      </c>
      <c r="I929" s="1">
        <f>VLOOKUP(Table_Data[[#This Row],[id]], Table_miniLM_document_topics[[Column1.id]:[Column3.topic]], 3, FALSE)</f>
        <v>4</v>
      </c>
      <c r="J929" s="1">
        <f>VLOOKUP(Table_Data[[#This Row],[id]], Table_mpnet_document_topics[[Column1.id]:[Column3.topic]], 3, FALSE)</f>
        <v>5</v>
      </c>
      <c r="K929" s="1">
        <f>VLOOKUP(Table_Data[[#This Row],[id]], Table_scibert_document_topics[[Column1.id]:[Column3.topic]], 3, FALSE)</f>
        <v>5</v>
      </c>
      <c r="L929" s="1">
        <f>VLOOKUP(Table_Data[[#This Row],[id]], Table_miniLM_titles_topics[[Column1.id]:[Column3.topic]], 3, FALSE)</f>
        <v>2</v>
      </c>
      <c r="M929" s="1">
        <f>VLOOKUP(Table_Data[[#This Row],[id]], Table_mpnet_titles_topics[[Column1.id]:[Column3.topic]], 3, FALSE)</f>
        <v>0</v>
      </c>
      <c r="N929" s="1">
        <f>VLOOKUP(Table_Data[[#This Row],[id]], Table_scibert_titles_topics[[Column1.id]:[Column3.topic]], 3, FALSE)</f>
        <v>-1</v>
      </c>
      <c r="O929" s="1">
        <f>VLOOKUP(Table_Data[[#This Row],[id]], Table_miniLM_keywords_topics[[Column1.id]:[Column3.topic]], 3, FALSE)</f>
        <v>0</v>
      </c>
      <c r="P929" s="1">
        <f>VLOOKUP(Table_Data[[#This Row],[id]], Table_mpnet_keywords_topics[[Column1.id]:[Column3.topic]], 3, FALSE)</f>
        <v>-1</v>
      </c>
      <c r="Q929" s="1" t="s">
        <v>6208</v>
      </c>
    </row>
    <row r="930" spans="1:17" x14ac:dyDescent="0.25">
      <c r="A930" s="1" t="s">
        <v>4427</v>
      </c>
      <c r="B930" s="1" t="s">
        <v>4428</v>
      </c>
      <c r="C930" s="1" t="s">
        <v>4429</v>
      </c>
      <c r="D930" s="1" t="s">
        <v>4430</v>
      </c>
      <c r="E930" s="1" t="s">
        <v>4431</v>
      </c>
      <c r="F930" s="1" t="s">
        <v>526</v>
      </c>
      <c r="G930" s="1">
        <v>2023</v>
      </c>
      <c r="H930" s="1" t="s">
        <v>4432</v>
      </c>
      <c r="I930" s="1">
        <f>VLOOKUP(Table_Data[[#This Row],[id]], Table_miniLM_document_topics[[Column1.id]:[Column3.topic]], 3, FALSE)</f>
        <v>-1</v>
      </c>
      <c r="J930" s="1">
        <f>VLOOKUP(Table_Data[[#This Row],[id]], Table_mpnet_document_topics[[Column1.id]:[Column3.topic]], 3, FALSE)</f>
        <v>-1</v>
      </c>
      <c r="K930" s="1">
        <f>VLOOKUP(Table_Data[[#This Row],[id]], Table_scibert_document_topics[[Column1.id]:[Column3.topic]], 3, FALSE)</f>
        <v>20</v>
      </c>
      <c r="L930" s="1">
        <f>VLOOKUP(Table_Data[[#This Row],[id]], Table_miniLM_titles_topics[[Column1.id]:[Column3.topic]], 3, FALSE)</f>
        <v>19</v>
      </c>
      <c r="M930" s="1">
        <f>VLOOKUP(Table_Data[[#This Row],[id]], Table_mpnet_titles_topics[[Column1.id]:[Column3.topic]], 3, FALSE)</f>
        <v>8</v>
      </c>
      <c r="N930" s="1">
        <f>VLOOKUP(Table_Data[[#This Row],[id]], Table_scibert_titles_topics[[Column1.id]:[Column3.topic]], 3, FALSE)</f>
        <v>20</v>
      </c>
      <c r="O930" s="1">
        <f>VLOOKUP(Table_Data[[#This Row],[id]], Table_miniLM_keywords_topics[[Column1.id]:[Column3.topic]], 3, FALSE)</f>
        <v>0</v>
      </c>
      <c r="P930" s="1">
        <f>VLOOKUP(Table_Data[[#This Row],[id]], Table_mpnet_keywords_topics[[Column1.id]:[Column3.topic]], 3, FALSE)</f>
        <v>2</v>
      </c>
      <c r="Q930" s="1" t="s">
        <v>6208</v>
      </c>
    </row>
    <row r="931" spans="1:17" x14ac:dyDescent="0.25">
      <c r="A931" s="1" t="s">
        <v>4433</v>
      </c>
      <c r="B931" s="1" t="s">
        <v>4434</v>
      </c>
      <c r="C931" s="1" t="s">
        <v>4435</v>
      </c>
      <c r="D931" s="1" t="s">
        <v>4436</v>
      </c>
      <c r="E931" s="1" t="s">
        <v>4437</v>
      </c>
      <c r="F931" s="1" t="s">
        <v>526</v>
      </c>
      <c r="G931" s="1">
        <v>2023</v>
      </c>
      <c r="H931" s="1" t="s">
        <v>14</v>
      </c>
      <c r="I931" s="1">
        <f>VLOOKUP(Table_Data[[#This Row],[id]], Table_miniLM_document_topics[[Column1.id]:[Column3.topic]], 3, FALSE)</f>
        <v>6</v>
      </c>
      <c r="J931" s="1">
        <f>VLOOKUP(Table_Data[[#This Row],[id]], Table_mpnet_document_topics[[Column1.id]:[Column3.topic]], 3, FALSE)</f>
        <v>7</v>
      </c>
      <c r="K931" s="1">
        <f>VLOOKUP(Table_Data[[#This Row],[id]], Table_scibert_document_topics[[Column1.id]:[Column3.topic]], 3, FALSE)</f>
        <v>6</v>
      </c>
      <c r="L931" s="1">
        <f>VLOOKUP(Table_Data[[#This Row],[id]], Table_miniLM_titles_topics[[Column1.id]:[Column3.topic]], 3, FALSE)</f>
        <v>6</v>
      </c>
      <c r="M931" s="1">
        <f>VLOOKUP(Table_Data[[#This Row],[id]], Table_mpnet_titles_topics[[Column1.id]:[Column3.topic]], 3, FALSE)</f>
        <v>6</v>
      </c>
      <c r="N931" s="1">
        <f>VLOOKUP(Table_Data[[#This Row],[id]], Table_scibert_titles_topics[[Column1.id]:[Column3.topic]], 3, FALSE)</f>
        <v>5</v>
      </c>
      <c r="O931" s="1">
        <f>VLOOKUP(Table_Data[[#This Row],[id]], Table_miniLM_keywords_topics[[Column1.id]:[Column3.topic]], 3, FALSE)</f>
        <v>-1</v>
      </c>
      <c r="P931" s="1">
        <f>VLOOKUP(Table_Data[[#This Row],[id]], Table_mpnet_keywords_topics[[Column1.id]:[Column3.topic]], 3, FALSE)</f>
        <v>-1</v>
      </c>
      <c r="Q931" s="1" t="s">
        <v>6208</v>
      </c>
    </row>
    <row r="932" spans="1:17" x14ac:dyDescent="0.25">
      <c r="A932" s="1" t="s">
        <v>4438</v>
      </c>
      <c r="B932" s="1" t="s">
        <v>4439</v>
      </c>
      <c r="C932" s="1" t="s">
        <v>4440</v>
      </c>
      <c r="D932" s="1" t="s">
        <v>4441</v>
      </c>
      <c r="E932" s="1" t="s">
        <v>4442</v>
      </c>
      <c r="F932" s="1" t="s">
        <v>526</v>
      </c>
      <c r="G932" s="1">
        <v>2023</v>
      </c>
      <c r="H932" s="1" t="s">
        <v>296</v>
      </c>
      <c r="I932" s="1">
        <f>VLOOKUP(Table_Data[[#This Row],[id]], Table_miniLM_document_topics[[Column1.id]:[Column3.topic]], 3, FALSE)</f>
        <v>-1</v>
      </c>
      <c r="J932" s="1">
        <f>VLOOKUP(Table_Data[[#This Row],[id]], Table_mpnet_document_topics[[Column1.id]:[Column3.topic]], 3, FALSE)</f>
        <v>4</v>
      </c>
      <c r="K932" s="1">
        <f>VLOOKUP(Table_Data[[#This Row],[id]], Table_scibert_document_topics[[Column1.id]:[Column3.topic]], 3, FALSE)</f>
        <v>-1</v>
      </c>
      <c r="L932" s="1">
        <f>VLOOKUP(Table_Data[[#This Row],[id]], Table_miniLM_titles_topics[[Column1.id]:[Column3.topic]], 3, FALSE)</f>
        <v>-1</v>
      </c>
      <c r="M932" s="1">
        <f>VLOOKUP(Table_Data[[#This Row],[id]], Table_mpnet_titles_topics[[Column1.id]:[Column3.topic]], 3, FALSE)</f>
        <v>-1</v>
      </c>
      <c r="N932" s="1">
        <f>VLOOKUP(Table_Data[[#This Row],[id]], Table_scibert_titles_topics[[Column1.id]:[Column3.topic]], 3, FALSE)</f>
        <v>9</v>
      </c>
      <c r="O932" s="1">
        <f>VLOOKUP(Table_Data[[#This Row],[id]], Table_miniLM_keywords_topics[[Column1.id]:[Column3.topic]], 3, FALSE)</f>
        <v>2</v>
      </c>
      <c r="P932" s="1">
        <f>VLOOKUP(Table_Data[[#This Row],[id]], Table_mpnet_keywords_topics[[Column1.id]:[Column3.topic]], 3, FALSE)</f>
        <v>2</v>
      </c>
      <c r="Q932" s="1" t="s">
        <v>6208</v>
      </c>
    </row>
    <row r="933" spans="1:17" x14ac:dyDescent="0.25">
      <c r="A933" s="1" t="s">
        <v>4443</v>
      </c>
      <c r="B933" s="1" t="s">
        <v>4444</v>
      </c>
      <c r="C933" s="1" t="s">
        <v>4445</v>
      </c>
      <c r="D933" s="1" t="s">
        <v>4446</v>
      </c>
      <c r="E933" s="1" t="s">
        <v>4447</v>
      </c>
      <c r="F933" s="1" t="s">
        <v>526</v>
      </c>
      <c r="G933" s="1">
        <v>2023</v>
      </c>
      <c r="I933" s="1">
        <f>VLOOKUP(Table_Data[[#This Row],[id]], Table_miniLM_document_topics[[Column1.id]:[Column3.topic]], 3, FALSE)</f>
        <v>9</v>
      </c>
      <c r="J933" s="1">
        <f>VLOOKUP(Table_Data[[#This Row],[id]], Table_mpnet_document_topics[[Column1.id]:[Column3.topic]], 3, FALSE)</f>
        <v>12</v>
      </c>
      <c r="K933" s="1">
        <f>VLOOKUP(Table_Data[[#This Row],[id]], Table_scibert_document_topics[[Column1.id]:[Column3.topic]], 3, FALSE)</f>
        <v>16</v>
      </c>
      <c r="L933" s="1">
        <f>VLOOKUP(Table_Data[[#This Row],[id]], Table_miniLM_titles_topics[[Column1.id]:[Column3.topic]], 3, FALSE)</f>
        <v>12</v>
      </c>
      <c r="M933" s="1">
        <f>VLOOKUP(Table_Data[[#This Row],[id]], Table_mpnet_titles_topics[[Column1.id]:[Column3.topic]], 3, FALSE)</f>
        <v>12</v>
      </c>
      <c r="N933" s="1">
        <f>VLOOKUP(Table_Data[[#This Row],[id]], Table_scibert_titles_topics[[Column1.id]:[Column3.topic]], 3, FALSE)</f>
        <v>10</v>
      </c>
      <c r="O933" s="1">
        <f>VLOOKUP(Table_Data[[#This Row],[id]], Table_miniLM_keywords_topics[[Column1.id]:[Column3.topic]], 3, FALSE)</f>
        <v>-1</v>
      </c>
      <c r="P933" s="1">
        <f>VLOOKUP(Table_Data[[#This Row],[id]], Table_mpnet_keywords_topics[[Column1.id]:[Column3.topic]], 3, FALSE)</f>
        <v>-1</v>
      </c>
      <c r="Q933" s="1" t="s">
        <v>6208</v>
      </c>
    </row>
    <row r="934" spans="1:17" x14ac:dyDescent="0.25">
      <c r="A934" s="1" t="s">
        <v>4448</v>
      </c>
      <c r="B934" s="1" t="s">
        <v>4449</v>
      </c>
      <c r="C934" s="1" t="s">
        <v>4450</v>
      </c>
      <c r="D934" s="1" t="s">
        <v>4451</v>
      </c>
      <c r="E934" s="1" t="s">
        <v>4452</v>
      </c>
      <c r="F934" s="1" t="s">
        <v>526</v>
      </c>
      <c r="G934" s="1">
        <v>2023</v>
      </c>
      <c r="I934" s="1">
        <f>VLOOKUP(Table_Data[[#This Row],[id]], Table_miniLM_document_topics[[Column1.id]:[Column3.topic]], 3, FALSE)</f>
        <v>4</v>
      </c>
      <c r="J934" s="1">
        <f>VLOOKUP(Table_Data[[#This Row],[id]], Table_mpnet_document_topics[[Column1.id]:[Column3.topic]], 3, FALSE)</f>
        <v>5</v>
      </c>
      <c r="K934" s="1">
        <f>VLOOKUP(Table_Data[[#This Row],[id]], Table_scibert_document_topics[[Column1.id]:[Column3.topic]], 3, FALSE)</f>
        <v>5</v>
      </c>
      <c r="L934" s="1">
        <f>VLOOKUP(Table_Data[[#This Row],[id]], Table_miniLM_titles_topics[[Column1.id]:[Column3.topic]], 3, FALSE)</f>
        <v>2</v>
      </c>
      <c r="M934" s="1">
        <f>VLOOKUP(Table_Data[[#This Row],[id]], Table_mpnet_titles_topics[[Column1.id]:[Column3.topic]], 3, FALSE)</f>
        <v>0</v>
      </c>
      <c r="N934" s="1">
        <f>VLOOKUP(Table_Data[[#This Row],[id]], Table_scibert_titles_topics[[Column1.id]:[Column3.topic]], 3, FALSE)</f>
        <v>-1</v>
      </c>
      <c r="O934" s="1">
        <f>VLOOKUP(Table_Data[[#This Row],[id]], Table_miniLM_keywords_topics[[Column1.id]:[Column3.topic]], 3, FALSE)</f>
        <v>0</v>
      </c>
      <c r="P934" s="1">
        <f>VLOOKUP(Table_Data[[#This Row],[id]], Table_mpnet_keywords_topics[[Column1.id]:[Column3.topic]], 3, FALSE)</f>
        <v>0</v>
      </c>
      <c r="Q934" s="1" t="s">
        <v>6208</v>
      </c>
    </row>
    <row r="935" spans="1:17" x14ac:dyDescent="0.25">
      <c r="A935" s="1" t="s">
        <v>4453</v>
      </c>
      <c r="B935" s="1" t="s">
        <v>4454</v>
      </c>
      <c r="C935" s="1" t="s">
        <v>4455</v>
      </c>
      <c r="D935" s="1" t="s">
        <v>4456</v>
      </c>
      <c r="E935" s="1" t="s">
        <v>4457</v>
      </c>
      <c r="F935" s="1" t="s">
        <v>526</v>
      </c>
      <c r="G935" s="1">
        <v>2023</v>
      </c>
      <c r="I935" s="1">
        <f>VLOOKUP(Table_Data[[#This Row],[id]], Table_miniLM_document_topics[[Column1.id]:[Column3.topic]], 3, FALSE)</f>
        <v>0</v>
      </c>
      <c r="J935" s="1">
        <f>VLOOKUP(Table_Data[[#This Row],[id]], Table_mpnet_document_topics[[Column1.id]:[Column3.topic]], 3, FALSE)</f>
        <v>-1</v>
      </c>
      <c r="K935" s="1">
        <f>VLOOKUP(Table_Data[[#This Row],[id]], Table_scibert_document_topics[[Column1.id]:[Column3.topic]], 3, FALSE)</f>
        <v>-1</v>
      </c>
      <c r="L935" s="1">
        <f>VLOOKUP(Table_Data[[#This Row],[id]], Table_miniLM_titles_topics[[Column1.id]:[Column3.topic]], 3, FALSE)</f>
        <v>0</v>
      </c>
      <c r="M935" s="1">
        <f>VLOOKUP(Table_Data[[#This Row],[id]], Table_mpnet_titles_topics[[Column1.id]:[Column3.topic]], 3, FALSE)</f>
        <v>3</v>
      </c>
      <c r="N935" s="1">
        <f>VLOOKUP(Table_Data[[#This Row],[id]], Table_scibert_titles_topics[[Column1.id]:[Column3.topic]], 3, FALSE)</f>
        <v>8</v>
      </c>
      <c r="O935" s="1">
        <f>VLOOKUP(Table_Data[[#This Row],[id]], Table_miniLM_keywords_topics[[Column1.id]:[Column3.topic]], 3, FALSE)</f>
        <v>-1</v>
      </c>
      <c r="P935" s="1">
        <f>VLOOKUP(Table_Data[[#This Row],[id]], Table_mpnet_keywords_topics[[Column1.id]:[Column3.topic]], 3, FALSE)</f>
        <v>-1</v>
      </c>
      <c r="Q935" s="1" t="s">
        <v>6208</v>
      </c>
    </row>
    <row r="936" spans="1:17" x14ac:dyDescent="0.25">
      <c r="A936" s="1" t="s">
        <v>4652</v>
      </c>
      <c r="B936" s="1" t="s">
        <v>4653</v>
      </c>
      <c r="C936" s="1" t="s">
        <v>4654</v>
      </c>
      <c r="D936" s="1" t="s">
        <v>4655</v>
      </c>
      <c r="E936" s="1" t="s">
        <v>4656</v>
      </c>
      <c r="F936" s="1" t="s">
        <v>526</v>
      </c>
      <c r="G936" s="1">
        <v>2013</v>
      </c>
      <c r="H936" s="1" t="s">
        <v>739</v>
      </c>
      <c r="I936" s="1">
        <f>VLOOKUP(Table_Data[[#This Row],[id]], Table_miniLM_document_topics[[Column1.id]:[Column3.topic]], 3, FALSE)</f>
        <v>0</v>
      </c>
      <c r="J936" s="1">
        <f>VLOOKUP(Table_Data[[#This Row],[id]], Table_mpnet_document_topics[[Column1.id]:[Column3.topic]], 3, FALSE)</f>
        <v>-1</v>
      </c>
      <c r="K936" s="1">
        <f>VLOOKUP(Table_Data[[#This Row],[id]], Table_scibert_document_topics[[Column1.id]:[Column3.topic]], 3, FALSE)</f>
        <v>0</v>
      </c>
      <c r="L936" s="1">
        <f>VLOOKUP(Table_Data[[#This Row],[id]], Table_miniLM_titles_topics[[Column1.id]:[Column3.topic]], 3, FALSE)</f>
        <v>0</v>
      </c>
      <c r="M936" s="1">
        <f>VLOOKUP(Table_Data[[#This Row],[id]], Table_mpnet_titles_topics[[Column1.id]:[Column3.topic]], 3, FALSE)</f>
        <v>3</v>
      </c>
      <c r="N936" s="1">
        <f>VLOOKUP(Table_Data[[#This Row],[id]], Table_scibert_titles_topics[[Column1.id]:[Column3.topic]], 3, FALSE)</f>
        <v>-1</v>
      </c>
      <c r="O936" s="1">
        <f>VLOOKUP(Table_Data[[#This Row],[id]], Table_miniLM_keywords_topics[[Column1.id]:[Column3.topic]], 3, FALSE)</f>
        <v>-1</v>
      </c>
      <c r="P936" s="1">
        <f>VLOOKUP(Table_Data[[#This Row],[id]], Table_mpnet_keywords_topics[[Column1.id]:[Column3.topic]], 3, FALSE)</f>
        <v>-1</v>
      </c>
      <c r="Q936" s="1" t="s">
        <v>6208</v>
      </c>
    </row>
    <row r="937" spans="1:17" x14ac:dyDescent="0.25">
      <c r="A937" s="1" t="s">
        <v>4657</v>
      </c>
      <c r="B937" s="1" t="s">
        <v>4658</v>
      </c>
      <c r="C937" s="1" t="s">
        <v>4659</v>
      </c>
      <c r="D937" s="1" t="s">
        <v>4660</v>
      </c>
      <c r="E937" s="1" t="s">
        <v>4661</v>
      </c>
      <c r="F937" s="1" t="s">
        <v>526</v>
      </c>
      <c r="G937" s="1">
        <v>2013</v>
      </c>
      <c r="H937" s="1" t="s">
        <v>14</v>
      </c>
      <c r="I937" s="1">
        <f>VLOOKUP(Table_Data[[#This Row],[id]], Table_miniLM_document_topics[[Column1.id]:[Column3.topic]], 3, FALSE)</f>
        <v>17</v>
      </c>
      <c r="J937" s="1">
        <f>VLOOKUP(Table_Data[[#This Row],[id]], Table_mpnet_document_topics[[Column1.id]:[Column3.topic]], 3, FALSE)</f>
        <v>16</v>
      </c>
      <c r="K937" s="1">
        <f>VLOOKUP(Table_Data[[#This Row],[id]], Table_scibert_document_topics[[Column1.id]:[Column3.topic]], 3, FALSE)</f>
        <v>19</v>
      </c>
      <c r="L937" s="1">
        <f>VLOOKUP(Table_Data[[#This Row],[id]], Table_miniLM_titles_topics[[Column1.id]:[Column3.topic]], 3, FALSE)</f>
        <v>18</v>
      </c>
      <c r="M937" s="1">
        <f>VLOOKUP(Table_Data[[#This Row],[id]], Table_mpnet_titles_topics[[Column1.id]:[Column3.topic]], 3, FALSE)</f>
        <v>-1</v>
      </c>
      <c r="N937" s="1">
        <f>VLOOKUP(Table_Data[[#This Row],[id]], Table_scibert_titles_topics[[Column1.id]:[Column3.topic]], 3, FALSE)</f>
        <v>21</v>
      </c>
      <c r="O937" s="1">
        <f>VLOOKUP(Table_Data[[#This Row],[id]], Table_miniLM_keywords_topics[[Column1.id]:[Column3.topic]], 3, FALSE)</f>
        <v>-1</v>
      </c>
      <c r="P937" s="1">
        <f>VLOOKUP(Table_Data[[#This Row],[id]], Table_mpnet_keywords_topics[[Column1.id]:[Column3.topic]], 3, FALSE)</f>
        <v>-1</v>
      </c>
      <c r="Q937" s="1" t="s">
        <v>6208</v>
      </c>
    </row>
    <row r="938" spans="1:17" x14ac:dyDescent="0.25">
      <c r="A938" s="1" t="s">
        <v>4662</v>
      </c>
      <c r="B938" s="1" t="s">
        <v>4663</v>
      </c>
      <c r="C938" s="1" t="s">
        <v>4664</v>
      </c>
      <c r="D938" s="1" t="s">
        <v>4665</v>
      </c>
      <c r="E938" s="1" t="s">
        <v>4666</v>
      </c>
      <c r="F938" s="1" t="s">
        <v>526</v>
      </c>
      <c r="G938" s="1">
        <v>2013</v>
      </c>
      <c r="H938" s="1" t="s">
        <v>4667</v>
      </c>
      <c r="I938" s="1">
        <f>VLOOKUP(Table_Data[[#This Row],[id]], Table_miniLM_document_topics[[Column1.id]:[Column3.topic]], 3, FALSE)</f>
        <v>23</v>
      </c>
      <c r="J938" s="1">
        <f>VLOOKUP(Table_Data[[#This Row],[id]], Table_mpnet_document_topics[[Column1.id]:[Column3.topic]], 3, FALSE)</f>
        <v>4</v>
      </c>
      <c r="K938" s="1">
        <f>VLOOKUP(Table_Data[[#This Row],[id]], Table_scibert_document_topics[[Column1.id]:[Column3.topic]], 3, FALSE)</f>
        <v>2</v>
      </c>
      <c r="L938" s="1">
        <f>VLOOKUP(Table_Data[[#This Row],[id]], Table_miniLM_titles_topics[[Column1.id]:[Column3.topic]], 3, FALSE)</f>
        <v>-1</v>
      </c>
      <c r="M938" s="1">
        <f>VLOOKUP(Table_Data[[#This Row],[id]], Table_mpnet_titles_topics[[Column1.id]:[Column3.topic]], 3, FALSE)</f>
        <v>-1</v>
      </c>
      <c r="N938" s="1">
        <f>VLOOKUP(Table_Data[[#This Row],[id]], Table_scibert_titles_topics[[Column1.id]:[Column3.topic]], 3, FALSE)</f>
        <v>-1</v>
      </c>
      <c r="O938" s="1">
        <f>VLOOKUP(Table_Data[[#This Row],[id]], Table_miniLM_keywords_topics[[Column1.id]:[Column3.topic]], 3, FALSE)</f>
        <v>-1</v>
      </c>
      <c r="P938" s="1">
        <f>VLOOKUP(Table_Data[[#This Row],[id]], Table_mpnet_keywords_topics[[Column1.id]:[Column3.topic]], 3, FALSE)</f>
        <v>-1</v>
      </c>
      <c r="Q938" s="1" t="s">
        <v>6208</v>
      </c>
    </row>
    <row r="939" spans="1:17" x14ac:dyDescent="0.25">
      <c r="A939" s="1" t="s">
        <v>4668</v>
      </c>
      <c r="B939" s="1" t="s">
        <v>4669</v>
      </c>
      <c r="C939" s="1" t="s">
        <v>1502</v>
      </c>
      <c r="D939" s="1" t="s">
        <v>4670</v>
      </c>
      <c r="E939" s="1" t="s">
        <v>4671</v>
      </c>
      <c r="F939" s="1" t="s">
        <v>526</v>
      </c>
      <c r="G939" s="1">
        <v>2013</v>
      </c>
      <c r="H939" s="1" t="s">
        <v>583</v>
      </c>
      <c r="I939" s="1">
        <f>VLOOKUP(Table_Data[[#This Row],[id]], Table_miniLM_document_topics[[Column1.id]:[Column3.topic]], 3, FALSE)</f>
        <v>1</v>
      </c>
      <c r="J939" s="1">
        <f>VLOOKUP(Table_Data[[#This Row],[id]], Table_mpnet_document_topics[[Column1.id]:[Column3.topic]], 3, FALSE)</f>
        <v>3</v>
      </c>
      <c r="K939" s="1">
        <f>VLOOKUP(Table_Data[[#This Row],[id]], Table_scibert_document_topics[[Column1.id]:[Column3.topic]], 3, FALSE)</f>
        <v>-1</v>
      </c>
      <c r="L939" s="1">
        <f>VLOOKUP(Table_Data[[#This Row],[id]], Table_miniLM_titles_topics[[Column1.id]:[Column3.topic]], 3, FALSE)</f>
        <v>10</v>
      </c>
      <c r="M939" s="1">
        <f>VLOOKUP(Table_Data[[#This Row],[id]], Table_mpnet_titles_topics[[Column1.id]:[Column3.topic]], 3, FALSE)</f>
        <v>5</v>
      </c>
      <c r="N939" s="1">
        <f>VLOOKUP(Table_Data[[#This Row],[id]], Table_scibert_titles_topics[[Column1.id]:[Column3.topic]], 3, FALSE)</f>
        <v>2</v>
      </c>
      <c r="O939" s="1">
        <f>VLOOKUP(Table_Data[[#This Row],[id]], Table_miniLM_keywords_topics[[Column1.id]:[Column3.topic]], 3, FALSE)</f>
        <v>0</v>
      </c>
      <c r="P939" s="1">
        <f>VLOOKUP(Table_Data[[#This Row],[id]], Table_mpnet_keywords_topics[[Column1.id]:[Column3.topic]], 3, FALSE)</f>
        <v>-1</v>
      </c>
      <c r="Q939" s="1" t="s">
        <v>6208</v>
      </c>
    </row>
    <row r="940" spans="1:17" x14ac:dyDescent="0.25">
      <c r="A940" s="1" t="s">
        <v>4672</v>
      </c>
      <c r="B940" s="1" t="s">
        <v>4673</v>
      </c>
      <c r="C940" s="1" t="s">
        <v>4674</v>
      </c>
      <c r="D940" s="1" t="s">
        <v>4675</v>
      </c>
      <c r="E940" s="1" t="s">
        <v>4676</v>
      </c>
      <c r="F940" s="1" t="s">
        <v>526</v>
      </c>
      <c r="G940" s="1">
        <v>2013</v>
      </c>
      <c r="H940" s="1" t="s">
        <v>4677</v>
      </c>
      <c r="I940" s="1">
        <f>VLOOKUP(Table_Data[[#This Row],[id]], Table_miniLM_document_topics[[Column1.id]:[Column3.topic]], 3, FALSE)</f>
        <v>13</v>
      </c>
      <c r="J940" s="1">
        <f>VLOOKUP(Table_Data[[#This Row],[id]], Table_mpnet_document_topics[[Column1.id]:[Column3.topic]], 3, FALSE)</f>
        <v>21</v>
      </c>
      <c r="K940" s="1">
        <f>VLOOKUP(Table_Data[[#This Row],[id]], Table_scibert_document_topics[[Column1.id]:[Column3.topic]], 3, FALSE)</f>
        <v>15</v>
      </c>
      <c r="L940" s="1">
        <f>VLOOKUP(Table_Data[[#This Row],[id]], Table_miniLM_titles_topics[[Column1.id]:[Column3.topic]], 3, FALSE)</f>
        <v>7</v>
      </c>
      <c r="M940" s="1">
        <f>VLOOKUP(Table_Data[[#This Row],[id]], Table_mpnet_titles_topics[[Column1.id]:[Column3.topic]], 3, FALSE)</f>
        <v>1</v>
      </c>
      <c r="N940" s="1">
        <f>VLOOKUP(Table_Data[[#This Row],[id]], Table_scibert_titles_topics[[Column1.id]:[Column3.topic]], 3, FALSE)</f>
        <v>9</v>
      </c>
      <c r="O940" s="1">
        <f>VLOOKUP(Table_Data[[#This Row],[id]], Table_miniLM_keywords_topics[[Column1.id]:[Column3.topic]], 3, FALSE)</f>
        <v>0</v>
      </c>
      <c r="P940" s="1">
        <f>VLOOKUP(Table_Data[[#This Row],[id]], Table_mpnet_keywords_topics[[Column1.id]:[Column3.topic]], 3, FALSE)</f>
        <v>14</v>
      </c>
      <c r="Q940" s="1" t="s">
        <v>6208</v>
      </c>
    </row>
    <row r="941" spans="1:17" x14ac:dyDescent="0.25">
      <c r="A941" s="1" t="s">
        <v>4678</v>
      </c>
      <c r="B941" s="1" t="s">
        <v>4679</v>
      </c>
      <c r="C941" s="1" t="s">
        <v>4680</v>
      </c>
      <c r="D941" s="1" t="s">
        <v>4681</v>
      </c>
      <c r="E941" s="1" t="s">
        <v>4682</v>
      </c>
      <c r="F941" s="1" t="s">
        <v>526</v>
      </c>
      <c r="G941" s="1">
        <v>2013</v>
      </c>
      <c r="I941" s="1">
        <f>VLOOKUP(Table_Data[[#This Row],[id]], Table_miniLM_document_topics[[Column1.id]:[Column3.topic]], 3, FALSE)</f>
        <v>-1</v>
      </c>
      <c r="J941" s="1">
        <f>VLOOKUP(Table_Data[[#This Row],[id]], Table_mpnet_document_topics[[Column1.id]:[Column3.topic]], 3, FALSE)</f>
        <v>22</v>
      </c>
      <c r="K941" s="1">
        <f>VLOOKUP(Table_Data[[#This Row],[id]], Table_scibert_document_topics[[Column1.id]:[Column3.topic]], 3, FALSE)</f>
        <v>14</v>
      </c>
      <c r="L941" s="1">
        <f>VLOOKUP(Table_Data[[#This Row],[id]], Table_miniLM_titles_topics[[Column1.id]:[Column3.topic]], 3, FALSE)</f>
        <v>9</v>
      </c>
      <c r="M941" s="1">
        <f>VLOOKUP(Table_Data[[#This Row],[id]], Table_mpnet_titles_topics[[Column1.id]:[Column3.topic]], 3, FALSE)</f>
        <v>10</v>
      </c>
      <c r="N941" s="1">
        <f>VLOOKUP(Table_Data[[#This Row],[id]], Table_scibert_titles_topics[[Column1.id]:[Column3.topic]], 3, FALSE)</f>
        <v>-1</v>
      </c>
      <c r="O941" s="1">
        <f>VLOOKUP(Table_Data[[#This Row],[id]], Table_miniLM_keywords_topics[[Column1.id]:[Column3.topic]], 3, FALSE)</f>
        <v>3</v>
      </c>
      <c r="P941" s="1">
        <f>VLOOKUP(Table_Data[[#This Row],[id]], Table_mpnet_keywords_topics[[Column1.id]:[Column3.topic]], 3, FALSE)</f>
        <v>-1</v>
      </c>
      <c r="Q941" s="1" t="s">
        <v>6208</v>
      </c>
    </row>
    <row r="942" spans="1:17" x14ac:dyDescent="0.25">
      <c r="A942" s="1" t="s">
        <v>4683</v>
      </c>
      <c r="B942" s="1" t="s">
        <v>4684</v>
      </c>
      <c r="C942" s="1" t="s">
        <v>842</v>
      </c>
      <c r="D942" s="1" t="s">
        <v>4685</v>
      </c>
      <c r="E942" s="1" t="s">
        <v>4686</v>
      </c>
      <c r="F942" s="1" t="s">
        <v>526</v>
      </c>
      <c r="G942" s="1">
        <v>2013</v>
      </c>
      <c r="I942" s="1">
        <f>VLOOKUP(Table_Data[[#This Row],[id]], Table_miniLM_document_topics[[Column1.id]:[Column3.topic]], 3, FALSE)</f>
        <v>12</v>
      </c>
      <c r="J942" s="1">
        <f>VLOOKUP(Table_Data[[#This Row],[id]], Table_mpnet_document_topics[[Column1.id]:[Column3.topic]], 3, FALSE)</f>
        <v>6</v>
      </c>
      <c r="K942" s="1">
        <f>VLOOKUP(Table_Data[[#This Row],[id]], Table_scibert_document_topics[[Column1.id]:[Column3.topic]], 3, FALSE)</f>
        <v>10</v>
      </c>
      <c r="L942" s="1">
        <f>VLOOKUP(Table_Data[[#This Row],[id]], Table_miniLM_titles_topics[[Column1.id]:[Column3.topic]], 3, FALSE)</f>
        <v>-1</v>
      </c>
      <c r="M942" s="1">
        <f>VLOOKUP(Table_Data[[#This Row],[id]], Table_mpnet_titles_topics[[Column1.id]:[Column3.topic]], 3, FALSE)</f>
        <v>9</v>
      </c>
      <c r="N942" s="1">
        <f>VLOOKUP(Table_Data[[#This Row],[id]], Table_scibert_titles_topics[[Column1.id]:[Column3.topic]], 3, FALSE)</f>
        <v>-1</v>
      </c>
      <c r="O942" s="1">
        <f>VLOOKUP(Table_Data[[#This Row],[id]], Table_miniLM_keywords_topics[[Column1.id]:[Column3.topic]], 3, FALSE)</f>
        <v>-1</v>
      </c>
      <c r="P942" s="1">
        <f>VLOOKUP(Table_Data[[#This Row],[id]], Table_mpnet_keywords_topics[[Column1.id]:[Column3.topic]], 3, FALSE)</f>
        <v>7</v>
      </c>
      <c r="Q942" s="1" t="s">
        <v>6208</v>
      </c>
    </row>
    <row r="943" spans="1:17" x14ac:dyDescent="0.25">
      <c r="A943" s="1" t="s">
        <v>4687</v>
      </c>
      <c r="B943" s="1" t="s">
        <v>4688</v>
      </c>
      <c r="C943" s="1" t="s">
        <v>4689</v>
      </c>
      <c r="D943" s="1" t="s">
        <v>4690</v>
      </c>
      <c r="E943" s="1" t="s">
        <v>4691</v>
      </c>
      <c r="F943" s="1" t="s">
        <v>526</v>
      </c>
      <c r="G943" s="1">
        <v>2013</v>
      </c>
      <c r="I943" s="1">
        <f>VLOOKUP(Table_Data[[#This Row],[id]], Table_miniLM_document_topics[[Column1.id]:[Column3.topic]], 3, FALSE)</f>
        <v>-1</v>
      </c>
      <c r="J943" s="1">
        <f>VLOOKUP(Table_Data[[#This Row],[id]], Table_mpnet_document_topics[[Column1.id]:[Column3.topic]], 3, FALSE)</f>
        <v>10</v>
      </c>
      <c r="K943" s="1">
        <f>VLOOKUP(Table_Data[[#This Row],[id]], Table_scibert_document_topics[[Column1.id]:[Column3.topic]], 3, FALSE)</f>
        <v>-1</v>
      </c>
      <c r="L943" s="1">
        <f>VLOOKUP(Table_Data[[#This Row],[id]], Table_miniLM_titles_topics[[Column1.id]:[Column3.topic]], 3, FALSE)</f>
        <v>7</v>
      </c>
      <c r="M943" s="1">
        <f>VLOOKUP(Table_Data[[#This Row],[id]], Table_mpnet_titles_topics[[Column1.id]:[Column3.topic]], 3, FALSE)</f>
        <v>12</v>
      </c>
      <c r="N943" s="1">
        <f>VLOOKUP(Table_Data[[#This Row],[id]], Table_scibert_titles_topics[[Column1.id]:[Column3.topic]], 3, FALSE)</f>
        <v>9</v>
      </c>
      <c r="O943" s="1">
        <f>VLOOKUP(Table_Data[[#This Row],[id]], Table_miniLM_keywords_topics[[Column1.id]:[Column3.topic]], 3, FALSE)</f>
        <v>3</v>
      </c>
      <c r="P943" s="1">
        <f>VLOOKUP(Table_Data[[#This Row],[id]], Table_mpnet_keywords_topics[[Column1.id]:[Column3.topic]], 3, FALSE)</f>
        <v>14</v>
      </c>
      <c r="Q943" s="1" t="s">
        <v>6208</v>
      </c>
    </row>
    <row r="944" spans="1:17" x14ac:dyDescent="0.25">
      <c r="A944" s="1" t="s">
        <v>4692</v>
      </c>
      <c r="B944" s="1" t="s">
        <v>4693</v>
      </c>
      <c r="C944" s="1" t="s">
        <v>4694</v>
      </c>
      <c r="D944" s="1" t="s">
        <v>4695</v>
      </c>
      <c r="E944" s="1" t="s">
        <v>4696</v>
      </c>
      <c r="F944" s="1" t="s">
        <v>526</v>
      </c>
      <c r="G944" s="1">
        <v>2013</v>
      </c>
      <c r="I944" s="1">
        <f>VLOOKUP(Table_Data[[#This Row],[id]], Table_miniLM_document_topics[[Column1.id]:[Column3.topic]], 3, FALSE)</f>
        <v>1</v>
      </c>
      <c r="J944" s="1">
        <f>VLOOKUP(Table_Data[[#This Row],[id]], Table_mpnet_document_topics[[Column1.id]:[Column3.topic]], 3, FALSE)</f>
        <v>3</v>
      </c>
      <c r="K944" s="1">
        <f>VLOOKUP(Table_Data[[#This Row],[id]], Table_scibert_document_topics[[Column1.id]:[Column3.topic]], 3, FALSE)</f>
        <v>-1</v>
      </c>
      <c r="L944" s="1">
        <f>VLOOKUP(Table_Data[[#This Row],[id]], Table_miniLM_titles_topics[[Column1.id]:[Column3.topic]], 3, FALSE)</f>
        <v>13</v>
      </c>
      <c r="M944" s="1">
        <f>VLOOKUP(Table_Data[[#This Row],[id]], Table_mpnet_titles_topics[[Column1.id]:[Column3.topic]], 3, FALSE)</f>
        <v>-1</v>
      </c>
      <c r="N944" s="1">
        <f>VLOOKUP(Table_Data[[#This Row],[id]], Table_scibert_titles_topics[[Column1.id]:[Column3.topic]], 3, FALSE)</f>
        <v>-1</v>
      </c>
      <c r="O944" s="1">
        <f>VLOOKUP(Table_Data[[#This Row],[id]], Table_miniLM_keywords_topics[[Column1.id]:[Column3.topic]], 3, FALSE)</f>
        <v>-1</v>
      </c>
      <c r="P944" s="1">
        <f>VLOOKUP(Table_Data[[#This Row],[id]], Table_mpnet_keywords_topics[[Column1.id]:[Column3.topic]], 3, FALSE)</f>
        <v>2</v>
      </c>
      <c r="Q944" s="1" t="s">
        <v>6208</v>
      </c>
    </row>
    <row r="945" spans="1:17" x14ac:dyDescent="0.25">
      <c r="A945" s="1" t="s">
        <v>4697</v>
      </c>
      <c r="B945" s="1" t="s">
        <v>4698</v>
      </c>
      <c r="C945" s="1" t="s">
        <v>4699</v>
      </c>
      <c r="D945" s="1" t="s">
        <v>4700</v>
      </c>
      <c r="E945" s="1" t="s">
        <v>4701</v>
      </c>
      <c r="F945" s="1" t="s">
        <v>526</v>
      </c>
      <c r="G945" s="1">
        <v>2013</v>
      </c>
      <c r="I945" s="1">
        <f>VLOOKUP(Table_Data[[#This Row],[id]], Table_miniLM_document_topics[[Column1.id]:[Column3.topic]], 3, FALSE)</f>
        <v>13</v>
      </c>
      <c r="J945" s="1">
        <f>VLOOKUP(Table_Data[[#This Row],[id]], Table_mpnet_document_topics[[Column1.id]:[Column3.topic]], 3, FALSE)</f>
        <v>21</v>
      </c>
      <c r="K945" s="1">
        <f>VLOOKUP(Table_Data[[#This Row],[id]], Table_scibert_document_topics[[Column1.id]:[Column3.topic]], 3, FALSE)</f>
        <v>15</v>
      </c>
      <c r="L945" s="1">
        <f>VLOOKUP(Table_Data[[#This Row],[id]], Table_miniLM_titles_topics[[Column1.id]:[Column3.topic]], 3, FALSE)</f>
        <v>7</v>
      </c>
      <c r="M945" s="1">
        <f>VLOOKUP(Table_Data[[#This Row],[id]], Table_mpnet_titles_topics[[Column1.id]:[Column3.topic]], 3, FALSE)</f>
        <v>1</v>
      </c>
      <c r="N945" s="1">
        <f>VLOOKUP(Table_Data[[#This Row],[id]], Table_scibert_titles_topics[[Column1.id]:[Column3.topic]], 3, FALSE)</f>
        <v>9</v>
      </c>
      <c r="O945" s="1">
        <f>VLOOKUP(Table_Data[[#This Row],[id]], Table_miniLM_keywords_topics[[Column1.id]:[Column3.topic]], 3, FALSE)</f>
        <v>0</v>
      </c>
      <c r="P945" s="1">
        <f>VLOOKUP(Table_Data[[#This Row],[id]], Table_mpnet_keywords_topics[[Column1.id]:[Column3.topic]], 3, FALSE)</f>
        <v>4</v>
      </c>
      <c r="Q945" s="1" t="s">
        <v>6208</v>
      </c>
    </row>
    <row r="946" spans="1:17" x14ac:dyDescent="0.25">
      <c r="A946" s="1" t="s">
        <v>4702</v>
      </c>
      <c r="B946" s="1" t="s">
        <v>4703</v>
      </c>
      <c r="C946" s="1" t="s">
        <v>4704</v>
      </c>
      <c r="D946" s="1" t="s">
        <v>4705</v>
      </c>
      <c r="E946" s="1" t="s">
        <v>4706</v>
      </c>
      <c r="F946" s="1" t="s">
        <v>526</v>
      </c>
      <c r="G946" s="1">
        <v>2013</v>
      </c>
      <c r="I946" s="1">
        <f>VLOOKUP(Table_Data[[#This Row],[id]], Table_miniLM_document_topics[[Column1.id]:[Column3.topic]], 3, FALSE)</f>
        <v>9</v>
      </c>
      <c r="J946" s="1">
        <f>VLOOKUP(Table_Data[[#This Row],[id]], Table_mpnet_document_topics[[Column1.id]:[Column3.topic]], 3, FALSE)</f>
        <v>11</v>
      </c>
      <c r="K946" s="1">
        <f>VLOOKUP(Table_Data[[#This Row],[id]], Table_scibert_document_topics[[Column1.id]:[Column3.topic]], 3, FALSE)</f>
        <v>-1</v>
      </c>
      <c r="L946" s="1">
        <f>VLOOKUP(Table_Data[[#This Row],[id]], Table_miniLM_titles_topics[[Column1.id]:[Column3.topic]], 3, FALSE)</f>
        <v>11</v>
      </c>
      <c r="M946" s="1">
        <f>VLOOKUP(Table_Data[[#This Row],[id]], Table_mpnet_titles_topics[[Column1.id]:[Column3.topic]], 3, FALSE)</f>
        <v>7</v>
      </c>
      <c r="N946" s="1">
        <f>VLOOKUP(Table_Data[[#This Row],[id]], Table_scibert_titles_topics[[Column1.id]:[Column3.topic]], 3, FALSE)</f>
        <v>-1</v>
      </c>
      <c r="O946" s="1">
        <f>VLOOKUP(Table_Data[[#This Row],[id]], Table_miniLM_keywords_topics[[Column1.id]:[Column3.topic]], 3, FALSE)</f>
        <v>1</v>
      </c>
      <c r="P946" s="1">
        <f>VLOOKUP(Table_Data[[#This Row],[id]], Table_mpnet_keywords_topics[[Column1.id]:[Column3.topic]], 3, FALSE)</f>
        <v>0</v>
      </c>
      <c r="Q946" s="1" t="s">
        <v>6208</v>
      </c>
    </row>
    <row r="947" spans="1:17" x14ac:dyDescent="0.25">
      <c r="A947" s="1" t="s">
        <v>4707</v>
      </c>
      <c r="B947" s="1" t="s">
        <v>4708</v>
      </c>
      <c r="C947" s="1" t="s">
        <v>4709</v>
      </c>
      <c r="D947" s="1" t="s">
        <v>4710</v>
      </c>
      <c r="E947" s="1" t="s">
        <v>4711</v>
      </c>
      <c r="F947" s="1" t="s">
        <v>526</v>
      </c>
      <c r="G947" s="1">
        <v>2013</v>
      </c>
      <c r="I947" s="1">
        <f>VLOOKUP(Table_Data[[#This Row],[id]], Table_miniLM_document_topics[[Column1.id]:[Column3.topic]], 3, FALSE)</f>
        <v>23</v>
      </c>
      <c r="J947" s="1">
        <f>VLOOKUP(Table_Data[[#This Row],[id]], Table_mpnet_document_topics[[Column1.id]:[Column3.topic]], 3, FALSE)</f>
        <v>-1</v>
      </c>
      <c r="K947" s="1">
        <f>VLOOKUP(Table_Data[[#This Row],[id]], Table_scibert_document_topics[[Column1.id]:[Column3.topic]], 3, FALSE)</f>
        <v>-1</v>
      </c>
      <c r="L947" s="1">
        <f>VLOOKUP(Table_Data[[#This Row],[id]], Table_miniLM_titles_topics[[Column1.id]:[Column3.topic]], 3, FALSE)</f>
        <v>0</v>
      </c>
      <c r="M947" s="1">
        <f>VLOOKUP(Table_Data[[#This Row],[id]], Table_mpnet_titles_topics[[Column1.id]:[Column3.topic]], 3, FALSE)</f>
        <v>16</v>
      </c>
      <c r="N947" s="1">
        <f>VLOOKUP(Table_Data[[#This Row],[id]], Table_scibert_titles_topics[[Column1.id]:[Column3.topic]], 3, FALSE)</f>
        <v>3</v>
      </c>
      <c r="O947" s="1">
        <f>VLOOKUP(Table_Data[[#This Row],[id]], Table_miniLM_keywords_topics[[Column1.id]:[Column3.topic]], 3, FALSE)</f>
        <v>3</v>
      </c>
      <c r="P947" s="1">
        <f>VLOOKUP(Table_Data[[#This Row],[id]], Table_mpnet_keywords_topics[[Column1.id]:[Column3.topic]], 3, FALSE)</f>
        <v>3</v>
      </c>
      <c r="Q947" s="1" t="s">
        <v>6208</v>
      </c>
    </row>
    <row r="948" spans="1:17" x14ac:dyDescent="0.25">
      <c r="A948" s="1" t="s">
        <v>4712</v>
      </c>
      <c r="B948" s="1" t="s">
        <v>4713</v>
      </c>
      <c r="C948" s="1" t="s">
        <v>235</v>
      </c>
      <c r="D948" s="1" t="s">
        <v>4714</v>
      </c>
      <c r="E948" s="1" t="s">
        <v>4715</v>
      </c>
      <c r="F948" s="1" t="s">
        <v>526</v>
      </c>
      <c r="G948" s="1">
        <v>2013</v>
      </c>
      <c r="I948" s="1">
        <f>VLOOKUP(Table_Data[[#This Row],[id]], Table_miniLM_document_topics[[Column1.id]:[Column3.topic]], 3, FALSE)</f>
        <v>9</v>
      </c>
      <c r="J948" s="1">
        <f>VLOOKUP(Table_Data[[#This Row],[id]], Table_mpnet_document_topics[[Column1.id]:[Column3.topic]], 3, FALSE)</f>
        <v>12</v>
      </c>
      <c r="K948" s="1">
        <f>VLOOKUP(Table_Data[[#This Row],[id]], Table_scibert_document_topics[[Column1.id]:[Column3.topic]], 3, FALSE)</f>
        <v>16</v>
      </c>
      <c r="L948" s="1">
        <f>VLOOKUP(Table_Data[[#This Row],[id]], Table_miniLM_titles_topics[[Column1.id]:[Column3.topic]], 3, FALSE)</f>
        <v>12</v>
      </c>
      <c r="M948" s="1">
        <f>VLOOKUP(Table_Data[[#This Row],[id]], Table_mpnet_titles_topics[[Column1.id]:[Column3.topic]], 3, FALSE)</f>
        <v>12</v>
      </c>
      <c r="N948" s="1">
        <f>VLOOKUP(Table_Data[[#This Row],[id]], Table_scibert_titles_topics[[Column1.id]:[Column3.topic]], 3, FALSE)</f>
        <v>10</v>
      </c>
      <c r="O948" s="1">
        <f>VLOOKUP(Table_Data[[#This Row],[id]], Table_miniLM_keywords_topics[[Column1.id]:[Column3.topic]], 3, FALSE)</f>
        <v>1</v>
      </c>
      <c r="P948" s="1">
        <f>VLOOKUP(Table_Data[[#This Row],[id]], Table_mpnet_keywords_topics[[Column1.id]:[Column3.topic]], 3, FALSE)</f>
        <v>0</v>
      </c>
      <c r="Q948" s="1" t="s">
        <v>6208</v>
      </c>
    </row>
    <row r="949" spans="1:17" x14ac:dyDescent="0.25">
      <c r="A949" s="1" t="s">
        <v>4716</v>
      </c>
      <c r="B949" s="1" t="s">
        <v>4717</v>
      </c>
      <c r="C949" s="1" t="s">
        <v>452</v>
      </c>
      <c r="D949" s="1" t="s">
        <v>4718</v>
      </c>
      <c r="E949" s="1" t="s">
        <v>4719</v>
      </c>
      <c r="F949" s="1" t="s">
        <v>526</v>
      </c>
      <c r="G949" s="1">
        <v>2013</v>
      </c>
      <c r="H949" s="1" t="s">
        <v>31</v>
      </c>
      <c r="I949" s="1">
        <f>VLOOKUP(Table_Data[[#This Row],[id]], Table_miniLM_document_topics[[Column1.id]:[Column3.topic]], 3, FALSE)</f>
        <v>0</v>
      </c>
      <c r="J949" s="1">
        <f>VLOOKUP(Table_Data[[#This Row],[id]], Table_mpnet_document_topics[[Column1.id]:[Column3.topic]], 3, FALSE)</f>
        <v>2</v>
      </c>
      <c r="K949" s="1">
        <f>VLOOKUP(Table_Data[[#This Row],[id]], Table_scibert_document_topics[[Column1.id]:[Column3.topic]], 3, FALSE)</f>
        <v>0</v>
      </c>
      <c r="L949" s="1">
        <f>VLOOKUP(Table_Data[[#This Row],[id]], Table_miniLM_titles_topics[[Column1.id]:[Column3.topic]], 3, FALSE)</f>
        <v>1</v>
      </c>
      <c r="M949" s="1">
        <f>VLOOKUP(Table_Data[[#This Row],[id]], Table_mpnet_titles_topics[[Column1.id]:[Column3.topic]], 3, FALSE)</f>
        <v>4</v>
      </c>
      <c r="N949" s="1">
        <f>VLOOKUP(Table_Data[[#This Row],[id]], Table_scibert_titles_topics[[Column1.id]:[Column3.topic]], 3, FALSE)</f>
        <v>17</v>
      </c>
      <c r="O949" s="1">
        <f>VLOOKUP(Table_Data[[#This Row],[id]], Table_miniLM_keywords_topics[[Column1.id]:[Column3.topic]], 3, FALSE)</f>
        <v>0</v>
      </c>
      <c r="P949" s="1">
        <f>VLOOKUP(Table_Data[[#This Row],[id]], Table_mpnet_keywords_topics[[Column1.id]:[Column3.topic]], 3, FALSE)</f>
        <v>-1</v>
      </c>
      <c r="Q949" s="1" t="s">
        <v>6208</v>
      </c>
    </row>
    <row r="950" spans="1:17" x14ac:dyDescent="0.25">
      <c r="A950" s="1" t="s">
        <v>4720</v>
      </c>
      <c r="B950" s="1" t="s">
        <v>4721</v>
      </c>
      <c r="C950" s="1" t="s">
        <v>4722</v>
      </c>
      <c r="D950" s="1" t="s">
        <v>4723</v>
      </c>
      <c r="E950" s="1" t="s">
        <v>4724</v>
      </c>
      <c r="F950" s="1" t="s">
        <v>526</v>
      </c>
      <c r="G950" s="1">
        <v>2013</v>
      </c>
      <c r="H950" s="1" t="s">
        <v>14</v>
      </c>
      <c r="I950" s="1">
        <f>VLOOKUP(Table_Data[[#This Row],[id]], Table_miniLM_document_topics[[Column1.id]:[Column3.topic]], 3, FALSE)</f>
        <v>5</v>
      </c>
      <c r="J950" s="1">
        <f>VLOOKUP(Table_Data[[#This Row],[id]], Table_mpnet_document_topics[[Column1.id]:[Column3.topic]], 3, FALSE)</f>
        <v>0</v>
      </c>
      <c r="K950" s="1">
        <f>VLOOKUP(Table_Data[[#This Row],[id]], Table_scibert_document_topics[[Column1.id]:[Column3.topic]], 3, FALSE)</f>
        <v>9</v>
      </c>
      <c r="L950" s="1">
        <f>VLOOKUP(Table_Data[[#This Row],[id]], Table_miniLM_titles_topics[[Column1.id]:[Column3.topic]], 3, FALSE)</f>
        <v>5</v>
      </c>
      <c r="M950" s="1">
        <f>VLOOKUP(Table_Data[[#This Row],[id]], Table_mpnet_titles_topics[[Column1.id]:[Column3.topic]], 3, FALSE)</f>
        <v>0</v>
      </c>
      <c r="N950" s="1">
        <f>VLOOKUP(Table_Data[[#This Row],[id]], Table_scibert_titles_topics[[Column1.id]:[Column3.topic]], 3, FALSE)</f>
        <v>0</v>
      </c>
      <c r="O950" s="1">
        <f>VLOOKUP(Table_Data[[#This Row],[id]], Table_miniLM_keywords_topics[[Column1.id]:[Column3.topic]], 3, FALSE)</f>
        <v>11</v>
      </c>
      <c r="P950" s="1">
        <f>VLOOKUP(Table_Data[[#This Row],[id]], Table_mpnet_keywords_topics[[Column1.id]:[Column3.topic]], 3, FALSE)</f>
        <v>-1</v>
      </c>
      <c r="Q950" s="1" t="s">
        <v>6208</v>
      </c>
    </row>
    <row r="951" spans="1:17" x14ac:dyDescent="0.25">
      <c r="A951" s="1" t="s">
        <v>4725</v>
      </c>
      <c r="B951" s="1" t="s">
        <v>4726</v>
      </c>
      <c r="C951" s="1" t="s">
        <v>4727</v>
      </c>
      <c r="D951" s="1" t="s">
        <v>4728</v>
      </c>
      <c r="E951" s="1" t="s">
        <v>4729</v>
      </c>
      <c r="F951" s="1" t="s">
        <v>526</v>
      </c>
      <c r="G951" s="1">
        <v>2013</v>
      </c>
      <c r="I951" s="1">
        <f>VLOOKUP(Table_Data[[#This Row],[id]], Table_miniLM_document_topics[[Column1.id]:[Column3.topic]], 3, FALSE)</f>
        <v>-1</v>
      </c>
      <c r="J951" s="1">
        <f>VLOOKUP(Table_Data[[#This Row],[id]], Table_mpnet_document_topics[[Column1.id]:[Column3.topic]], 3, FALSE)</f>
        <v>-1</v>
      </c>
      <c r="K951" s="1">
        <f>VLOOKUP(Table_Data[[#This Row],[id]], Table_scibert_document_topics[[Column1.id]:[Column3.topic]], 3, FALSE)</f>
        <v>12</v>
      </c>
      <c r="L951" s="1">
        <f>VLOOKUP(Table_Data[[#This Row],[id]], Table_miniLM_titles_topics[[Column1.id]:[Column3.topic]], 3, FALSE)</f>
        <v>-1</v>
      </c>
      <c r="M951" s="1">
        <f>VLOOKUP(Table_Data[[#This Row],[id]], Table_mpnet_titles_topics[[Column1.id]:[Column3.topic]], 3, FALSE)</f>
        <v>-1</v>
      </c>
      <c r="N951" s="1">
        <f>VLOOKUP(Table_Data[[#This Row],[id]], Table_scibert_titles_topics[[Column1.id]:[Column3.topic]], 3, FALSE)</f>
        <v>-1</v>
      </c>
      <c r="O951" s="1">
        <f>VLOOKUP(Table_Data[[#This Row],[id]], Table_miniLM_keywords_topics[[Column1.id]:[Column3.topic]], 3, FALSE)</f>
        <v>3</v>
      </c>
      <c r="P951" s="1">
        <f>VLOOKUP(Table_Data[[#This Row],[id]], Table_mpnet_keywords_topics[[Column1.id]:[Column3.topic]], 3, FALSE)</f>
        <v>3</v>
      </c>
      <c r="Q951" s="1" t="s">
        <v>6208</v>
      </c>
    </row>
    <row r="952" spans="1:17" x14ac:dyDescent="0.25">
      <c r="A952" s="1" t="s">
        <v>4730</v>
      </c>
      <c r="B952" s="1" t="s">
        <v>4731</v>
      </c>
      <c r="C952" s="1" t="s">
        <v>3418</v>
      </c>
      <c r="D952" s="1" t="s">
        <v>4732</v>
      </c>
      <c r="E952" s="1" t="s">
        <v>4733</v>
      </c>
      <c r="F952" s="1" t="s">
        <v>526</v>
      </c>
      <c r="G952" s="1">
        <v>2013</v>
      </c>
      <c r="I952" s="1">
        <f>VLOOKUP(Table_Data[[#This Row],[id]], Table_miniLM_document_topics[[Column1.id]:[Column3.topic]], 3, FALSE)</f>
        <v>-1</v>
      </c>
      <c r="J952" s="1">
        <f>VLOOKUP(Table_Data[[#This Row],[id]], Table_mpnet_document_topics[[Column1.id]:[Column3.topic]], 3, FALSE)</f>
        <v>-1</v>
      </c>
      <c r="K952" s="1">
        <f>VLOOKUP(Table_Data[[#This Row],[id]], Table_scibert_document_topics[[Column1.id]:[Column3.topic]], 3, FALSE)</f>
        <v>20</v>
      </c>
      <c r="L952" s="1">
        <f>VLOOKUP(Table_Data[[#This Row],[id]], Table_miniLM_titles_topics[[Column1.id]:[Column3.topic]], 3, FALSE)</f>
        <v>1</v>
      </c>
      <c r="M952" s="1">
        <f>VLOOKUP(Table_Data[[#This Row],[id]], Table_mpnet_titles_topics[[Column1.id]:[Column3.topic]], 3, FALSE)</f>
        <v>4</v>
      </c>
      <c r="N952" s="1">
        <f>VLOOKUP(Table_Data[[#This Row],[id]], Table_scibert_titles_topics[[Column1.id]:[Column3.topic]], 3, FALSE)</f>
        <v>11</v>
      </c>
      <c r="O952" s="1">
        <f>VLOOKUP(Table_Data[[#This Row],[id]], Table_miniLM_keywords_topics[[Column1.id]:[Column3.topic]], 3, FALSE)</f>
        <v>3</v>
      </c>
      <c r="P952" s="1">
        <f>VLOOKUP(Table_Data[[#This Row],[id]], Table_mpnet_keywords_topics[[Column1.id]:[Column3.topic]], 3, FALSE)</f>
        <v>3</v>
      </c>
      <c r="Q952" s="1" t="s">
        <v>6208</v>
      </c>
    </row>
    <row r="953" spans="1:17" x14ac:dyDescent="0.25">
      <c r="A953" s="1" t="s">
        <v>4734</v>
      </c>
      <c r="B953" s="1" t="s">
        <v>4735</v>
      </c>
      <c r="C953" s="1" t="s">
        <v>4736</v>
      </c>
      <c r="D953" s="1" t="s">
        <v>4737</v>
      </c>
      <c r="E953" s="1" t="s">
        <v>4738</v>
      </c>
      <c r="F953" s="1" t="s">
        <v>526</v>
      </c>
      <c r="G953" s="1">
        <v>2013</v>
      </c>
      <c r="I953" s="1">
        <f>VLOOKUP(Table_Data[[#This Row],[id]], Table_miniLM_document_topics[[Column1.id]:[Column3.topic]], 3, FALSE)</f>
        <v>7</v>
      </c>
      <c r="J953" s="1">
        <f>VLOOKUP(Table_Data[[#This Row],[id]], Table_mpnet_document_topics[[Column1.id]:[Column3.topic]], 3, FALSE)</f>
        <v>8</v>
      </c>
      <c r="K953" s="1">
        <f>VLOOKUP(Table_Data[[#This Row],[id]], Table_scibert_document_topics[[Column1.id]:[Column3.topic]], 3, FALSE)</f>
        <v>7</v>
      </c>
      <c r="L953" s="1">
        <f>VLOOKUP(Table_Data[[#This Row],[id]], Table_miniLM_titles_topics[[Column1.id]:[Column3.topic]], 3, FALSE)</f>
        <v>8</v>
      </c>
      <c r="M953" s="1">
        <f>VLOOKUP(Table_Data[[#This Row],[id]], Table_mpnet_titles_topics[[Column1.id]:[Column3.topic]], 3, FALSE)</f>
        <v>11</v>
      </c>
      <c r="N953" s="1">
        <f>VLOOKUP(Table_Data[[#This Row],[id]], Table_scibert_titles_topics[[Column1.id]:[Column3.topic]], 3, FALSE)</f>
        <v>6</v>
      </c>
      <c r="O953" s="1">
        <f>VLOOKUP(Table_Data[[#This Row],[id]], Table_miniLM_keywords_topics[[Column1.id]:[Column3.topic]], 3, FALSE)</f>
        <v>7</v>
      </c>
      <c r="P953" s="1">
        <f>VLOOKUP(Table_Data[[#This Row],[id]], Table_mpnet_keywords_topics[[Column1.id]:[Column3.topic]], 3, FALSE)</f>
        <v>-1</v>
      </c>
      <c r="Q953" s="1" t="s">
        <v>6208</v>
      </c>
    </row>
    <row r="954" spans="1:17" x14ac:dyDescent="0.25">
      <c r="A954" s="1" t="s">
        <v>4743</v>
      </c>
      <c r="B954" s="1" t="s">
        <v>4763</v>
      </c>
      <c r="C954" s="1" t="s">
        <v>4764</v>
      </c>
      <c r="D954" s="1" t="s">
        <v>4765</v>
      </c>
      <c r="E954" s="1" t="s">
        <v>4769</v>
      </c>
      <c r="F954" s="1" t="s">
        <v>13</v>
      </c>
      <c r="G954" s="1">
        <v>2023</v>
      </c>
      <c r="I954" s="1">
        <f>VLOOKUP(Table_Data[[#This Row],[id]], Table_miniLM_document_topics[[Column1.id]:[Column3.topic]], 3, FALSE)</f>
        <v>1</v>
      </c>
      <c r="J954" s="1">
        <f>VLOOKUP(Table_Data[[#This Row],[id]], Table_mpnet_document_topics[[Column1.id]:[Column3.topic]], 3, FALSE)</f>
        <v>3</v>
      </c>
      <c r="K954" s="1">
        <f>VLOOKUP(Table_Data[[#This Row],[id]], Table_scibert_document_topics[[Column1.id]:[Column3.topic]], 3, FALSE)</f>
        <v>4</v>
      </c>
      <c r="L954" s="1">
        <f>VLOOKUP(Table_Data[[#This Row],[id]], Table_miniLM_titles_topics[[Column1.id]:[Column3.topic]], 3, FALSE)</f>
        <v>10</v>
      </c>
      <c r="M954" s="1">
        <f>VLOOKUP(Table_Data[[#This Row],[id]], Table_mpnet_titles_topics[[Column1.id]:[Column3.topic]], 3, FALSE)</f>
        <v>5</v>
      </c>
      <c r="N954" s="1">
        <f>VLOOKUP(Table_Data[[#This Row],[id]], Table_scibert_titles_topics[[Column1.id]:[Column3.topic]], 3, FALSE)</f>
        <v>2</v>
      </c>
      <c r="O954" s="1">
        <f>VLOOKUP(Table_Data[[#This Row],[id]], Table_miniLM_keywords_topics[[Column1.id]:[Column3.topic]], 3, FALSE)</f>
        <v>2</v>
      </c>
      <c r="P954" s="1">
        <f>VLOOKUP(Table_Data[[#This Row],[id]], Table_mpnet_keywords_topics[[Column1.id]:[Column3.topic]], 3, FALSE)</f>
        <v>2</v>
      </c>
      <c r="Q954" s="1" t="s">
        <v>6208</v>
      </c>
    </row>
    <row r="955" spans="1:17" x14ac:dyDescent="0.25">
      <c r="A955" s="1" t="s">
        <v>4744</v>
      </c>
      <c r="B955" s="1" t="s">
        <v>4766</v>
      </c>
      <c r="C955" s="1" t="s">
        <v>4767</v>
      </c>
      <c r="D955" s="1" t="s">
        <v>4768</v>
      </c>
      <c r="E955" s="1" t="s">
        <v>4770</v>
      </c>
      <c r="F955" s="1" t="s">
        <v>13</v>
      </c>
      <c r="G955" s="1">
        <v>2023</v>
      </c>
      <c r="I955" s="1">
        <f>VLOOKUP(Table_Data[[#This Row],[id]], Table_miniLM_document_topics[[Column1.id]:[Column3.topic]], 3, FALSE)</f>
        <v>11</v>
      </c>
      <c r="J955" s="1">
        <f>VLOOKUP(Table_Data[[#This Row],[id]], Table_mpnet_document_topics[[Column1.id]:[Column3.topic]], 3, FALSE)</f>
        <v>0</v>
      </c>
      <c r="K955" s="1">
        <f>VLOOKUP(Table_Data[[#This Row],[id]], Table_scibert_document_topics[[Column1.id]:[Column3.topic]], 3, FALSE)</f>
        <v>1</v>
      </c>
      <c r="L955" s="1">
        <f>VLOOKUP(Table_Data[[#This Row],[id]], Table_miniLM_titles_topics[[Column1.id]:[Column3.topic]], 3, FALSE)</f>
        <v>3</v>
      </c>
      <c r="M955" s="1">
        <f>VLOOKUP(Table_Data[[#This Row],[id]], Table_mpnet_titles_topics[[Column1.id]:[Column3.topic]], 3, FALSE)</f>
        <v>0</v>
      </c>
      <c r="N955" s="1">
        <f>VLOOKUP(Table_Data[[#This Row],[id]], Table_scibert_titles_topics[[Column1.id]:[Column3.topic]], 3, FALSE)</f>
        <v>0</v>
      </c>
      <c r="O955" s="1">
        <f>VLOOKUP(Table_Data[[#This Row],[id]], Table_miniLM_keywords_topics[[Column1.id]:[Column3.topic]], 3, FALSE)</f>
        <v>10</v>
      </c>
      <c r="P955" s="1">
        <f>VLOOKUP(Table_Data[[#This Row],[id]], Table_mpnet_keywords_topics[[Column1.id]:[Column3.topic]], 3, FALSE)</f>
        <v>1</v>
      </c>
      <c r="Q955" s="1" t="s">
        <v>6208</v>
      </c>
    </row>
    <row r="956" spans="1:17" x14ac:dyDescent="0.25">
      <c r="A956" s="1" t="s">
        <v>4747</v>
      </c>
      <c r="B956" s="1" t="s">
        <v>4771</v>
      </c>
      <c r="C956" s="1" t="s">
        <v>4772</v>
      </c>
      <c r="D956" s="1" t="s">
        <v>4773</v>
      </c>
      <c r="E956" s="1" t="s">
        <v>4774</v>
      </c>
      <c r="F956" s="1" t="s">
        <v>13</v>
      </c>
      <c r="G956" s="1">
        <v>2023</v>
      </c>
      <c r="I956" s="1">
        <f>VLOOKUP(Table_Data[[#This Row],[id]], Table_miniLM_document_topics[[Column1.id]:[Column3.topic]], 3, FALSE)</f>
        <v>4</v>
      </c>
      <c r="J956" s="1">
        <f>VLOOKUP(Table_Data[[#This Row],[id]], Table_mpnet_document_topics[[Column1.id]:[Column3.topic]], 3, FALSE)</f>
        <v>5</v>
      </c>
      <c r="K956" s="1">
        <f>VLOOKUP(Table_Data[[#This Row],[id]], Table_scibert_document_topics[[Column1.id]:[Column3.topic]], 3, FALSE)</f>
        <v>5</v>
      </c>
      <c r="L956" s="1">
        <f>VLOOKUP(Table_Data[[#This Row],[id]], Table_miniLM_titles_topics[[Column1.id]:[Column3.topic]], 3, FALSE)</f>
        <v>-1</v>
      </c>
      <c r="M956" s="1">
        <f>VLOOKUP(Table_Data[[#This Row],[id]], Table_mpnet_titles_topics[[Column1.id]:[Column3.topic]], 3, FALSE)</f>
        <v>0</v>
      </c>
      <c r="N956" s="1">
        <f>VLOOKUP(Table_Data[[#This Row],[id]], Table_scibert_titles_topics[[Column1.id]:[Column3.topic]], 3, FALSE)</f>
        <v>-1</v>
      </c>
      <c r="O956" s="1">
        <f>VLOOKUP(Table_Data[[#This Row],[id]], Table_miniLM_keywords_topics[[Column1.id]:[Column3.topic]], 3, FALSE)</f>
        <v>-1</v>
      </c>
      <c r="P956" s="1">
        <f>VLOOKUP(Table_Data[[#This Row],[id]], Table_mpnet_keywords_topics[[Column1.id]:[Column3.topic]], 3, FALSE)</f>
        <v>0</v>
      </c>
      <c r="Q956" s="1" t="s">
        <v>6208</v>
      </c>
    </row>
    <row r="957" spans="1:17" x14ac:dyDescent="0.25">
      <c r="A957" s="1" t="s">
        <v>4745</v>
      </c>
      <c r="B957" s="1" t="s">
        <v>4775</v>
      </c>
      <c r="C957" s="1" t="s">
        <v>4776</v>
      </c>
      <c r="D957" s="1" t="s">
        <v>4777</v>
      </c>
      <c r="E957" s="1" t="s">
        <v>4778</v>
      </c>
      <c r="F957" s="1" t="s">
        <v>13</v>
      </c>
      <c r="G957" s="1">
        <v>2023</v>
      </c>
      <c r="I957" s="1">
        <f>VLOOKUP(Table_Data[[#This Row],[id]], Table_miniLM_document_topics[[Column1.id]:[Column3.topic]], 3, FALSE)</f>
        <v>-1</v>
      </c>
      <c r="J957" s="1">
        <f>VLOOKUP(Table_Data[[#This Row],[id]], Table_mpnet_document_topics[[Column1.id]:[Column3.topic]], 3, FALSE)</f>
        <v>0</v>
      </c>
      <c r="K957" s="1">
        <f>VLOOKUP(Table_Data[[#This Row],[id]], Table_scibert_document_topics[[Column1.id]:[Column3.topic]], 3, FALSE)</f>
        <v>1</v>
      </c>
      <c r="L957" s="1">
        <f>VLOOKUP(Table_Data[[#This Row],[id]], Table_miniLM_titles_topics[[Column1.id]:[Column3.topic]], 3, FALSE)</f>
        <v>5</v>
      </c>
      <c r="M957" s="1">
        <f>VLOOKUP(Table_Data[[#This Row],[id]], Table_mpnet_titles_topics[[Column1.id]:[Column3.topic]], 3, FALSE)</f>
        <v>0</v>
      </c>
      <c r="N957" s="1">
        <f>VLOOKUP(Table_Data[[#This Row],[id]], Table_scibert_titles_topics[[Column1.id]:[Column3.topic]], 3, FALSE)</f>
        <v>0</v>
      </c>
      <c r="O957" s="1">
        <f>VLOOKUP(Table_Data[[#This Row],[id]], Table_miniLM_keywords_topics[[Column1.id]:[Column3.topic]], 3, FALSE)</f>
        <v>10</v>
      </c>
      <c r="P957" s="1">
        <f>VLOOKUP(Table_Data[[#This Row],[id]], Table_mpnet_keywords_topics[[Column1.id]:[Column3.topic]], 3, FALSE)</f>
        <v>1</v>
      </c>
      <c r="Q957" s="1" t="s">
        <v>6208</v>
      </c>
    </row>
    <row r="958" spans="1:17" x14ac:dyDescent="0.25">
      <c r="A958" s="1" t="s">
        <v>4746</v>
      </c>
      <c r="B958" s="1" t="s">
        <v>4779</v>
      </c>
      <c r="C958" s="1" t="s">
        <v>4780</v>
      </c>
      <c r="D958" s="3" t="s">
        <v>4781</v>
      </c>
      <c r="E958" s="1" t="s">
        <v>4782</v>
      </c>
      <c r="F958" s="1" t="s">
        <v>13</v>
      </c>
      <c r="G958" s="1">
        <v>2023</v>
      </c>
      <c r="I958" s="1">
        <f>VLOOKUP(Table_Data[[#This Row],[id]], Table_miniLM_document_topics[[Column1.id]:[Column3.topic]], 3, FALSE)</f>
        <v>-1</v>
      </c>
      <c r="J958" s="1">
        <f>VLOOKUP(Table_Data[[#This Row],[id]], Table_mpnet_document_topics[[Column1.id]:[Column3.topic]], 3, FALSE)</f>
        <v>-1</v>
      </c>
      <c r="K958" s="1">
        <f>VLOOKUP(Table_Data[[#This Row],[id]], Table_scibert_document_topics[[Column1.id]:[Column3.topic]], 3, FALSE)</f>
        <v>1</v>
      </c>
      <c r="L958" s="1">
        <f>VLOOKUP(Table_Data[[#This Row],[id]], Table_miniLM_titles_topics[[Column1.id]:[Column3.topic]], 3, FALSE)</f>
        <v>-1</v>
      </c>
      <c r="M958" s="1">
        <f>VLOOKUP(Table_Data[[#This Row],[id]], Table_mpnet_titles_topics[[Column1.id]:[Column3.topic]], 3, FALSE)</f>
        <v>0</v>
      </c>
      <c r="N958" s="1">
        <f>VLOOKUP(Table_Data[[#This Row],[id]], Table_scibert_titles_topics[[Column1.id]:[Column3.topic]], 3, FALSE)</f>
        <v>0</v>
      </c>
      <c r="O958" s="1">
        <f>VLOOKUP(Table_Data[[#This Row],[id]], Table_miniLM_keywords_topics[[Column1.id]:[Column3.topic]], 3, FALSE)</f>
        <v>10</v>
      </c>
      <c r="P958" s="1">
        <f>VLOOKUP(Table_Data[[#This Row],[id]], Table_mpnet_keywords_topics[[Column1.id]:[Column3.topic]], 3, FALSE)</f>
        <v>1</v>
      </c>
      <c r="Q958" s="1" t="s">
        <v>6208</v>
      </c>
    </row>
    <row r="959" spans="1:17" x14ac:dyDescent="0.25">
      <c r="A959" s="1" t="s">
        <v>4748</v>
      </c>
      <c r="B959" s="1" t="s">
        <v>4783</v>
      </c>
      <c r="C959" s="1" t="s">
        <v>4784</v>
      </c>
      <c r="D959" s="1" t="s">
        <v>4785</v>
      </c>
      <c r="E959" s="1" t="s">
        <v>4786</v>
      </c>
      <c r="F959" s="1" t="s">
        <v>13</v>
      </c>
      <c r="G959" s="1">
        <v>2023</v>
      </c>
      <c r="I959" s="1">
        <f>VLOOKUP(Table_Data[[#This Row],[id]], Table_miniLM_document_topics[[Column1.id]:[Column3.topic]], 3, FALSE)</f>
        <v>20</v>
      </c>
      <c r="J959" s="1">
        <f>VLOOKUP(Table_Data[[#This Row],[id]], Table_mpnet_document_topics[[Column1.id]:[Column3.topic]], 3, FALSE)</f>
        <v>-1</v>
      </c>
      <c r="K959" s="1">
        <f>VLOOKUP(Table_Data[[#This Row],[id]], Table_scibert_document_topics[[Column1.id]:[Column3.topic]], 3, FALSE)</f>
        <v>-1</v>
      </c>
      <c r="L959" s="1">
        <f>VLOOKUP(Table_Data[[#This Row],[id]], Table_miniLM_titles_topics[[Column1.id]:[Column3.topic]], 3, FALSE)</f>
        <v>7</v>
      </c>
      <c r="M959" s="1">
        <f>VLOOKUP(Table_Data[[#This Row],[id]], Table_mpnet_titles_topics[[Column1.id]:[Column3.topic]], 3, FALSE)</f>
        <v>-1</v>
      </c>
      <c r="N959" s="1">
        <f>VLOOKUP(Table_Data[[#This Row],[id]], Table_scibert_titles_topics[[Column1.id]:[Column3.topic]], 3, FALSE)</f>
        <v>-1</v>
      </c>
      <c r="O959" s="1">
        <f>VLOOKUP(Table_Data[[#This Row],[id]], Table_miniLM_keywords_topics[[Column1.id]:[Column3.topic]], 3, FALSE)</f>
        <v>-1</v>
      </c>
      <c r="P959" s="1">
        <f>VLOOKUP(Table_Data[[#This Row],[id]], Table_mpnet_keywords_topics[[Column1.id]:[Column3.topic]], 3, FALSE)</f>
        <v>0</v>
      </c>
      <c r="Q959" s="1" t="s">
        <v>6208</v>
      </c>
    </row>
    <row r="960" spans="1:17" x14ac:dyDescent="0.25">
      <c r="A960" s="1" t="s">
        <v>4749</v>
      </c>
      <c r="B960" s="1" t="s">
        <v>4787</v>
      </c>
      <c r="C960" s="1" t="s">
        <v>4788</v>
      </c>
      <c r="D960" s="1" t="s">
        <v>4789</v>
      </c>
      <c r="E960" s="1" t="s">
        <v>4790</v>
      </c>
      <c r="F960" s="1" t="s">
        <v>13</v>
      </c>
      <c r="G960" s="1">
        <v>2023</v>
      </c>
      <c r="I960" s="1">
        <f>VLOOKUP(Table_Data[[#This Row],[id]], Table_miniLM_document_topics[[Column1.id]:[Column3.topic]], 3, FALSE)</f>
        <v>20</v>
      </c>
      <c r="J960" s="1">
        <f>VLOOKUP(Table_Data[[#This Row],[id]], Table_mpnet_document_topics[[Column1.id]:[Column3.topic]], 3, FALSE)</f>
        <v>13</v>
      </c>
      <c r="K960" s="1">
        <f>VLOOKUP(Table_Data[[#This Row],[id]], Table_scibert_document_topics[[Column1.id]:[Column3.topic]], 3, FALSE)</f>
        <v>24</v>
      </c>
      <c r="L960" s="1">
        <f>VLOOKUP(Table_Data[[#This Row],[id]], Table_miniLM_titles_topics[[Column1.id]:[Column3.topic]], 3, FALSE)</f>
        <v>14</v>
      </c>
      <c r="M960" s="1">
        <f>VLOOKUP(Table_Data[[#This Row],[id]], Table_mpnet_titles_topics[[Column1.id]:[Column3.topic]], 3, FALSE)</f>
        <v>13</v>
      </c>
      <c r="N960" s="1">
        <f>VLOOKUP(Table_Data[[#This Row],[id]], Table_scibert_titles_topics[[Column1.id]:[Column3.topic]], 3, FALSE)</f>
        <v>-1</v>
      </c>
      <c r="O960" s="1">
        <f>VLOOKUP(Table_Data[[#This Row],[id]], Table_miniLM_keywords_topics[[Column1.id]:[Column3.topic]], 3, FALSE)</f>
        <v>-1</v>
      </c>
      <c r="P960" s="1">
        <f>VLOOKUP(Table_Data[[#This Row],[id]], Table_mpnet_keywords_topics[[Column1.id]:[Column3.topic]], 3, FALSE)</f>
        <v>-1</v>
      </c>
      <c r="Q960" s="1" t="s">
        <v>6208</v>
      </c>
    </row>
    <row r="961" spans="1:17" x14ac:dyDescent="0.25">
      <c r="A961" s="1" t="s">
        <v>4750</v>
      </c>
      <c r="B961" s="1" t="s">
        <v>4791</v>
      </c>
      <c r="C961" s="1" t="s">
        <v>4792</v>
      </c>
      <c r="D961" s="1" t="s">
        <v>4793</v>
      </c>
      <c r="E961" s="1" t="s">
        <v>4794</v>
      </c>
      <c r="F961" s="1" t="s">
        <v>13</v>
      </c>
      <c r="G961" s="1">
        <v>2023</v>
      </c>
      <c r="I961" s="1">
        <f>VLOOKUP(Table_Data[[#This Row],[id]], Table_miniLM_document_topics[[Column1.id]:[Column3.topic]], 3, FALSE)</f>
        <v>-1</v>
      </c>
      <c r="J961" s="1">
        <f>VLOOKUP(Table_Data[[#This Row],[id]], Table_mpnet_document_topics[[Column1.id]:[Column3.topic]], 3, FALSE)</f>
        <v>-1</v>
      </c>
      <c r="K961" s="1">
        <f>VLOOKUP(Table_Data[[#This Row],[id]], Table_scibert_document_topics[[Column1.id]:[Column3.topic]], 3, FALSE)</f>
        <v>2</v>
      </c>
      <c r="L961" s="1">
        <f>VLOOKUP(Table_Data[[#This Row],[id]], Table_miniLM_titles_topics[[Column1.id]:[Column3.topic]], 3, FALSE)</f>
        <v>-1</v>
      </c>
      <c r="M961" s="1">
        <f>VLOOKUP(Table_Data[[#This Row],[id]], Table_mpnet_titles_topics[[Column1.id]:[Column3.topic]], 3, FALSE)</f>
        <v>2</v>
      </c>
      <c r="N961" s="1">
        <f>VLOOKUP(Table_Data[[#This Row],[id]], Table_scibert_titles_topics[[Column1.id]:[Column3.topic]], 3, FALSE)</f>
        <v>-1</v>
      </c>
      <c r="O961" s="1">
        <f>VLOOKUP(Table_Data[[#This Row],[id]], Table_miniLM_keywords_topics[[Column1.id]:[Column3.topic]], 3, FALSE)</f>
        <v>6</v>
      </c>
      <c r="P961" s="1">
        <f>VLOOKUP(Table_Data[[#This Row],[id]], Table_mpnet_keywords_topics[[Column1.id]:[Column3.topic]], 3, FALSE)</f>
        <v>13</v>
      </c>
      <c r="Q961" s="1" t="s">
        <v>6208</v>
      </c>
    </row>
    <row r="962" spans="1:17" x14ac:dyDescent="0.25">
      <c r="A962" s="1" t="s">
        <v>4751</v>
      </c>
      <c r="B962" s="1" t="s">
        <v>4795</v>
      </c>
      <c r="C962" s="1" t="s">
        <v>4796</v>
      </c>
      <c r="D962" s="3" t="s">
        <v>4797</v>
      </c>
      <c r="E962" s="1" t="s">
        <v>4798</v>
      </c>
      <c r="F962" s="1" t="s">
        <v>13</v>
      </c>
      <c r="G962" s="1">
        <v>2023</v>
      </c>
      <c r="I962" s="1">
        <f>VLOOKUP(Table_Data[[#This Row],[id]], Table_miniLM_document_topics[[Column1.id]:[Column3.topic]], 3, FALSE)</f>
        <v>1</v>
      </c>
      <c r="J962" s="1">
        <f>VLOOKUP(Table_Data[[#This Row],[id]], Table_mpnet_document_topics[[Column1.id]:[Column3.topic]], 3, FALSE)</f>
        <v>3</v>
      </c>
      <c r="K962" s="1">
        <f>VLOOKUP(Table_Data[[#This Row],[id]], Table_scibert_document_topics[[Column1.id]:[Column3.topic]], 3, FALSE)</f>
        <v>4</v>
      </c>
      <c r="L962" s="1">
        <f>VLOOKUP(Table_Data[[#This Row],[id]], Table_miniLM_titles_topics[[Column1.id]:[Column3.topic]], 3, FALSE)</f>
        <v>10</v>
      </c>
      <c r="M962" s="1">
        <f>VLOOKUP(Table_Data[[#This Row],[id]], Table_mpnet_titles_topics[[Column1.id]:[Column3.topic]], 3, FALSE)</f>
        <v>5</v>
      </c>
      <c r="N962" s="1">
        <f>VLOOKUP(Table_Data[[#This Row],[id]], Table_scibert_titles_topics[[Column1.id]:[Column3.topic]], 3, FALSE)</f>
        <v>2</v>
      </c>
      <c r="O962" s="1">
        <f>VLOOKUP(Table_Data[[#This Row],[id]], Table_miniLM_keywords_topics[[Column1.id]:[Column3.topic]], 3, FALSE)</f>
        <v>-1</v>
      </c>
      <c r="P962" s="1">
        <f>VLOOKUP(Table_Data[[#This Row],[id]], Table_mpnet_keywords_topics[[Column1.id]:[Column3.topic]], 3, FALSE)</f>
        <v>-1</v>
      </c>
      <c r="Q962" s="1" t="s">
        <v>6208</v>
      </c>
    </row>
    <row r="963" spans="1:17" x14ac:dyDescent="0.25">
      <c r="A963" s="1" t="s">
        <v>4752</v>
      </c>
      <c r="B963" s="1" t="s">
        <v>4799</v>
      </c>
      <c r="C963" s="1" t="s">
        <v>4800</v>
      </c>
      <c r="D963" s="1" t="s">
        <v>4801</v>
      </c>
      <c r="E963" s="1" t="s">
        <v>4802</v>
      </c>
      <c r="F963" s="1" t="s">
        <v>13</v>
      </c>
      <c r="G963" s="1">
        <v>2023</v>
      </c>
      <c r="I963" s="1">
        <f>VLOOKUP(Table_Data[[#This Row],[id]], Table_miniLM_document_topics[[Column1.id]:[Column3.topic]], 3, FALSE)</f>
        <v>12</v>
      </c>
      <c r="J963" s="1">
        <f>VLOOKUP(Table_Data[[#This Row],[id]], Table_mpnet_document_topics[[Column1.id]:[Column3.topic]], 3, FALSE)</f>
        <v>6</v>
      </c>
      <c r="K963" s="1">
        <f>VLOOKUP(Table_Data[[#This Row],[id]], Table_scibert_document_topics[[Column1.id]:[Column3.topic]], 3, FALSE)</f>
        <v>10</v>
      </c>
      <c r="L963" s="1">
        <f>VLOOKUP(Table_Data[[#This Row],[id]], Table_miniLM_titles_topics[[Column1.id]:[Column3.topic]], 3, FALSE)</f>
        <v>13</v>
      </c>
      <c r="M963" s="1">
        <f>VLOOKUP(Table_Data[[#This Row],[id]], Table_mpnet_titles_topics[[Column1.id]:[Column3.topic]], 3, FALSE)</f>
        <v>11</v>
      </c>
      <c r="N963" s="1">
        <f>VLOOKUP(Table_Data[[#This Row],[id]], Table_scibert_titles_topics[[Column1.id]:[Column3.topic]], 3, FALSE)</f>
        <v>6</v>
      </c>
      <c r="O963" s="1">
        <f>VLOOKUP(Table_Data[[#This Row],[id]], Table_miniLM_keywords_topics[[Column1.id]:[Column3.topic]], 3, FALSE)</f>
        <v>-1</v>
      </c>
      <c r="P963" s="1">
        <f>VLOOKUP(Table_Data[[#This Row],[id]], Table_mpnet_keywords_topics[[Column1.id]:[Column3.topic]], 3, FALSE)</f>
        <v>-1</v>
      </c>
      <c r="Q963" s="1" t="s">
        <v>6208</v>
      </c>
    </row>
    <row r="964" spans="1:17" x14ac:dyDescent="0.25">
      <c r="A964" s="1" t="s">
        <v>4753</v>
      </c>
      <c r="B964" s="1" t="s">
        <v>4803</v>
      </c>
      <c r="C964" s="1" t="s">
        <v>4804</v>
      </c>
      <c r="D964" s="1" t="s">
        <v>4805</v>
      </c>
      <c r="E964" s="1" t="s">
        <v>4806</v>
      </c>
      <c r="F964" s="1" t="s">
        <v>13</v>
      </c>
      <c r="G964" s="1">
        <v>2023</v>
      </c>
      <c r="I964" s="1">
        <f>VLOOKUP(Table_Data[[#This Row],[id]], Table_miniLM_document_topics[[Column1.id]:[Column3.topic]], 3, FALSE)</f>
        <v>-1</v>
      </c>
      <c r="J964" s="1">
        <f>VLOOKUP(Table_Data[[#This Row],[id]], Table_mpnet_document_topics[[Column1.id]:[Column3.topic]], 3, FALSE)</f>
        <v>-1</v>
      </c>
      <c r="K964" s="1">
        <f>VLOOKUP(Table_Data[[#This Row],[id]], Table_scibert_document_topics[[Column1.id]:[Column3.topic]], 3, FALSE)</f>
        <v>-1</v>
      </c>
      <c r="L964" s="1">
        <f>VLOOKUP(Table_Data[[#This Row],[id]], Table_miniLM_titles_topics[[Column1.id]:[Column3.topic]], 3, FALSE)</f>
        <v>-1</v>
      </c>
      <c r="M964" s="1">
        <f>VLOOKUP(Table_Data[[#This Row],[id]], Table_mpnet_titles_topics[[Column1.id]:[Column3.topic]], 3, FALSE)</f>
        <v>-1</v>
      </c>
      <c r="N964" s="1">
        <f>VLOOKUP(Table_Data[[#This Row],[id]], Table_scibert_titles_topics[[Column1.id]:[Column3.topic]], 3, FALSE)</f>
        <v>-1</v>
      </c>
      <c r="O964" s="1">
        <f>VLOOKUP(Table_Data[[#This Row],[id]], Table_miniLM_keywords_topics[[Column1.id]:[Column3.topic]], 3, FALSE)</f>
        <v>3</v>
      </c>
      <c r="P964" s="1">
        <f>VLOOKUP(Table_Data[[#This Row],[id]], Table_mpnet_keywords_topics[[Column1.id]:[Column3.topic]], 3, FALSE)</f>
        <v>-1</v>
      </c>
      <c r="Q964" s="1" t="s">
        <v>6208</v>
      </c>
    </row>
    <row r="965" spans="1:17" x14ac:dyDescent="0.25">
      <c r="A965" s="1" t="s">
        <v>4754</v>
      </c>
      <c r="B965" s="1" t="s">
        <v>4807</v>
      </c>
      <c r="C965" s="1" t="s">
        <v>4808</v>
      </c>
      <c r="D965" s="1" t="s">
        <v>4809</v>
      </c>
      <c r="E965" s="1" t="s">
        <v>4810</v>
      </c>
      <c r="F965" s="1" t="s">
        <v>13</v>
      </c>
      <c r="G965" s="1">
        <v>2023</v>
      </c>
      <c r="I965" s="1">
        <f>VLOOKUP(Table_Data[[#This Row],[id]], Table_miniLM_document_topics[[Column1.id]:[Column3.topic]], 3, FALSE)</f>
        <v>7</v>
      </c>
      <c r="J965" s="1">
        <f>VLOOKUP(Table_Data[[#This Row],[id]], Table_mpnet_document_topics[[Column1.id]:[Column3.topic]], 3, FALSE)</f>
        <v>1</v>
      </c>
      <c r="K965" s="1">
        <f>VLOOKUP(Table_Data[[#This Row],[id]], Table_scibert_document_topics[[Column1.id]:[Column3.topic]], 3, FALSE)</f>
        <v>7</v>
      </c>
      <c r="L965" s="1">
        <f>VLOOKUP(Table_Data[[#This Row],[id]], Table_miniLM_titles_topics[[Column1.id]:[Column3.topic]], 3, FALSE)</f>
        <v>8</v>
      </c>
      <c r="M965" s="1">
        <f>VLOOKUP(Table_Data[[#This Row],[id]], Table_mpnet_titles_topics[[Column1.id]:[Column3.topic]], 3, FALSE)</f>
        <v>11</v>
      </c>
      <c r="N965" s="1">
        <f>VLOOKUP(Table_Data[[#This Row],[id]], Table_scibert_titles_topics[[Column1.id]:[Column3.topic]], 3, FALSE)</f>
        <v>6</v>
      </c>
      <c r="O965" s="1">
        <f>VLOOKUP(Table_Data[[#This Row],[id]], Table_miniLM_keywords_topics[[Column1.id]:[Column3.topic]], 3, FALSE)</f>
        <v>-1</v>
      </c>
      <c r="P965" s="1">
        <f>VLOOKUP(Table_Data[[#This Row],[id]], Table_mpnet_keywords_topics[[Column1.id]:[Column3.topic]], 3, FALSE)</f>
        <v>9</v>
      </c>
      <c r="Q965" s="1" t="s">
        <v>6208</v>
      </c>
    </row>
    <row r="966" spans="1:17" x14ac:dyDescent="0.25">
      <c r="A966" s="1" t="s">
        <v>4755</v>
      </c>
      <c r="B966" s="1" t="s">
        <v>4811</v>
      </c>
      <c r="C966" s="1" t="s">
        <v>4812</v>
      </c>
      <c r="D966" s="1" t="s">
        <v>4813</v>
      </c>
      <c r="E966" s="1" t="s">
        <v>4814</v>
      </c>
      <c r="F966" s="1" t="s">
        <v>13</v>
      </c>
      <c r="G966" s="1">
        <v>2023</v>
      </c>
      <c r="I966" s="1">
        <f>VLOOKUP(Table_Data[[#This Row],[id]], Table_miniLM_document_topics[[Column1.id]:[Column3.topic]], 3, FALSE)</f>
        <v>6</v>
      </c>
      <c r="J966" s="1">
        <f>VLOOKUP(Table_Data[[#This Row],[id]], Table_mpnet_document_topics[[Column1.id]:[Column3.topic]], 3, FALSE)</f>
        <v>7</v>
      </c>
      <c r="K966" s="1">
        <f>VLOOKUP(Table_Data[[#This Row],[id]], Table_scibert_document_topics[[Column1.id]:[Column3.topic]], 3, FALSE)</f>
        <v>6</v>
      </c>
      <c r="L966" s="1">
        <f>VLOOKUP(Table_Data[[#This Row],[id]], Table_miniLM_titles_topics[[Column1.id]:[Column3.topic]], 3, FALSE)</f>
        <v>6</v>
      </c>
      <c r="M966" s="1">
        <f>VLOOKUP(Table_Data[[#This Row],[id]], Table_mpnet_titles_topics[[Column1.id]:[Column3.topic]], 3, FALSE)</f>
        <v>6</v>
      </c>
      <c r="N966" s="1">
        <f>VLOOKUP(Table_Data[[#This Row],[id]], Table_scibert_titles_topics[[Column1.id]:[Column3.topic]], 3, FALSE)</f>
        <v>5</v>
      </c>
      <c r="O966" s="1">
        <f>VLOOKUP(Table_Data[[#This Row],[id]], Table_miniLM_keywords_topics[[Column1.id]:[Column3.topic]], 3, FALSE)</f>
        <v>12</v>
      </c>
      <c r="P966" s="1">
        <f>VLOOKUP(Table_Data[[#This Row],[id]], Table_mpnet_keywords_topics[[Column1.id]:[Column3.topic]], 3, FALSE)</f>
        <v>8</v>
      </c>
      <c r="Q966" s="1" t="s">
        <v>6208</v>
      </c>
    </row>
    <row r="967" spans="1:17" x14ac:dyDescent="0.25">
      <c r="A967" s="1" t="s">
        <v>4756</v>
      </c>
      <c r="B967" s="1" t="s">
        <v>4815</v>
      </c>
      <c r="C967" s="1" t="s">
        <v>4816</v>
      </c>
      <c r="D967" s="1" t="s">
        <v>4817</v>
      </c>
      <c r="E967" s="1" t="s">
        <v>4818</v>
      </c>
      <c r="F967" s="1" t="s">
        <v>13</v>
      </c>
      <c r="G967" s="1">
        <v>2023</v>
      </c>
      <c r="I967" s="1">
        <f>VLOOKUP(Table_Data[[#This Row],[id]], Table_miniLM_document_topics[[Column1.id]:[Column3.topic]], 3, FALSE)</f>
        <v>15</v>
      </c>
      <c r="J967" s="1">
        <f>VLOOKUP(Table_Data[[#This Row],[id]], Table_mpnet_document_topics[[Column1.id]:[Column3.topic]], 3, FALSE)</f>
        <v>16</v>
      </c>
      <c r="K967" s="1">
        <f>VLOOKUP(Table_Data[[#This Row],[id]], Table_scibert_document_topics[[Column1.id]:[Column3.topic]], 3, FALSE)</f>
        <v>13</v>
      </c>
      <c r="L967" s="1">
        <f>VLOOKUP(Table_Data[[#This Row],[id]], Table_miniLM_titles_topics[[Column1.id]:[Column3.topic]], 3, FALSE)</f>
        <v>-1</v>
      </c>
      <c r="M967" s="1">
        <f>VLOOKUP(Table_Data[[#This Row],[id]], Table_mpnet_titles_topics[[Column1.id]:[Column3.topic]], 3, FALSE)</f>
        <v>14</v>
      </c>
      <c r="N967" s="1">
        <f>VLOOKUP(Table_Data[[#This Row],[id]], Table_scibert_titles_topics[[Column1.id]:[Column3.topic]], 3, FALSE)</f>
        <v>-1</v>
      </c>
      <c r="O967" s="1">
        <f>VLOOKUP(Table_Data[[#This Row],[id]], Table_miniLM_keywords_topics[[Column1.id]:[Column3.topic]], 3, FALSE)</f>
        <v>2</v>
      </c>
      <c r="P967" s="1">
        <f>VLOOKUP(Table_Data[[#This Row],[id]], Table_mpnet_keywords_topics[[Column1.id]:[Column3.topic]], 3, FALSE)</f>
        <v>12</v>
      </c>
      <c r="Q967" s="1" t="s">
        <v>6208</v>
      </c>
    </row>
    <row r="968" spans="1:17" x14ac:dyDescent="0.25">
      <c r="A968" s="1" t="s">
        <v>4757</v>
      </c>
      <c r="B968" s="1" t="s">
        <v>4819</v>
      </c>
      <c r="C968" s="1" t="s">
        <v>4820</v>
      </c>
      <c r="D968" s="1" t="s">
        <v>4821</v>
      </c>
      <c r="E968" s="1" t="s">
        <v>4822</v>
      </c>
      <c r="F968" s="1" t="s">
        <v>13</v>
      </c>
      <c r="G968" s="1">
        <v>2023</v>
      </c>
      <c r="I968" s="1">
        <f>VLOOKUP(Table_Data[[#This Row],[id]], Table_miniLM_document_topics[[Column1.id]:[Column3.topic]], 3, FALSE)</f>
        <v>2</v>
      </c>
      <c r="J968" s="1">
        <f>VLOOKUP(Table_Data[[#This Row],[id]], Table_mpnet_document_topics[[Column1.id]:[Column3.topic]], 3, FALSE)</f>
        <v>1</v>
      </c>
      <c r="K968" s="1">
        <f>VLOOKUP(Table_Data[[#This Row],[id]], Table_scibert_document_topics[[Column1.id]:[Column3.topic]], 3, FALSE)</f>
        <v>3</v>
      </c>
      <c r="L968" s="1">
        <f>VLOOKUP(Table_Data[[#This Row],[id]], Table_miniLM_titles_topics[[Column1.id]:[Column3.topic]], 3, FALSE)</f>
        <v>4</v>
      </c>
      <c r="M968" s="1">
        <f>VLOOKUP(Table_Data[[#This Row],[id]], Table_mpnet_titles_topics[[Column1.id]:[Column3.topic]], 3, FALSE)</f>
        <v>-1</v>
      </c>
      <c r="N968" s="1">
        <f>VLOOKUP(Table_Data[[#This Row],[id]], Table_scibert_titles_topics[[Column1.id]:[Column3.topic]], 3, FALSE)</f>
        <v>1</v>
      </c>
      <c r="O968" s="1">
        <f>VLOOKUP(Table_Data[[#This Row],[id]], Table_miniLM_keywords_topics[[Column1.id]:[Column3.topic]], 3, FALSE)</f>
        <v>6</v>
      </c>
      <c r="P968" s="1">
        <f>VLOOKUP(Table_Data[[#This Row],[id]], Table_mpnet_keywords_topics[[Column1.id]:[Column3.topic]], 3, FALSE)</f>
        <v>-1</v>
      </c>
      <c r="Q968" s="1" t="s">
        <v>6208</v>
      </c>
    </row>
    <row r="969" spans="1:17" x14ac:dyDescent="0.25">
      <c r="A969" s="1" t="s">
        <v>4758</v>
      </c>
      <c r="B969" s="1" t="s">
        <v>4823</v>
      </c>
      <c r="C969" s="1" t="s">
        <v>4824</v>
      </c>
      <c r="D969" s="1" t="s">
        <v>4825</v>
      </c>
      <c r="E969" s="1" t="s">
        <v>4826</v>
      </c>
      <c r="F969" s="1" t="s">
        <v>13</v>
      </c>
      <c r="G969" s="1">
        <v>2023</v>
      </c>
      <c r="I969" s="1">
        <f>VLOOKUP(Table_Data[[#This Row],[id]], Table_miniLM_document_topics[[Column1.id]:[Column3.topic]], 3, FALSE)</f>
        <v>8</v>
      </c>
      <c r="J969" s="1">
        <f>VLOOKUP(Table_Data[[#This Row],[id]], Table_mpnet_document_topics[[Column1.id]:[Column3.topic]], 3, FALSE)</f>
        <v>9</v>
      </c>
      <c r="K969" s="1">
        <f>VLOOKUP(Table_Data[[#This Row],[id]], Table_scibert_document_topics[[Column1.id]:[Column3.topic]], 3, FALSE)</f>
        <v>8</v>
      </c>
      <c r="L969" s="1">
        <f>VLOOKUP(Table_Data[[#This Row],[id]], Table_miniLM_titles_topics[[Column1.id]:[Column3.topic]], 3, FALSE)</f>
        <v>9</v>
      </c>
      <c r="M969" s="1">
        <f>VLOOKUP(Table_Data[[#This Row],[id]], Table_mpnet_titles_topics[[Column1.id]:[Column3.topic]], 3, FALSE)</f>
        <v>-1</v>
      </c>
      <c r="N969" s="1">
        <f>VLOOKUP(Table_Data[[#This Row],[id]], Table_scibert_titles_topics[[Column1.id]:[Column3.topic]], 3, FALSE)</f>
        <v>-1</v>
      </c>
      <c r="O969" s="1">
        <f>VLOOKUP(Table_Data[[#This Row],[id]], Table_miniLM_keywords_topics[[Column1.id]:[Column3.topic]], 3, FALSE)</f>
        <v>-1</v>
      </c>
      <c r="P969" s="1">
        <f>VLOOKUP(Table_Data[[#This Row],[id]], Table_mpnet_keywords_topics[[Column1.id]:[Column3.topic]], 3, FALSE)</f>
        <v>-1</v>
      </c>
      <c r="Q969" s="1" t="s">
        <v>6208</v>
      </c>
    </row>
    <row r="970" spans="1:17" x14ac:dyDescent="0.25">
      <c r="A970" s="1" t="s">
        <v>4759</v>
      </c>
      <c r="B970" s="1" t="s">
        <v>4827</v>
      </c>
      <c r="C970" s="1" t="s">
        <v>4828</v>
      </c>
      <c r="D970" s="1" t="s">
        <v>4829</v>
      </c>
      <c r="E970" s="1" t="s">
        <v>4830</v>
      </c>
      <c r="F970" s="1" t="s">
        <v>13</v>
      </c>
      <c r="G970" s="1">
        <v>2023</v>
      </c>
      <c r="I970" s="1">
        <f>VLOOKUP(Table_Data[[#This Row],[id]], Table_miniLM_document_topics[[Column1.id]:[Column3.topic]], 3, FALSE)</f>
        <v>14</v>
      </c>
      <c r="J970" s="1">
        <f>VLOOKUP(Table_Data[[#This Row],[id]], Table_mpnet_document_topics[[Column1.id]:[Column3.topic]], 3, FALSE)</f>
        <v>15</v>
      </c>
      <c r="K970" s="1">
        <f>VLOOKUP(Table_Data[[#This Row],[id]], Table_scibert_document_topics[[Column1.id]:[Column3.topic]], 3, FALSE)</f>
        <v>17</v>
      </c>
      <c r="L970" s="1">
        <f>VLOOKUP(Table_Data[[#This Row],[id]], Table_miniLM_titles_topics[[Column1.id]:[Column3.topic]], 3, FALSE)</f>
        <v>11</v>
      </c>
      <c r="M970" s="1">
        <f>VLOOKUP(Table_Data[[#This Row],[id]], Table_mpnet_titles_topics[[Column1.id]:[Column3.topic]], 3, FALSE)</f>
        <v>2</v>
      </c>
      <c r="N970" s="1">
        <f>VLOOKUP(Table_Data[[#This Row],[id]], Table_scibert_titles_topics[[Column1.id]:[Column3.topic]], 3, FALSE)</f>
        <v>4</v>
      </c>
      <c r="O970" s="1">
        <f>VLOOKUP(Table_Data[[#This Row],[id]], Table_miniLM_keywords_topics[[Column1.id]:[Column3.topic]], 3, FALSE)</f>
        <v>3</v>
      </c>
      <c r="P970" s="1">
        <f>VLOOKUP(Table_Data[[#This Row],[id]], Table_mpnet_keywords_topics[[Column1.id]:[Column3.topic]], 3, FALSE)</f>
        <v>3</v>
      </c>
      <c r="Q970" s="1" t="s">
        <v>6208</v>
      </c>
    </row>
    <row r="971" spans="1:17" x14ac:dyDescent="0.25">
      <c r="A971" s="1" t="s">
        <v>4760</v>
      </c>
      <c r="B971" s="1" t="s">
        <v>4831</v>
      </c>
      <c r="C971" s="1" t="s">
        <v>4832</v>
      </c>
      <c r="D971" s="1" t="s">
        <v>4833</v>
      </c>
      <c r="E971" s="1" t="s">
        <v>4834</v>
      </c>
      <c r="F971" s="1" t="s">
        <v>13</v>
      </c>
      <c r="G971" s="1">
        <v>2023</v>
      </c>
      <c r="I971" s="1">
        <f>VLOOKUP(Table_Data[[#This Row],[id]], Table_miniLM_document_topics[[Column1.id]:[Column3.topic]], 3, FALSE)</f>
        <v>1</v>
      </c>
      <c r="J971" s="1">
        <f>VLOOKUP(Table_Data[[#This Row],[id]], Table_mpnet_document_topics[[Column1.id]:[Column3.topic]], 3, FALSE)</f>
        <v>3</v>
      </c>
      <c r="K971" s="1">
        <f>VLOOKUP(Table_Data[[#This Row],[id]], Table_scibert_document_topics[[Column1.id]:[Column3.topic]], 3, FALSE)</f>
        <v>4</v>
      </c>
      <c r="L971" s="1">
        <f>VLOOKUP(Table_Data[[#This Row],[id]], Table_miniLM_titles_topics[[Column1.id]:[Column3.topic]], 3, FALSE)</f>
        <v>20</v>
      </c>
      <c r="M971" s="1">
        <f>VLOOKUP(Table_Data[[#This Row],[id]], Table_mpnet_titles_topics[[Column1.id]:[Column3.topic]], 3, FALSE)</f>
        <v>15</v>
      </c>
      <c r="N971" s="1">
        <f>VLOOKUP(Table_Data[[#This Row],[id]], Table_scibert_titles_topics[[Column1.id]:[Column3.topic]], 3, FALSE)</f>
        <v>16</v>
      </c>
      <c r="O971" s="1">
        <f>VLOOKUP(Table_Data[[#This Row],[id]], Table_miniLM_keywords_topics[[Column1.id]:[Column3.topic]], 3, FALSE)</f>
        <v>13</v>
      </c>
      <c r="P971" s="1">
        <f>VLOOKUP(Table_Data[[#This Row],[id]], Table_mpnet_keywords_topics[[Column1.id]:[Column3.topic]], 3, FALSE)</f>
        <v>11</v>
      </c>
      <c r="Q971" s="1" t="s">
        <v>6208</v>
      </c>
    </row>
    <row r="972" spans="1:17" x14ac:dyDescent="0.25">
      <c r="A972" s="1" t="s">
        <v>4761</v>
      </c>
      <c r="B972" s="1" t="s">
        <v>4835</v>
      </c>
      <c r="C972" s="1" t="s">
        <v>4836</v>
      </c>
      <c r="D972" s="1" t="s">
        <v>4837</v>
      </c>
      <c r="E972" s="1" t="s">
        <v>4838</v>
      </c>
      <c r="F972" s="1" t="s">
        <v>13</v>
      </c>
      <c r="G972" s="1">
        <v>2023</v>
      </c>
      <c r="I972" s="1">
        <f>VLOOKUP(Table_Data[[#This Row],[id]], Table_miniLM_document_topics[[Column1.id]:[Column3.topic]], 3, FALSE)</f>
        <v>19</v>
      </c>
      <c r="J972" s="1">
        <f>VLOOKUP(Table_Data[[#This Row],[id]], Table_mpnet_document_topics[[Column1.id]:[Column3.topic]], 3, FALSE)</f>
        <v>24</v>
      </c>
      <c r="K972" s="1">
        <f>VLOOKUP(Table_Data[[#This Row],[id]], Table_scibert_document_topics[[Column1.id]:[Column3.topic]], 3, FALSE)</f>
        <v>22</v>
      </c>
      <c r="L972" s="1">
        <f>VLOOKUP(Table_Data[[#This Row],[id]], Table_miniLM_titles_topics[[Column1.id]:[Column3.topic]], 3, FALSE)</f>
        <v>22</v>
      </c>
      <c r="M972" s="1">
        <f>VLOOKUP(Table_Data[[#This Row],[id]], Table_mpnet_titles_topics[[Column1.id]:[Column3.topic]], 3, FALSE)</f>
        <v>0</v>
      </c>
      <c r="N972" s="1">
        <f>VLOOKUP(Table_Data[[#This Row],[id]], Table_scibert_titles_topics[[Column1.id]:[Column3.topic]], 3, FALSE)</f>
        <v>3</v>
      </c>
      <c r="O972" s="1">
        <f>VLOOKUP(Table_Data[[#This Row],[id]], Table_miniLM_keywords_topics[[Column1.id]:[Column3.topic]], 3, FALSE)</f>
        <v>10</v>
      </c>
      <c r="P972" s="1">
        <f>VLOOKUP(Table_Data[[#This Row],[id]], Table_mpnet_keywords_topics[[Column1.id]:[Column3.topic]], 3, FALSE)</f>
        <v>1</v>
      </c>
      <c r="Q972" s="1" t="s">
        <v>6208</v>
      </c>
    </row>
    <row r="973" spans="1:17" x14ac:dyDescent="0.25">
      <c r="A973" s="1" t="s">
        <v>4762</v>
      </c>
      <c r="B973" s="1" t="s">
        <v>4844</v>
      </c>
      <c r="C973" s="1" t="s">
        <v>4845</v>
      </c>
      <c r="D973" s="1" t="s">
        <v>4846</v>
      </c>
      <c r="E973" s="1" t="s">
        <v>4847</v>
      </c>
      <c r="F973" s="1" t="s">
        <v>13</v>
      </c>
      <c r="G973" s="1">
        <v>2023</v>
      </c>
      <c r="I973" s="1">
        <f>VLOOKUP(Table_Data[[#This Row],[id]], Table_miniLM_document_topics[[Column1.id]:[Column3.topic]], 3, FALSE)</f>
        <v>-1</v>
      </c>
      <c r="J973" s="1">
        <f>VLOOKUP(Table_Data[[#This Row],[id]], Table_mpnet_document_topics[[Column1.id]:[Column3.topic]], 3, FALSE)</f>
        <v>22</v>
      </c>
      <c r="K973" s="1">
        <f>VLOOKUP(Table_Data[[#This Row],[id]], Table_scibert_document_topics[[Column1.id]:[Column3.topic]], 3, FALSE)</f>
        <v>-1</v>
      </c>
      <c r="L973" s="1">
        <f>VLOOKUP(Table_Data[[#This Row],[id]], Table_miniLM_titles_topics[[Column1.id]:[Column3.topic]], 3, FALSE)</f>
        <v>-1</v>
      </c>
      <c r="M973" s="1">
        <f>VLOOKUP(Table_Data[[#This Row],[id]], Table_mpnet_titles_topics[[Column1.id]:[Column3.topic]], 3, FALSE)</f>
        <v>-1</v>
      </c>
      <c r="N973" s="1">
        <f>VLOOKUP(Table_Data[[#This Row],[id]], Table_scibert_titles_topics[[Column1.id]:[Column3.topic]], 3, FALSE)</f>
        <v>-1</v>
      </c>
      <c r="O973" s="1">
        <f>VLOOKUP(Table_Data[[#This Row],[id]], Table_miniLM_keywords_topics[[Column1.id]:[Column3.topic]], 3, FALSE)</f>
        <v>2</v>
      </c>
      <c r="P973" s="1">
        <f>VLOOKUP(Table_Data[[#This Row],[id]], Table_mpnet_keywords_topics[[Column1.id]:[Column3.topic]], 3, FALSE)</f>
        <v>6</v>
      </c>
      <c r="Q973" s="1" t="s">
        <v>6208</v>
      </c>
    </row>
    <row r="974" spans="1:17" x14ac:dyDescent="0.25">
      <c r="A974" s="1" t="s">
        <v>4839</v>
      </c>
      <c r="B974" s="1" t="s">
        <v>4848</v>
      </c>
      <c r="C974" s="1" t="s">
        <v>4849</v>
      </c>
      <c r="D974" s="1" t="s">
        <v>4850</v>
      </c>
      <c r="E974" s="1" t="s">
        <v>4851</v>
      </c>
      <c r="F974" s="1" t="s">
        <v>13</v>
      </c>
      <c r="G974" s="1">
        <v>2023</v>
      </c>
      <c r="I974" s="1">
        <f>VLOOKUP(Table_Data[[#This Row],[id]], Table_miniLM_document_topics[[Column1.id]:[Column3.topic]], 3, FALSE)</f>
        <v>2</v>
      </c>
      <c r="J974" s="1">
        <f>VLOOKUP(Table_Data[[#This Row],[id]], Table_mpnet_document_topics[[Column1.id]:[Column3.topic]], 3, FALSE)</f>
        <v>1</v>
      </c>
      <c r="K974" s="1">
        <f>VLOOKUP(Table_Data[[#This Row],[id]], Table_scibert_document_topics[[Column1.id]:[Column3.topic]], 3, FALSE)</f>
        <v>3</v>
      </c>
      <c r="L974" s="1">
        <f>VLOOKUP(Table_Data[[#This Row],[id]], Table_miniLM_titles_topics[[Column1.id]:[Column3.topic]], 3, FALSE)</f>
        <v>-1</v>
      </c>
      <c r="M974" s="1">
        <f>VLOOKUP(Table_Data[[#This Row],[id]], Table_mpnet_titles_topics[[Column1.id]:[Column3.topic]], 3, FALSE)</f>
        <v>2</v>
      </c>
      <c r="N974" s="1">
        <f>VLOOKUP(Table_Data[[#This Row],[id]], Table_scibert_titles_topics[[Column1.id]:[Column3.topic]], 3, FALSE)</f>
        <v>-1</v>
      </c>
      <c r="O974" s="1">
        <f>VLOOKUP(Table_Data[[#This Row],[id]], Table_miniLM_keywords_topics[[Column1.id]:[Column3.topic]], 3, FALSE)</f>
        <v>6</v>
      </c>
      <c r="P974" s="1">
        <f>VLOOKUP(Table_Data[[#This Row],[id]], Table_mpnet_keywords_topics[[Column1.id]:[Column3.topic]], 3, FALSE)</f>
        <v>13</v>
      </c>
      <c r="Q974" s="1" t="s">
        <v>6208</v>
      </c>
    </row>
    <row r="975" spans="1:17" x14ac:dyDescent="0.25">
      <c r="A975" s="1" t="s">
        <v>4840</v>
      </c>
      <c r="B975" s="1" t="s">
        <v>4852</v>
      </c>
      <c r="C975" s="1" t="s">
        <v>4853</v>
      </c>
      <c r="D975" s="1" t="s">
        <v>4854</v>
      </c>
      <c r="E975" s="1" t="s">
        <v>4855</v>
      </c>
      <c r="F975" s="1" t="s">
        <v>13</v>
      </c>
      <c r="G975" s="1">
        <v>2023</v>
      </c>
      <c r="I975" s="1">
        <f>VLOOKUP(Table_Data[[#This Row],[id]], Table_miniLM_document_topics[[Column1.id]:[Column3.topic]], 3, FALSE)</f>
        <v>-1</v>
      </c>
      <c r="J975" s="1">
        <f>VLOOKUP(Table_Data[[#This Row],[id]], Table_mpnet_document_topics[[Column1.id]:[Column3.topic]], 3, FALSE)</f>
        <v>1</v>
      </c>
      <c r="K975" s="1">
        <f>VLOOKUP(Table_Data[[#This Row],[id]], Table_scibert_document_topics[[Column1.id]:[Column3.topic]], 3, FALSE)</f>
        <v>11</v>
      </c>
      <c r="L975" s="1">
        <f>VLOOKUP(Table_Data[[#This Row],[id]], Table_miniLM_titles_topics[[Column1.id]:[Column3.topic]], 3, FALSE)</f>
        <v>-1</v>
      </c>
      <c r="M975" s="1">
        <f>VLOOKUP(Table_Data[[#This Row],[id]], Table_mpnet_titles_topics[[Column1.id]:[Column3.topic]], 3, FALSE)</f>
        <v>3</v>
      </c>
      <c r="N975" s="1">
        <f>VLOOKUP(Table_Data[[#This Row],[id]], Table_scibert_titles_topics[[Column1.id]:[Column3.topic]], 3, FALSE)</f>
        <v>3</v>
      </c>
      <c r="O975" s="1">
        <f>VLOOKUP(Table_Data[[#This Row],[id]], Table_miniLM_keywords_topics[[Column1.id]:[Column3.topic]], 3, FALSE)</f>
        <v>6</v>
      </c>
      <c r="P975" s="1">
        <f>VLOOKUP(Table_Data[[#This Row],[id]], Table_mpnet_keywords_topics[[Column1.id]:[Column3.topic]], 3, FALSE)</f>
        <v>-1</v>
      </c>
      <c r="Q975" s="1" t="s">
        <v>6208</v>
      </c>
    </row>
    <row r="976" spans="1:17" x14ac:dyDescent="0.25">
      <c r="A976" s="1" t="s">
        <v>4841</v>
      </c>
      <c r="B976" s="1" t="s">
        <v>4856</v>
      </c>
      <c r="C976" s="1" t="s">
        <v>4857</v>
      </c>
      <c r="D976" s="1" t="s">
        <v>4858</v>
      </c>
      <c r="E976" s="1" t="s">
        <v>4859</v>
      </c>
      <c r="F976" s="1" t="s">
        <v>13</v>
      </c>
      <c r="G976" s="1">
        <v>2023</v>
      </c>
      <c r="I976" s="1">
        <f>VLOOKUP(Table_Data[[#This Row],[id]], Table_miniLM_document_topics[[Column1.id]:[Column3.topic]], 3, FALSE)</f>
        <v>6</v>
      </c>
      <c r="J976" s="1">
        <f>VLOOKUP(Table_Data[[#This Row],[id]], Table_mpnet_document_topics[[Column1.id]:[Column3.topic]], 3, FALSE)</f>
        <v>7</v>
      </c>
      <c r="K976" s="1">
        <f>VLOOKUP(Table_Data[[#This Row],[id]], Table_scibert_document_topics[[Column1.id]:[Column3.topic]], 3, FALSE)</f>
        <v>6</v>
      </c>
      <c r="L976" s="1">
        <f>VLOOKUP(Table_Data[[#This Row],[id]], Table_miniLM_titles_topics[[Column1.id]:[Column3.topic]], 3, FALSE)</f>
        <v>6</v>
      </c>
      <c r="M976" s="1">
        <f>VLOOKUP(Table_Data[[#This Row],[id]], Table_mpnet_titles_topics[[Column1.id]:[Column3.topic]], 3, FALSE)</f>
        <v>6</v>
      </c>
      <c r="N976" s="1">
        <f>VLOOKUP(Table_Data[[#This Row],[id]], Table_scibert_titles_topics[[Column1.id]:[Column3.topic]], 3, FALSE)</f>
        <v>5</v>
      </c>
      <c r="O976" s="1">
        <f>VLOOKUP(Table_Data[[#This Row],[id]], Table_miniLM_keywords_topics[[Column1.id]:[Column3.topic]], 3, FALSE)</f>
        <v>12</v>
      </c>
      <c r="P976" s="1">
        <f>VLOOKUP(Table_Data[[#This Row],[id]], Table_mpnet_keywords_topics[[Column1.id]:[Column3.topic]], 3, FALSE)</f>
        <v>8</v>
      </c>
      <c r="Q976" s="1" t="s">
        <v>6208</v>
      </c>
    </row>
    <row r="977" spans="1:17" x14ac:dyDescent="0.25">
      <c r="A977" s="1" t="s">
        <v>4842</v>
      </c>
      <c r="B977" s="1" t="s">
        <v>4860</v>
      </c>
      <c r="C977" s="1" t="s">
        <v>4861</v>
      </c>
      <c r="D977" s="1" t="s">
        <v>4862</v>
      </c>
      <c r="E977" s="1" t="s">
        <v>4863</v>
      </c>
      <c r="F977" s="1" t="s">
        <v>13</v>
      </c>
      <c r="G977" s="1">
        <v>2023</v>
      </c>
      <c r="I977" s="1">
        <f>VLOOKUP(Table_Data[[#This Row],[id]], Table_miniLM_document_topics[[Column1.id]:[Column3.topic]], 3, FALSE)</f>
        <v>5</v>
      </c>
      <c r="J977" s="1">
        <f>VLOOKUP(Table_Data[[#This Row],[id]], Table_mpnet_document_topics[[Column1.id]:[Column3.topic]], 3, FALSE)</f>
        <v>0</v>
      </c>
      <c r="K977" s="1">
        <f>VLOOKUP(Table_Data[[#This Row],[id]], Table_scibert_document_topics[[Column1.id]:[Column3.topic]], 3, FALSE)</f>
        <v>1</v>
      </c>
      <c r="L977" s="1">
        <f>VLOOKUP(Table_Data[[#This Row],[id]], Table_miniLM_titles_topics[[Column1.id]:[Column3.topic]], 3, FALSE)</f>
        <v>3</v>
      </c>
      <c r="M977" s="1">
        <f>VLOOKUP(Table_Data[[#This Row],[id]], Table_mpnet_titles_topics[[Column1.id]:[Column3.topic]], 3, FALSE)</f>
        <v>0</v>
      </c>
      <c r="N977" s="1">
        <f>VLOOKUP(Table_Data[[#This Row],[id]], Table_scibert_titles_topics[[Column1.id]:[Column3.topic]], 3, FALSE)</f>
        <v>0</v>
      </c>
      <c r="O977" s="1">
        <f>VLOOKUP(Table_Data[[#This Row],[id]], Table_miniLM_keywords_topics[[Column1.id]:[Column3.topic]], 3, FALSE)</f>
        <v>10</v>
      </c>
      <c r="P977" s="1">
        <f>VLOOKUP(Table_Data[[#This Row],[id]], Table_mpnet_keywords_topics[[Column1.id]:[Column3.topic]], 3, FALSE)</f>
        <v>1</v>
      </c>
      <c r="Q977" s="1" t="s">
        <v>6208</v>
      </c>
    </row>
    <row r="978" spans="1:17" x14ac:dyDescent="0.25">
      <c r="A978" s="1" t="s">
        <v>4843</v>
      </c>
      <c r="B978" s="1" t="s">
        <v>4879</v>
      </c>
      <c r="C978" s="1" t="s">
        <v>4892</v>
      </c>
      <c r="D978" s="1" t="s">
        <v>4880</v>
      </c>
      <c r="E978" s="1" t="s">
        <v>4881</v>
      </c>
      <c r="F978" s="1" t="s">
        <v>526</v>
      </c>
      <c r="G978" s="1">
        <v>2023</v>
      </c>
      <c r="I978" s="1">
        <f>VLOOKUP(Table_Data[[#This Row],[id]], Table_miniLM_document_topics[[Column1.id]:[Column3.topic]], 3, FALSE)</f>
        <v>2</v>
      </c>
      <c r="J978" s="1">
        <f>VLOOKUP(Table_Data[[#This Row],[id]], Table_mpnet_document_topics[[Column1.id]:[Column3.topic]], 3, FALSE)</f>
        <v>1</v>
      </c>
      <c r="K978" s="1">
        <f>VLOOKUP(Table_Data[[#This Row],[id]], Table_scibert_document_topics[[Column1.id]:[Column3.topic]], 3, FALSE)</f>
        <v>3</v>
      </c>
      <c r="L978" s="1">
        <f>VLOOKUP(Table_Data[[#This Row],[id]], Table_miniLM_titles_topics[[Column1.id]:[Column3.topic]], 3, FALSE)</f>
        <v>23</v>
      </c>
      <c r="M978" s="1">
        <f>VLOOKUP(Table_Data[[#This Row],[id]], Table_mpnet_titles_topics[[Column1.id]:[Column3.topic]], 3, FALSE)</f>
        <v>3</v>
      </c>
      <c r="N978" s="1">
        <f>VLOOKUP(Table_Data[[#This Row],[id]], Table_scibert_titles_topics[[Column1.id]:[Column3.topic]], 3, FALSE)</f>
        <v>8</v>
      </c>
      <c r="O978" s="1">
        <f>VLOOKUP(Table_Data[[#This Row],[id]], Table_miniLM_keywords_topics[[Column1.id]:[Column3.topic]], 3, FALSE)</f>
        <v>0</v>
      </c>
      <c r="P978" s="1">
        <f>VLOOKUP(Table_Data[[#This Row],[id]], Table_mpnet_keywords_topics[[Column1.id]:[Column3.topic]], 3, FALSE)</f>
        <v>-1</v>
      </c>
      <c r="Q978" s="1" t="s">
        <v>6208</v>
      </c>
    </row>
    <row r="979" spans="1:17" x14ac:dyDescent="0.25">
      <c r="A979" s="1" t="s">
        <v>4864</v>
      </c>
      <c r="B979" s="1" t="s">
        <v>4882</v>
      </c>
      <c r="C979" s="1" t="s">
        <v>4893</v>
      </c>
      <c r="D979" s="1" t="s">
        <v>4883</v>
      </c>
      <c r="E979" s="1" t="s">
        <v>4884</v>
      </c>
      <c r="F979" s="1" t="s">
        <v>526</v>
      </c>
      <c r="G979" s="1">
        <v>2023</v>
      </c>
      <c r="I979" s="1">
        <f>VLOOKUP(Table_Data[[#This Row],[id]], Table_miniLM_document_topics[[Column1.id]:[Column3.topic]], 3, FALSE)</f>
        <v>8</v>
      </c>
      <c r="J979" s="1">
        <f>VLOOKUP(Table_Data[[#This Row],[id]], Table_mpnet_document_topics[[Column1.id]:[Column3.topic]], 3, FALSE)</f>
        <v>9</v>
      </c>
      <c r="K979" s="1">
        <f>VLOOKUP(Table_Data[[#This Row],[id]], Table_scibert_document_topics[[Column1.id]:[Column3.topic]], 3, FALSE)</f>
        <v>8</v>
      </c>
      <c r="L979" s="1">
        <f>VLOOKUP(Table_Data[[#This Row],[id]], Table_miniLM_titles_topics[[Column1.id]:[Column3.topic]], 3, FALSE)</f>
        <v>9</v>
      </c>
      <c r="M979" s="1">
        <f>VLOOKUP(Table_Data[[#This Row],[id]], Table_mpnet_titles_topics[[Column1.id]:[Column3.topic]], 3, FALSE)</f>
        <v>8</v>
      </c>
      <c r="N979" s="1">
        <f>VLOOKUP(Table_Data[[#This Row],[id]], Table_scibert_titles_topics[[Column1.id]:[Column3.topic]], 3, FALSE)</f>
        <v>12</v>
      </c>
      <c r="O979" s="1">
        <f>VLOOKUP(Table_Data[[#This Row],[id]], Table_miniLM_keywords_topics[[Column1.id]:[Column3.topic]], 3, FALSE)</f>
        <v>-1</v>
      </c>
      <c r="P979" s="1">
        <f>VLOOKUP(Table_Data[[#This Row],[id]], Table_mpnet_keywords_topics[[Column1.id]:[Column3.topic]], 3, FALSE)</f>
        <v>-1</v>
      </c>
      <c r="Q979" s="1" t="s">
        <v>6208</v>
      </c>
    </row>
    <row r="980" spans="1:17" x14ac:dyDescent="0.25">
      <c r="A980" s="1" t="s">
        <v>4865</v>
      </c>
      <c r="B980" s="1" t="s">
        <v>4885</v>
      </c>
      <c r="C980" s="4" t="s">
        <v>4894</v>
      </c>
      <c r="D980" s="1" t="s">
        <v>4886</v>
      </c>
      <c r="E980" s="1" t="s">
        <v>4887</v>
      </c>
      <c r="F980" s="1" t="s">
        <v>526</v>
      </c>
      <c r="G980" s="1">
        <v>2023</v>
      </c>
      <c r="I980" s="1">
        <f>VLOOKUP(Table_Data[[#This Row],[id]], Table_miniLM_document_topics[[Column1.id]:[Column3.topic]], 3, FALSE)</f>
        <v>8</v>
      </c>
      <c r="J980" s="1">
        <f>VLOOKUP(Table_Data[[#This Row],[id]], Table_mpnet_document_topics[[Column1.id]:[Column3.topic]], 3, FALSE)</f>
        <v>9</v>
      </c>
      <c r="K980" s="1">
        <f>VLOOKUP(Table_Data[[#This Row],[id]], Table_scibert_document_topics[[Column1.id]:[Column3.topic]], 3, FALSE)</f>
        <v>8</v>
      </c>
      <c r="L980" s="1">
        <f>VLOOKUP(Table_Data[[#This Row],[id]], Table_miniLM_titles_topics[[Column1.id]:[Column3.topic]], 3, FALSE)</f>
        <v>20</v>
      </c>
      <c r="M980" s="1">
        <f>VLOOKUP(Table_Data[[#This Row],[id]], Table_mpnet_titles_topics[[Column1.id]:[Column3.topic]], 3, FALSE)</f>
        <v>15</v>
      </c>
      <c r="N980" s="1">
        <f>VLOOKUP(Table_Data[[#This Row],[id]], Table_scibert_titles_topics[[Column1.id]:[Column3.topic]], 3, FALSE)</f>
        <v>16</v>
      </c>
      <c r="O980" s="1">
        <f>VLOOKUP(Table_Data[[#This Row],[id]], Table_miniLM_keywords_topics[[Column1.id]:[Column3.topic]], 3, FALSE)</f>
        <v>13</v>
      </c>
      <c r="P980" s="1">
        <f>VLOOKUP(Table_Data[[#This Row],[id]], Table_mpnet_keywords_topics[[Column1.id]:[Column3.topic]], 3, FALSE)</f>
        <v>11</v>
      </c>
      <c r="Q980" s="1" t="s">
        <v>6208</v>
      </c>
    </row>
    <row r="981" spans="1:17" x14ac:dyDescent="0.25">
      <c r="A981" s="1" t="s">
        <v>4866</v>
      </c>
      <c r="B981" s="1" t="s">
        <v>4888</v>
      </c>
      <c r="C981" s="1" t="s">
        <v>4895</v>
      </c>
      <c r="D981" s="1" t="s">
        <v>4889</v>
      </c>
      <c r="E981" s="1" t="s">
        <v>4890</v>
      </c>
      <c r="F981" s="1" t="s">
        <v>526</v>
      </c>
      <c r="G981" s="1">
        <v>2023</v>
      </c>
      <c r="I981" s="1">
        <f>VLOOKUP(Table_Data[[#This Row],[id]], Table_miniLM_document_topics[[Column1.id]:[Column3.topic]], 3, FALSE)</f>
        <v>15</v>
      </c>
      <c r="J981" s="1">
        <f>VLOOKUP(Table_Data[[#This Row],[id]], Table_mpnet_document_topics[[Column1.id]:[Column3.topic]], 3, FALSE)</f>
        <v>18</v>
      </c>
      <c r="K981" s="1">
        <f>VLOOKUP(Table_Data[[#This Row],[id]], Table_scibert_document_topics[[Column1.id]:[Column3.topic]], 3, FALSE)</f>
        <v>13</v>
      </c>
      <c r="L981" s="1">
        <f>VLOOKUP(Table_Data[[#This Row],[id]], Table_miniLM_titles_topics[[Column1.id]:[Column3.topic]], 3, FALSE)</f>
        <v>21</v>
      </c>
      <c r="M981" s="1">
        <f>VLOOKUP(Table_Data[[#This Row],[id]], Table_mpnet_titles_topics[[Column1.id]:[Column3.topic]], 3, FALSE)</f>
        <v>14</v>
      </c>
      <c r="N981" s="1">
        <f>VLOOKUP(Table_Data[[#This Row],[id]], Table_scibert_titles_topics[[Column1.id]:[Column3.topic]], 3, FALSE)</f>
        <v>15</v>
      </c>
      <c r="O981" s="1">
        <f>VLOOKUP(Table_Data[[#This Row],[id]], Table_miniLM_keywords_topics[[Column1.id]:[Column3.topic]], 3, FALSE)</f>
        <v>-1</v>
      </c>
      <c r="P981" s="1">
        <f>VLOOKUP(Table_Data[[#This Row],[id]], Table_mpnet_keywords_topics[[Column1.id]:[Column3.topic]], 3, FALSE)</f>
        <v>9</v>
      </c>
      <c r="Q981" s="1" t="s">
        <v>6208</v>
      </c>
    </row>
    <row r="982" spans="1:17" x14ac:dyDescent="0.25">
      <c r="A982" s="1" t="s">
        <v>4867</v>
      </c>
      <c r="B982" s="1" t="s">
        <v>4891</v>
      </c>
      <c r="C982" s="1" t="s">
        <v>4896</v>
      </c>
      <c r="D982" s="1" t="s">
        <v>4897</v>
      </c>
      <c r="E982" s="1" t="s">
        <v>4898</v>
      </c>
      <c r="F982" s="1" t="s">
        <v>526</v>
      </c>
      <c r="G982" s="1">
        <v>2023</v>
      </c>
      <c r="I982" s="1">
        <f>VLOOKUP(Table_Data[[#This Row],[id]], Table_miniLM_document_topics[[Column1.id]:[Column3.topic]], 3, FALSE)</f>
        <v>19</v>
      </c>
      <c r="J982" s="1">
        <f>VLOOKUP(Table_Data[[#This Row],[id]], Table_mpnet_document_topics[[Column1.id]:[Column3.topic]], 3, FALSE)</f>
        <v>24</v>
      </c>
      <c r="K982" s="1">
        <f>VLOOKUP(Table_Data[[#This Row],[id]], Table_scibert_document_topics[[Column1.id]:[Column3.topic]], 3, FALSE)</f>
        <v>22</v>
      </c>
      <c r="L982" s="1">
        <f>VLOOKUP(Table_Data[[#This Row],[id]], Table_miniLM_titles_topics[[Column1.id]:[Column3.topic]], 3, FALSE)</f>
        <v>22</v>
      </c>
      <c r="M982" s="1">
        <f>VLOOKUP(Table_Data[[#This Row],[id]], Table_mpnet_titles_topics[[Column1.id]:[Column3.topic]], 3, FALSE)</f>
        <v>0</v>
      </c>
      <c r="N982" s="1">
        <f>VLOOKUP(Table_Data[[#This Row],[id]], Table_scibert_titles_topics[[Column1.id]:[Column3.topic]], 3, FALSE)</f>
        <v>0</v>
      </c>
      <c r="O982" s="1">
        <f>VLOOKUP(Table_Data[[#This Row],[id]], Table_miniLM_keywords_topics[[Column1.id]:[Column3.topic]], 3, FALSE)</f>
        <v>10</v>
      </c>
      <c r="P982" s="1">
        <f>VLOOKUP(Table_Data[[#This Row],[id]], Table_mpnet_keywords_topics[[Column1.id]:[Column3.topic]], 3, FALSE)</f>
        <v>1</v>
      </c>
      <c r="Q982" s="1" t="s">
        <v>6208</v>
      </c>
    </row>
    <row r="983" spans="1:17" x14ac:dyDescent="0.25">
      <c r="A983" s="1" t="s">
        <v>4868</v>
      </c>
      <c r="B983" s="1" t="s">
        <v>4899</v>
      </c>
      <c r="C983" s="1" t="s">
        <v>4900</v>
      </c>
      <c r="D983" s="1" t="s">
        <v>4901</v>
      </c>
      <c r="E983" s="1" t="s">
        <v>4902</v>
      </c>
      <c r="F983" s="1" t="s">
        <v>526</v>
      </c>
      <c r="G983" s="1">
        <v>2023</v>
      </c>
      <c r="I983" s="1">
        <f>VLOOKUP(Table_Data[[#This Row],[id]], Table_miniLM_document_topics[[Column1.id]:[Column3.topic]], 3, FALSE)</f>
        <v>6</v>
      </c>
      <c r="J983" s="1">
        <f>VLOOKUP(Table_Data[[#This Row],[id]], Table_mpnet_document_topics[[Column1.id]:[Column3.topic]], 3, FALSE)</f>
        <v>7</v>
      </c>
      <c r="K983" s="1">
        <f>VLOOKUP(Table_Data[[#This Row],[id]], Table_scibert_document_topics[[Column1.id]:[Column3.topic]], 3, FALSE)</f>
        <v>6</v>
      </c>
      <c r="L983" s="1">
        <f>VLOOKUP(Table_Data[[#This Row],[id]], Table_miniLM_titles_topics[[Column1.id]:[Column3.topic]], 3, FALSE)</f>
        <v>1</v>
      </c>
      <c r="M983" s="1">
        <f>VLOOKUP(Table_Data[[#This Row],[id]], Table_mpnet_titles_topics[[Column1.id]:[Column3.topic]], 3, FALSE)</f>
        <v>-1</v>
      </c>
      <c r="N983" s="1">
        <f>VLOOKUP(Table_Data[[#This Row],[id]], Table_scibert_titles_topics[[Column1.id]:[Column3.topic]], 3, FALSE)</f>
        <v>11</v>
      </c>
      <c r="O983" s="1">
        <f>VLOOKUP(Table_Data[[#This Row],[id]], Table_miniLM_keywords_topics[[Column1.id]:[Column3.topic]], 3, FALSE)</f>
        <v>12</v>
      </c>
      <c r="P983" s="1">
        <f>VLOOKUP(Table_Data[[#This Row],[id]], Table_mpnet_keywords_topics[[Column1.id]:[Column3.topic]], 3, FALSE)</f>
        <v>8</v>
      </c>
      <c r="Q983" s="1" t="s">
        <v>6208</v>
      </c>
    </row>
    <row r="984" spans="1:17" x14ac:dyDescent="0.25">
      <c r="A984" s="1" t="s">
        <v>4869</v>
      </c>
      <c r="B984" s="1" t="s">
        <v>4903</v>
      </c>
      <c r="C984" s="1" t="s">
        <v>4904</v>
      </c>
      <c r="D984" s="1" t="s">
        <v>4906</v>
      </c>
      <c r="E984" s="1" t="s">
        <v>4905</v>
      </c>
      <c r="F984" s="1" t="s">
        <v>144</v>
      </c>
      <c r="G984" s="1">
        <v>2022</v>
      </c>
      <c r="I984" s="1">
        <f>VLOOKUP(Table_Data[[#This Row],[id]], Table_miniLM_document_topics[[Column1.id]:[Column3.topic]], 3, FALSE)</f>
        <v>2</v>
      </c>
      <c r="J984" s="1">
        <f>VLOOKUP(Table_Data[[#This Row],[id]], Table_mpnet_document_topics[[Column1.id]:[Column3.topic]], 3, FALSE)</f>
        <v>1</v>
      </c>
      <c r="K984" s="1">
        <f>VLOOKUP(Table_Data[[#This Row],[id]], Table_scibert_document_topics[[Column1.id]:[Column3.topic]], 3, FALSE)</f>
        <v>3</v>
      </c>
      <c r="L984" s="1">
        <f>VLOOKUP(Table_Data[[#This Row],[id]], Table_miniLM_titles_topics[[Column1.id]:[Column3.topic]], 3, FALSE)</f>
        <v>-1</v>
      </c>
      <c r="M984" s="1">
        <f>VLOOKUP(Table_Data[[#This Row],[id]], Table_mpnet_titles_topics[[Column1.id]:[Column3.topic]], 3, FALSE)</f>
        <v>-1</v>
      </c>
      <c r="N984" s="1">
        <f>VLOOKUP(Table_Data[[#This Row],[id]], Table_scibert_titles_topics[[Column1.id]:[Column3.topic]], 3, FALSE)</f>
        <v>-1</v>
      </c>
      <c r="O984" s="1">
        <f>VLOOKUP(Table_Data[[#This Row],[id]], Table_miniLM_keywords_topics[[Column1.id]:[Column3.topic]], 3, FALSE)</f>
        <v>6</v>
      </c>
      <c r="P984" s="1">
        <f>VLOOKUP(Table_Data[[#This Row],[id]], Table_mpnet_keywords_topics[[Column1.id]:[Column3.topic]], 3, FALSE)</f>
        <v>13</v>
      </c>
      <c r="Q984" s="1" t="s">
        <v>6208</v>
      </c>
    </row>
    <row r="985" spans="1:17" x14ac:dyDescent="0.25">
      <c r="A985" s="1" t="s">
        <v>4870</v>
      </c>
      <c r="B985" s="1" t="s">
        <v>4907</v>
      </c>
      <c r="C985" s="1" t="s">
        <v>4908</v>
      </c>
      <c r="D985" s="1" t="s">
        <v>4910</v>
      </c>
      <c r="E985" s="1" t="s">
        <v>4909</v>
      </c>
      <c r="F985" s="1" t="s">
        <v>144</v>
      </c>
      <c r="G985" s="1">
        <v>2023</v>
      </c>
      <c r="I985" s="1">
        <f>VLOOKUP(Table_Data[[#This Row],[id]], Table_miniLM_document_topics[[Column1.id]:[Column3.topic]], 3, FALSE)</f>
        <v>12</v>
      </c>
      <c r="J985" s="1">
        <f>VLOOKUP(Table_Data[[#This Row],[id]], Table_mpnet_document_topics[[Column1.id]:[Column3.topic]], 3, FALSE)</f>
        <v>6</v>
      </c>
      <c r="K985" s="1">
        <f>VLOOKUP(Table_Data[[#This Row],[id]], Table_scibert_document_topics[[Column1.id]:[Column3.topic]], 3, FALSE)</f>
        <v>10</v>
      </c>
      <c r="L985" s="1">
        <f>VLOOKUP(Table_Data[[#This Row],[id]], Table_miniLM_titles_topics[[Column1.id]:[Column3.topic]], 3, FALSE)</f>
        <v>0</v>
      </c>
      <c r="M985" s="1">
        <f>VLOOKUP(Table_Data[[#This Row],[id]], Table_mpnet_titles_topics[[Column1.id]:[Column3.topic]], 3, FALSE)</f>
        <v>9</v>
      </c>
      <c r="N985" s="1">
        <f>VLOOKUP(Table_Data[[#This Row],[id]], Table_scibert_titles_topics[[Column1.id]:[Column3.topic]], 3, FALSE)</f>
        <v>8</v>
      </c>
      <c r="O985" s="1">
        <f>VLOOKUP(Table_Data[[#This Row],[id]], Table_miniLM_keywords_topics[[Column1.id]:[Column3.topic]], 3, FALSE)</f>
        <v>2</v>
      </c>
      <c r="P985" s="1">
        <f>VLOOKUP(Table_Data[[#This Row],[id]], Table_mpnet_keywords_topics[[Column1.id]:[Column3.topic]], 3, FALSE)</f>
        <v>12</v>
      </c>
      <c r="Q985" s="1" t="s">
        <v>6208</v>
      </c>
    </row>
    <row r="986" spans="1:17" x14ac:dyDescent="0.25">
      <c r="A986" s="1" t="s">
        <v>4871</v>
      </c>
      <c r="B986" s="1" t="s">
        <v>4912</v>
      </c>
      <c r="C986" s="1" t="s">
        <v>4911</v>
      </c>
      <c r="D986" s="1" t="s">
        <v>4913</v>
      </c>
      <c r="E986" s="1" t="s">
        <v>4914</v>
      </c>
      <c r="F986" s="1" t="s">
        <v>144</v>
      </c>
      <c r="G986" s="1">
        <v>2023</v>
      </c>
      <c r="I986" s="1">
        <f>VLOOKUP(Table_Data[[#This Row],[id]], Table_miniLM_document_topics[[Column1.id]:[Column3.topic]], 3, FALSE)</f>
        <v>12</v>
      </c>
      <c r="J986" s="1">
        <f>VLOOKUP(Table_Data[[#This Row],[id]], Table_mpnet_document_topics[[Column1.id]:[Column3.topic]], 3, FALSE)</f>
        <v>6</v>
      </c>
      <c r="K986" s="1">
        <f>VLOOKUP(Table_Data[[#This Row],[id]], Table_scibert_document_topics[[Column1.id]:[Column3.topic]], 3, FALSE)</f>
        <v>10</v>
      </c>
      <c r="L986" s="1">
        <f>VLOOKUP(Table_Data[[#This Row],[id]], Table_miniLM_titles_topics[[Column1.id]:[Column3.topic]], 3, FALSE)</f>
        <v>13</v>
      </c>
      <c r="M986" s="1">
        <f>VLOOKUP(Table_Data[[#This Row],[id]], Table_mpnet_titles_topics[[Column1.id]:[Column3.topic]], 3, FALSE)</f>
        <v>9</v>
      </c>
      <c r="N986" s="1">
        <f>VLOOKUP(Table_Data[[#This Row],[id]], Table_scibert_titles_topics[[Column1.id]:[Column3.topic]], 3, FALSE)</f>
        <v>18</v>
      </c>
      <c r="O986" s="1">
        <f>VLOOKUP(Table_Data[[#This Row],[id]], Table_miniLM_keywords_topics[[Column1.id]:[Column3.topic]], 3, FALSE)</f>
        <v>2</v>
      </c>
      <c r="P986" s="1">
        <f>VLOOKUP(Table_Data[[#This Row],[id]], Table_mpnet_keywords_topics[[Column1.id]:[Column3.topic]], 3, FALSE)</f>
        <v>12</v>
      </c>
      <c r="Q986" s="1" t="s">
        <v>6208</v>
      </c>
    </row>
    <row r="987" spans="1:17" x14ac:dyDescent="0.25">
      <c r="A987" s="1" t="s">
        <v>4872</v>
      </c>
      <c r="B987" s="1" t="s">
        <v>4915</v>
      </c>
      <c r="C987" s="1" t="s">
        <v>4916</v>
      </c>
      <c r="D987" s="1" t="s">
        <v>4917</v>
      </c>
      <c r="E987" s="1" t="s">
        <v>4918</v>
      </c>
      <c r="F987" s="1" t="s">
        <v>144</v>
      </c>
      <c r="G987" s="1">
        <v>2023</v>
      </c>
      <c r="I987" s="1">
        <f>VLOOKUP(Table_Data[[#This Row],[id]], Table_miniLM_document_topics[[Column1.id]:[Column3.topic]], 3, FALSE)</f>
        <v>12</v>
      </c>
      <c r="J987" s="1">
        <f>VLOOKUP(Table_Data[[#This Row],[id]], Table_mpnet_document_topics[[Column1.id]:[Column3.topic]], 3, FALSE)</f>
        <v>6</v>
      </c>
      <c r="K987" s="1">
        <f>VLOOKUP(Table_Data[[#This Row],[id]], Table_scibert_document_topics[[Column1.id]:[Column3.topic]], 3, FALSE)</f>
        <v>10</v>
      </c>
      <c r="L987" s="1">
        <f>VLOOKUP(Table_Data[[#This Row],[id]], Table_miniLM_titles_topics[[Column1.id]:[Column3.topic]], 3, FALSE)</f>
        <v>13</v>
      </c>
      <c r="M987" s="1">
        <f>VLOOKUP(Table_Data[[#This Row],[id]], Table_mpnet_titles_topics[[Column1.id]:[Column3.topic]], 3, FALSE)</f>
        <v>9</v>
      </c>
      <c r="N987" s="1">
        <f>VLOOKUP(Table_Data[[#This Row],[id]], Table_scibert_titles_topics[[Column1.id]:[Column3.topic]], 3, FALSE)</f>
        <v>18</v>
      </c>
      <c r="O987" s="1">
        <f>VLOOKUP(Table_Data[[#This Row],[id]], Table_miniLM_keywords_topics[[Column1.id]:[Column3.topic]], 3, FALSE)</f>
        <v>2</v>
      </c>
      <c r="P987" s="1">
        <f>VLOOKUP(Table_Data[[#This Row],[id]], Table_mpnet_keywords_topics[[Column1.id]:[Column3.topic]], 3, FALSE)</f>
        <v>12</v>
      </c>
      <c r="Q987" s="1" t="s">
        <v>6208</v>
      </c>
    </row>
    <row r="988" spans="1:17" x14ac:dyDescent="0.25">
      <c r="A988" s="1" t="s">
        <v>4873</v>
      </c>
      <c r="B988" s="1" t="s">
        <v>4919</v>
      </c>
      <c r="C988" s="1" t="s">
        <v>4920</v>
      </c>
      <c r="D988" s="1" t="s">
        <v>4921</v>
      </c>
      <c r="E988" s="1" t="s">
        <v>4922</v>
      </c>
      <c r="F988" s="1" t="s">
        <v>144</v>
      </c>
      <c r="G988" s="1">
        <v>2023</v>
      </c>
      <c r="I988" s="1">
        <f>VLOOKUP(Table_Data[[#This Row],[id]], Table_miniLM_document_topics[[Column1.id]:[Column3.topic]], 3, FALSE)</f>
        <v>12</v>
      </c>
      <c r="J988" s="1">
        <f>VLOOKUP(Table_Data[[#This Row],[id]], Table_mpnet_document_topics[[Column1.id]:[Column3.topic]], 3, FALSE)</f>
        <v>6</v>
      </c>
      <c r="K988" s="1">
        <f>VLOOKUP(Table_Data[[#This Row],[id]], Table_scibert_document_topics[[Column1.id]:[Column3.topic]], 3, FALSE)</f>
        <v>10</v>
      </c>
      <c r="L988" s="1">
        <f>VLOOKUP(Table_Data[[#This Row],[id]], Table_miniLM_titles_topics[[Column1.id]:[Column3.topic]], 3, FALSE)</f>
        <v>7</v>
      </c>
      <c r="M988" s="1">
        <f>VLOOKUP(Table_Data[[#This Row],[id]], Table_mpnet_titles_topics[[Column1.id]:[Column3.topic]], 3, FALSE)</f>
        <v>9</v>
      </c>
      <c r="N988" s="1">
        <f>VLOOKUP(Table_Data[[#This Row],[id]], Table_scibert_titles_topics[[Column1.id]:[Column3.topic]], 3, FALSE)</f>
        <v>-1</v>
      </c>
      <c r="O988" s="1">
        <f>VLOOKUP(Table_Data[[#This Row],[id]], Table_miniLM_keywords_topics[[Column1.id]:[Column3.topic]], 3, FALSE)</f>
        <v>2</v>
      </c>
      <c r="P988" s="1">
        <f>VLOOKUP(Table_Data[[#This Row],[id]], Table_mpnet_keywords_topics[[Column1.id]:[Column3.topic]], 3, FALSE)</f>
        <v>-1</v>
      </c>
      <c r="Q988" s="1" t="s">
        <v>6208</v>
      </c>
    </row>
    <row r="989" spans="1:17" x14ac:dyDescent="0.25">
      <c r="A989" s="1" t="s">
        <v>4874</v>
      </c>
      <c r="B989" s="1" t="s">
        <v>4923</v>
      </c>
      <c r="C989" s="1" t="s">
        <v>4924</v>
      </c>
      <c r="D989" s="1" t="s">
        <v>4925</v>
      </c>
      <c r="E989" s="1" t="s">
        <v>4926</v>
      </c>
      <c r="F989" s="1" t="s">
        <v>144</v>
      </c>
      <c r="G989" s="1">
        <v>2023</v>
      </c>
      <c r="I989" s="1">
        <f>VLOOKUP(Table_Data[[#This Row],[id]], Table_miniLM_document_topics[[Column1.id]:[Column3.topic]], 3, FALSE)</f>
        <v>12</v>
      </c>
      <c r="J989" s="1">
        <f>VLOOKUP(Table_Data[[#This Row],[id]], Table_mpnet_document_topics[[Column1.id]:[Column3.topic]], 3, FALSE)</f>
        <v>6</v>
      </c>
      <c r="K989" s="1">
        <f>VLOOKUP(Table_Data[[#This Row],[id]], Table_scibert_document_topics[[Column1.id]:[Column3.topic]], 3, FALSE)</f>
        <v>10</v>
      </c>
      <c r="L989" s="1">
        <f>VLOOKUP(Table_Data[[#This Row],[id]], Table_miniLM_titles_topics[[Column1.id]:[Column3.topic]], 3, FALSE)</f>
        <v>13</v>
      </c>
      <c r="M989" s="1">
        <f>VLOOKUP(Table_Data[[#This Row],[id]], Table_mpnet_titles_topics[[Column1.id]:[Column3.topic]], 3, FALSE)</f>
        <v>9</v>
      </c>
      <c r="N989" s="1">
        <f>VLOOKUP(Table_Data[[#This Row],[id]], Table_scibert_titles_topics[[Column1.id]:[Column3.topic]], 3, FALSE)</f>
        <v>-1</v>
      </c>
      <c r="O989" s="1">
        <f>VLOOKUP(Table_Data[[#This Row],[id]], Table_miniLM_keywords_topics[[Column1.id]:[Column3.topic]], 3, FALSE)</f>
        <v>2</v>
      </c>
      <c r="P989" s="1">
        <f>VLOOKUP(Table_Data[[#This Row],[id]], Table_mpnet_keywords_topics[[Column1.id]:[Column3.topic]], 3, FALSE)</f>
        <v>9</v>
      </c>
      <c r="Q989" s="1" t="s">
        <v>6208</v>
      </c>
    </row>
    <row r="990" spans="1:17" x14ac:dyDescent="0.25">
      <c r="A990" s="1" t="s">
        <v>4875</v>
      </c>
      <c r="B990" s="1" t="s">
        <v>4931</v>
      </c>
      <c r="C990" s="1" t="s">
        <v>4932</v>
      </c>
      <c r="D990" s="1" t="s">
        <v>4933</v>
      </c>
      <c r="E990" s="1" t="s">
        <v>4934</v>
      </c>
      <c r="F990" s="1" t="s">
        <v>144</v>
      </c>
      <c r="G990" s="1">
        <v>2022</v>
      </c>
      <c r="I990" s="1">
        <f>VLOOKUP(Table_Data[[#This Row],[id]], Table_miniLM_document_topics[[Column1.id]:[Column3.topic]], 3, FALSE)</f>
        <v>8</v>
      </c>
      <c r="J990" s="1">
        <f>VLOOKUP(Table_Data[[#This Row],[id]], Table_mpnet_document_topics[[Column1.id]:[Column3.topic]], 3, FALSE)</f>
        <v>9</v>
      </c>
      <c r="K990" s="1">
        <f>VLOOKUP(Table_Data[[#This Row],[id]], Table_scibert_document_topics[[Column1.id]:[Column3.topic]], 3, FALSE)</f>
        <v>8</v>
      </c>
      <c r="L990" s="1">
        <f>VLOOKUP(Table_Data[[#This Row],[id]], Table_miniLM_titles_topics[[Column1.id]:[Column3.topic]], 3, FALSE)</f>
        <v>-1</v>
      </c>
      <c r="M990" s="1">
        <f>VLOOKUP(Table_Data[[#This Row],[id]], Table_mpnet_titles_topics[[Column1.id]:[Column3.topic]], 3, FALSE)</f>
        <v>8</v>
      </c>
      <c r="N990" s="1">
        <f>VLOOKUP(Table_Data[[#This Row],[id]], Table_scibert_titles_topics[[Column1.id]:[Column3.topic]], 3, FALSE)</f>
        <v>14</v>
      </c>
      <c r="O990" s="1">
        <f>VLOOKUP(Table_Data[[#This Row],[id]], Table_miniLM_keywords_topics[[Column1.id]:[Column3.topic]], 3, FALSE)</f>
        <v>-1</v>
      </c>
      <c r="P990" s="1">
        <f>VLOOKUP(Table_Data[[#This Row],[id]], Table_mpnet_keywords_topics[[Column1.id]:[Column3.topic]], 3, FALSE)</f>
        <v>11</v>
      </c>
      <c r="Q990" s="1" t="s">
        <v>6208</v>
      </c>
    </row>
    <row r="991" spans="1:17" x14ac:dyDescent="0.25">
      <c r="A991" s="1" t="s">
        <v>4876</v>
      </c>
      <c r="B991" s="1" t="s">
        <v>4935</v>
      </c>
      <c r="C991" s="1" t="s">
        <v>4936</v>
      </c>
      <c r="D991" s="1" t="s">
        <v>4937</v>
      </c>
      <c r="E991" s="1" t="s">
        <v>4938</v>
      </c>
      <c r="F991" s="1" t="s">
        <v>144</v>
      </c>
      <c r="G991" s="1">
        <v>2022</v>
      </c>
      <c r="I991" s="1">
        <f>VLOOKUP(Table_Data[[#This Row],[id]], Table_miniLM_document_topics[[Column1.id]:[Column3.topic]], 3, FALSE)</f>
        <v>13</v>
      </c>
      <c r="J991" s="1">
        <f>VLOOKUP(Table_Data[[#This Row],[id]], Table_mpnet_document_topics[[Column1.id]:[Column3.topic]], 3, FALSE)</f>
        <v>-1</v>
      </c>
      <c r="K991" s="1">
        <f>VLOOKUP(Table_Data[[#This Row],[id]], Table_scibert_document_topics[[Column1.id]:[Column3.topic]], 3, FALSE)</f>
        <v>15</v>
      </c>
      <c r="L991" s="1">
        <f>VLOOKUP(Table_Data[[#This Row],[id]], Table_miniLM_titles_topics[[Column1.id]:[Column3.topic]], 3, FALSE)</f>
        <v>-1</v>
      </c>
      <c r="M991" s="1">
        <f>VLOOKUP(Table_Data[[#This Row],[id]], Table_mpnet_titles_topics[[Column1.id]:[Column3.topic]], 3, FALSE)</f>
        <v>-1</v>
      </c>
      <c r="N991" s="1">
        <f>VLOOKUP(Table_Data[[#This Row],[id]], Table_scibert_titles_topics[[Column1.id]:[Column3.topic]], 3, FALSE)</f>
        <v>14</v>
      </c>
      <c r="O991" s="1">
        <f>VLOOKUP(Table_Data[[#This Row],[id]], Table_miniLM_keywords_topics[[Column1.id]:[Column3.topic]], 3, FALSE)</f>
        <v>2</v>
      </c>
      <c r="P991" s="1">
        <f>VLOOKUP(Table_Data[[#This Row],[id]], Table_mpnet_keywords_topics[[Column1.id]:[Column3.topic]], 3, FALSE)</f>
        <v>7</v>
      </c>
      <c r="Q991" s="1" t="s">
        <v>6208</v>
      </c>
    </row>
    <row r="992" spans="1:17" x14ac:dyDescent="0.25">
      <c r="A992" s="1" t="s">
        <v>4877</v>
      </c>
      <c r="B992" s="1" t="s">
        <v>4939</v>
      </c>
      <c r="C992" s="1" t="s">
        <v>4940</v>
      </c>
      <c r="D992" s="1" t="s">
        <v>4941</v>
      </c>
      <c r="E992" s="1" t="s">
        <v>4942</v>
      </c>
      <c r="F992" s="1" t="s">
        <v>144</v>
      </c>
      <c r="G992" s="1">
        <v>2022</v>
      </c>
      <c r="I992" s="1">
        <f>VLOOKUP(Table_Data[[#This Row],[id]], Table_miniLM_document_topics[[Column1.id]:[Column3.topic]], 3, FALSE)</f>
        <v>-1</v>
      </c>
      <c r="J992" s="1">
        <f>VLOOKUP(Table_Data[[#This Row],[id]], Table_mpnet_document_topics[[Column1.id]:[Column3.topic]], 3, FALSE)</f>
        <v>-1</v>
      </c>
      <c r="K992" s="1">
        <f>VLOOKUP(Table_Data[[#This Row],[id]], Table_scibert_document_topics[[Column1.id]:[Column3.topic]], 3, FALSE)</f>
        <v>11</v>
      </c>
      <c r="L992" s="1">
        <f>VLOOKUP(Table_Data[[#This Row],[id]], Table_miniLM_titles_topics[[Column1.id]:[Column3.topic]], 3, FALSE)</f>
        <v>10</v>
      </c>
      <c r="M992" s="1">
        <f>VLOOKUP(Table_Data[[#This Row],[id]], Table_mpnet_titles_topics[[Column1.id]:[Column3.topic]], 3, FALSE)</f>
        <v>5</v>
      </c>
      <c r="N992" s="1">
        <f>VLOOKUP(Table_Data[[#This Row],[id]], Table_scibert_titles_topics[[Column1.id]:[Column3.topic]], 3, FALSE)</f>
        <v>2</v>
      </c>
      <c r="O992" s="1">
        <f>VLOOKUP(Table_Data[[#This Row],[id]], Table_miniLM_keywords_topics[[Column1.id]:[Column3.topic]], 3, FALSE)</f>
        <v>0</v>
      </c>
      <c r="P992" s="1">
        <f>VLOOKUP(Table_Data[[#This Row],[id]], Table_mpnet_keywords_topics[[Column1.id]:[Column3.topic]], 3, FALSE)</f>
        <v>-1</v>
      </c>
      <c r="Q992" s="1" t="s">
        <v>6208</v>
      </c>
    </row>
    <row r="993" spans="1:17" x14ac:dyDescent="0.25">
      <c r="A993" s="1" t="s">
        <v>4878</v>
      </c>
      <c r="B993" s="1" t="s">
        <v>4943</v>
      </c>
      <c r="C993" s="1" t="s">
        <v>4944</v>
      </c>
      <c r="D993" s="1" t="s">
        <v>4945</v>
      </c>
      <c r="E993" s="1" t="s">
        <v>4946</v>
      </c>
      <c r="F993" s="1" t="s">
        <v>144</v>
      </c>
      <c r="G993" s="1">
        <v>2022</v>
      </c>
      <c r="I993" s="1">
        <f>VLOOKUP(Table_Data[[#This Row],[id]], Table_miniLM_document_topics[[Column1.id]:[Column3.topic]], 3, FALSE)</f>
        <v>-1</v>
      </c>
      <c r="J993" s="1">
        <f>VLOOKUP(Table_Data[[#This Row],[id]], Table_mpnet_document_topics[[Column1.id]:[Column3.topic]], 3, FALSE)</f>
        <v>-1</v>
      </c>
      <c r="K993" s="1">
        <f>VLOOKUP(Table_Data[[#This Row],[id]], Table_scibert_document_topics[[Column1.id]:[Column3.topic]], 3, FALSE)</f>
        <v>-1</v>
      </c>
      <c r="L993" s="1">
        <f>VLOOKUP(Table_Data[[#This Row],[id]], Table_miniLM_titles_topics[[Column1.id]:[Column3.topic]], 3, FALSE)</f>
        <v>2</v>
      </c>
      <c r="M993" s="1">
        <f>VLOOKUP(Table_Data[[#This Row],[id]], Table_mpnet_titles_topics[[Column1.id]:[Column3.topic]], 3, FALSE)</f>
        <v>5</v>
      </c>
      <c r="N993" s="1">
        <f>VLOOKUP(Table_Data[[#This Row],[id]], Table_scibert_titles_topics[[Column1.id]:[Column3.topic]], 3, FALSE)</f>
        <v>19</v>
      </c>
      <c r="O993" s="1">
        <f>VLOOKUP(Table_Data[[#This Row],[id]], Table_miniLM_keywords_topics[[Column1.id]:[Column3.topic]], 3, FALSE)</f>
        <v>-1</v>
      </c>
      <c r="P993" s="1">
        <f>VLOOKUP(Table_Data[[#This Row],[id]], Table_mpnet_keywords_topics[[Column1.id]:[Column3.topic]], 3, FALSE)</f>
        <v>-1</v>
      </c>
      <c r="Q993" s="1" t="s">
        <v>6208</v>
      </c>
    </row>
    <row r="994" spans="1:17" x14ac:dyDescent="0.25">
      <c r="A994" s="1" t="s">
        <v>4927</v>
      </c>
      <c r="B994" s="1" t="s">
        <v>4948</v>
      </c>
      <c r="C994" s="1" t="s">
        <v>4947</v>
      </c>
      <c r="D994" s="1" t="s">
        <v>4949</v>
      </c>
      <c r="E994" s="1" t="s">
        <v>4950</v>
      </c>
      <c r="F994" s="1" t="s">
        <v>144</v>
      </c>
      <c r="G994" s="1">
        <v>2021</v>
      </c>
      <c r="I994" s="1">
        <f>VLOOKUP(Table_Data[[#This Row],[id]], Table_miniLM_document_topics[[Column1.id]:[Column3.topic]], 3, FALSE)</f>
        <v>18</v>
      </c>
      <c r="J994" s="1">
        <f>VLOOKUP(Table_Data[[#This Row],[id]], Table_mpnet_document_topics[[Column1.id]:[Column3.topic]], 3, FALSE)</f>
        <v>-1</v>
      </c>
      <c r="K994" s="1">
        <f>VLOOKUP(Table_Data[[#This Row],[id]], Table_scibert_document_topics[[Column1.id]:[Column3.topic]], 3, FALSE)</f>
        <v>11</v>
      </c>
      <c r="L994" s="1">
        <f>VLOOKUP(Table_Data[[#This Row],[id]], Table_miniLM_titles_topics[[Column1.id]:[Column3.topic]], 3, FALSE)</f>
        <v>1</v>
      </c>
      <c r="M994" s="1">
        <f>VLOOKUP(Table_Data[[#This Row],[id]], Table_mpnet_titles_topics[[Column1.id]:[Column3.topic]], 3, FALSE)</f>
        <v>4</v>
      </c>
      <c r="N994" s="1">
        <f>VLOOKUP(Table_Data[[#This Row],[id]], Table_scibert_titles_topics[[Column1.id]:[Column3.topic]], 3, FALSE)</f>
        <v>17</v>
      </c>
      <c r="O994" s="1">
        <f>VLOOKUP(Table_Data[[#This Row],[id]], Table_miniLM_keywords_topics[[Column1.id]:[Column3.topic]], 3, FALSE)</f>
        <v>0</v>
      </c>
      <c r="P994" s="1">
        <f>VLOOKUP(Table_Data[[#This Row],[id]], Table_mpnet_keywords_topics[[Column1.id]:[Column3.topic]], 3, FALSE)</f>
        <v>4</v>
      </c>
      <c r="Q994" s="1" t="s">
        <v>6208</v>
      </c>
    </row>
    <row r="995" spans="1:17" x14ac:dyDescent="0.25">
      <c r="A995" s="1" t="s">
        <v>4928</v>
      </c>
      <c r="B995" s="1" t="s">
        <v>4951</v>
      </c>
      <c r="C995" s="1" t="s">
        <v>4952</v>
      </c>
      <c r="D995" s="1" t="s">
        <v>4953</v>
      </c>
      <c r="E995" s="1" t="s">
        <v>4954</v>
      </c>
      <c r="F995" s="1" t="s">
        <v>144</v>
      </c>
      <c r="G995" s="1">
        <v>2021</v>
      </c>
      <c r="I995" s="1">
        <f>VLOOKUP(Table_Data[[#This Row],[id]], Table_miniLM_document_topics[[Column1.id]:[Column3.topic]], 3, FALSE)</f>
        <v>-1</v>
      </c>
      <c r="J995" s="1">
        <f>VLOOKUP(Table_Data[[#This Row],[id]], Table_mpnet_document_topics[[Column1.id]:[Column3.topic]], 3, FALSE)</f>
        <v>6</v>
      </c>
      <c r="K995" s="1">
        <f>VLOOKUP(Table_Data[[#This Row],[id]], Table_scibert_document_topics[[Column1.id]:[Column3.topic]], 3, FALSE)</f>
        <v>-1</v>
      </c>
      <c r="L995" s="1">
        <f>VLOOKUP(Table_Data[[#This Row],[id]], Table_miniLM_titles_topics[[Column1.id]:[Column3.topic]], 3, FALSE)</f>
        <v>10</v>
      </c>
      <c r="M995" s="1">
        <f>VLOOKUP(Table_Data[[#This Row],[id]], Table_mpnet_titles_topics[[Column1.id]:[Column3.topic]], 3, FALSE)</f>
        <v>-1</v>
      </c>
      <c r="N995" s="1">
        <f>VLOOKUP(Table_Data[[#This Row],[id]], Table_scibert_titles_topics[[Column1.id]:[Column3.topic]], 3, FALSE)</f>
        <v>2</v>
      </c>
      <c r="O995" s="1">
        <f>VLOOKUP(Table_Data[[#This Row],[id]], Table_miniLM_keywords_topics[[Column1.id]:[Column3.topic]], 3, FALSE)</f>
        <v>2</v>
      </c>
      <c r="P995" s="1">
        <f>VLOOKUP(Table_Data[[#This Row],[id]], Table_mpnet_keywords_topics[[Column1.id]:[Column3.topic]], 3, FALSE)</f>
        <v>-1</v>
      </c>
      <c r="Q995" s="1" t="s">
        <v>6208</v>
      </c>
    </row>
    <row r="996" spans="1:17" x14ac:dyDescent="0.25">
      <c r="A996" s="1" t="s">
        <v>4929</v>
      </c>
      <c r="B996" s="1" t="s">
        <v>4956</v>
      </c>
      <c r="C996" s="1" t="s">
        <v>4955</v>
      </c>
      <c r="D996" s="1" t="s">
        <v>4957</v>
      </c>
      <c r="E996" s="1" t="s">
        <v>4958</v>
      </c>
      <c r="F996" s="1" t="s">
        <v>144</v>
      </c>
      <c r="G996" s="1">
        <v>2021</v>
      </c>
      <c r="I996" s="1">
        <f>VLOOKUP(Table_Data[[#This Row],[id]], Table_miniLM_document_topics[[Column1.id]:[Column3.topic]], 3, FALSE)</f>
        <v>0</v>
      </c>
      <c r="J996" s="1">
        <f>VLOOKUP(Table_Data[[#This Row],[id]], Table_mpnet_document_topics[[Column1.id]:[Column3.topic]], 3, FALSE)</f>
        <v>2</v>
      </c>
      <c r="K996" s="1">
        <f>VLOOKUP(Table_Data[[#This Row],[id]], Table_scibert_document_topics[[Column1.id]:[Column3.topic]], 3, FALSE)</f>
        <v>0</v>
      </c>
      <c r="L996" s="1">
        <f>VLOOKUP(Table_Data[[#This Row],[id]], Table_miniLM_titles_topics[[Column1.id]:[Column3.topic]], 3, FALSE)</f>
        <v>0</v>
      </c>
      <c r="M996" s="1">
        <f>VLOOKUP(Table_Data[[#This Row],[id]], Table_mpnet_titles_topics[[Column1.id]:[Column3.topic]], 3, FALSE)</f>
        <v>3</v>
      </c>
      <c r="N996" s="1">
        <f>VLOOKUP(Table_Data[[#This Row],[id]], Table_scibert_titles_topics[[Column1.id]:[Column3.topic]], 3, FALSE)</f>
        <v>-1</v>
      </c>
      <c r="O996" s="1">
        <f>VLOOKUP(Table_Data[[#This Row],[id]], Table_miniLM_keywords_topics[[Column1.id]:[Column3.topic]], 3, FALSE)</f>
        <v>0</v>
      </c>
      <c r="P996" s="1">
        <f>VLOOKUP(Table_Data[[#This Row],[id]], Table_mpnet_keywords_topics[[Column1.id]:[Column3.topic]], 3, FALSE)</f>
        <v>4</v>
      </c>
      <c r="Q996" s="1" t="s">
        <v>6208</v>
      </c>
    </row>
    <row r="997" spans="1:17" x14ac:dyDescent="0.25">
      <c r="A997" s="1" t="s">
        <v>4930</v>
      </c>
      <c r="B997" s="1" t="s">
        <v>4967</v>
      </c>
      <c r="C997" s="1" t="s">
        <v>4968</v>
      </c>
      <c r="D997" s="1" t="s">
        <v>4969</v>
      </c>
      <c r="E997" s="1" t="s">
        <v>4970</v>
      </c>
      <c r="F997" s="1" t="s">
        <v>144</v>
      </c>
      <c r="G997" s="1">
        <v>2019</v>
      </c>
      <c r="I997" s="1">
        <f>VLOOKUP(Table_Data[[#This Row],[id]], Table_miniLM_document_topics[[Column1.id]:[Column3.topic]], 3, FALSE)</f>
        <v>1</v>
      </c>
      <c r="J997" s="1">
        <f>VLOOKUP(Table_Data[[#This Row],[id]], Table_mpnet_document_topics[[Column1.id]:[Column3.topic]], 3, FALSE)</f>
        <v>14</v>
      </c>
      <c r="K997" s="1">
        <f>VLOOKUP(Table_Data[[#This Row],[id]], Table_scibert_document_topics[[Column1.id]:[Column3.topic]], 3, FALSE)</f>
        <v>20</v>
      </c>
      <c r="L997" s="1">
        <f>VLOOKUP(Table_Data[[#This Row],[id]], Table_miniLM_titles_topics[[Column1.id]:[Column3.topic]], 3, FALSE)</f>
        <v>-1</v>
      </c>
      <c r="M997" s="1">
        <f>VLOOKUP(Table_Data[[#This Row],[id]], Table_mpnet_titles_topics[[Column1.id]:[Column3.topic]], 3, FALSE)</f>
        <v>10</v>
      </c>
      <c r="N997" s="1">
        <f>VLOOKUP(Table_Data[[#This Row],[id]], Table_scibert_titles_topics[[Column1.id]:[Column3.topic]], 3, FALSE)</f>
        <v>-1</v>
      </c>
      <c r="O997" s="1">
        <f>VLOOKUP(Table_Data[[#This Row],[id]], Table_miniLM_keywords_topics[[Column1.id]:[Column3.topic]], 3, FALSE)</f>
        <v>10</v>
      </c>
      <c r="P997" s="1">
        <f>VLOOKUP(Table_Data[[#This Row],[id]], Table_mpnet_keywords_topics[[Column1.id]:[Column3.topic]], 3, FALSE)</f>
        <v>-1</v>
      </c>
      <c r="Q997" s="1" t="s">
        <v>6208</v>
      </c>
    </row>
    <row r="998" spans="1:17" x14ac:dyDescent="0.25">
      <c r="A998" s="1" t="s">
        <v>4959</v>
      </c>
      <c r="B998" s="1" t="s">
        <v>4971</v>
      </c>
      <c r="C998" s="1" t="s">
        <v>4972</v>
      </c>
      <c r="D998" s="1" t="s">
        <v>4973</v>
      </c>
      <c r="E998" s="1" t="s">
        <v>4974</v>
      </c>
      <c r="F998" s="1" t="s">
        <v>144</v>
      </c>
      <c r="G998" s="1">
        <v>2014</v>
      </c>
      <c r="I998" s="1">
        <f>VLOOKUP(Table_Data[[#This Row],[id]], Table_miniLM_document_topics[[Column1.id]:[Column3.topic]], 3, FALSE)</f>
        <v>0</v>
      </c>
      <c r="J998" s="1">
        <f>VLOOKUP(Table_Data[[#This Row],[id]], Table_mpnet_document_topics[[Column1.id]:[Column3.topic]], 3, FALSE)</f>
        <v>10</v>
      </c>
      <c r="K998" s="1">
        <f>VLOOKUP(Table_Data[[#This Row],[id]], Table_scibert_document_topics[[Column1.id]:[Column3.topic]], 3, FALSE)</f>
        <v>-1</v>
      </c>
      <c r="L998" s="1">
        <f>VLOOKUP(Table_Data[[#This Row],[id]], Table_miniLM_titles_topics[[Column1.id]:[Column3.topic]], 3, FALSE)</f>
        <v>1</v>
      </c>
      <c r="M998" s="1">
        <f>VLOOKUP(Table_Data[[#This Row],[id]], Table_mpnet_titles_topics[[Column1.id]:[Column3.topic]], 3, FALSE)</f>
        <v>4</v>
      </c>
      <c r="N998" s="1">
        <f>VLOOKUP(Table_Data[[#This Row],[id]], Table_scibert_titles_topics[[Column1.id]:[Column3.topic]], 3, FALSE)</f>
        <v>-1</v>
      </c>
      <c r="O998" s="1">
        <f>VLOOKUP(Table_Data[[#This Row],[id]], Table_miniLM_keywords_topics[[Column1.id]:[Column3.topic]], 3, FALSE)</f>
        <v>-1</v>
      </c>
      <c r="P998" s="1">
        <f>VLOOKUP(Table_Data[[#This Row],[id]], Table_mpnet_keywords_topics[[Column1.id]:[Column3.topic]], 3, FALSE)</f>
        <v>0</v>
      </c>
      <c r="Q998" s="1" t="s">
        <v>6208</v>
      </c>
    </row>
    <row r="999" spans="1:17" x14ac:dyDescent="0.25">
      <c r="A999" s="1" t="s">
        <v>4960</v>
      </c>
      <c r="B999" s="1" t="s">
        <v>4975</v>
      </c>
      <c r="C999" s="1" t="s">
        <v>4955</v>
      </c>
      <c r="D999" s="1" t="s">
        <v>4976</v>
      </c>
      <c r="E999" s="1" t="s">
        <v>4977</v>
      </c>
      <c r="F999" s="1" t="s">
        <v>144</v>
      </c>
      <c r="G999" s="1">
        <v>2013</v>
      </c>
      <c r="I999" s="1">
        <f>VLOOKUP(Table_Data[[#This Row],[id]], Table_miniLM_document_topics[[Column1.id]:[Column3.topic]], 3, FALSE)</f>
        <v>0</v>
      </c>
      <c r="J999" s="1">
        <f>VLOOKUP(Table_Data[[#This Row],[id]], Table_mpnet_document_topics[[Column1.id]:[Column3.topic]], 3, FALSE)</f>
        <v>2</v>
      </c>
      <c r="K999" s="1">
        <f>VLOOKUP(Table_Data[[#This Row],[id]], Table_scibert_document_topics[[Column1.id]:[Column3.topic]], 3, FALSE)</f>
        <v>0</v>
      </c>
      <c r="L999" s="1">
        <f>VLOOKUP(Table_Data[[#This Row],[id]], Table_miniLM_titles_topics[[Column1.id]:[Column3.topic]], 3, FALSE)</f>
        <v>0</v>
      </c>
      <c r="M999" s="1">
        <f>VLOOKUP(Table_Data[[#This Row],[id]], Table_mpnet_titles_topics[[Column1.id]:[Column3.topic]], 3, FALSE)</f>
        <v>3</v>
      </c>
      <c r="N999" s="1">
        <f>VLOOKUP(Table_Data[[#This Row],[id]], Table_scibert_titles_topics[[Column1.id]:[Column3.topic]], 3, FALSE)</f>
        <v>3</v>
      </c>
      <c r="O999" s="1">
        <f>VLOOKUP(Table_Data[[#This Row],[id]], Table_miniLM_keywords_topics[[Column1.id]:[Column3.topic]], 3, FALSE)</f>
        <v>-1</v>
      </c>
      <c r="P999" s="1">
        <f>VLOOKUP(Table_Data[[#This Row],[id]], Table_mpnet_keywords_topics[[Column1.id]:[Column3.topic]], 3, FALSE)</f>
        <v>-1</v>
      </c>
      <c r="Q999" s="1" t="s">
        <v>6208</v>
      </c>
    </row>
    <row r="1000" spans="1:17" x14ac:dyDescent="0.25">
      <c r="A1000" s="1" t="s">
        <v>4961</v>
      </c>
      <c r="B1000" s="1" t="s">
        <v>4978</v>
      </c>
      <c r="C1000" s="1" t="s">
        <v>4979</v>
      </c>
      <c r="D1000" s="1" t="s">
        <v>4980</v>
      </c>
      <c r="E1000" s="1" t="s">
        <v>4981</v>
      </c>
      <c r="F1000" s="1" t="s">
        <v>144</v>
      </c>
      <c r="G1000" s="1">
        <v>2013</v>
      </c>
      <c r="I1000" s="1">
        <f>VLOOKUP(Table_Data[[#This Row],[id]], Table_miniLM_document_topics[[Column1.id]:[Column3.topic]], 3, FALSE)</f>
        <v>18</v>
      </c>
      <c r="J1000" s="1">
        <f>VLOOKUP(Table_Data[[#This Row],[id]], Table_mpnet_document_topics[[Column1.id]:[Column3.topic]], 3, FALSE)</f>
        <v>25</v>
      </c>
      <c r="K1000" s="1">
        <f>VLOOKUP(Table_Data[[#This Row],[id]], Table_scibert_document_topics[[Column1.id]:[Column3.topic]], 3, FALSE)</f>
        <v>11</v>
      </c>
      <c r="L1000" s="1">
        <f>VLOOKUP(Table_Data[[#This Row],[id]], Table_miniLM_titles_topics[[Column1.id]:[Column3.topic]], 3, FALSE)</f>
        <v>7</v>
      </c>
      <c r="M1000" s="1">
        <f>VLOOKUP(Table_Data[[#This Row],[id]], Table_mpnet_titles_topics[[Column1.id]:[Column3.topic]], 3, FALSE)</f>
        <v>1</v>
      </c>
      <c r="N1000" s="1">
        <f>VLOOKUP(Table_Data[[#This Row],[id]], Table_scibert_titles_topics[[Column1.id]:[Column3.topic]], 3, FALSE)</f>
        <v>-1</v>
      </c>
      <c r="O1000" s="1">
        <f>VLOOKUP(Table_Data[[#This Row],[id]], Table_miniLM_keywords_topics[[Column1.id]:[Column3.topic]], 3, FALSE)</f>
        <v>2</v>
      </c>
      <c r="P1000" s="1">
        <f>VLOOKUP(Table_Data[[#This Row],[id]], Table_mpnet_keywords_topics[[Column1.id]:[Column3.topic]], 3, FALSE)</f>
        <v>-1</v>
      </c>
      <c r="Q1000" s="1" t="s">
        <v>6208</v>
      </c>
    </row>
    <row r="1001" spans="1:17" x14ac:dyDescent="0.25">
      <c r="A1001" s="1" t="s">
        <v>4962</v>
      </c>
      <c r="B1001" s="1" t="s">
        <v>4982</v>
      </c>
      <c r="C1001" s="1" t="s">
        <v>4983</v>
      </c>
      <c r="D1001" s="1" t="s">
        <v>4984</v>
      </c>
      <c r="E1001" s="1" t="s">
        <v>4985</v>
      </c>
      <c r="F1001" s="1" t="s">
        <v>144</v>
      </c>
      <c r="G1001" s="1">
        <v>2013</v>
      </c>
      <c r="I1001" s="1">
        <f>VLOOKUP(Table_Data[[#This Row],[id]], Table_miniLM_document_topics[[Column1.id]:[Column3.topic]], 3, FALSE)</f>
        <v>0</v>
      </c>
      <c r="J1001" s="1">
        <f>VLOOKUP(Table_Data[[#This Row],[id]], Table_mpnet_document_topics[[Column1.id]:[Column3.topic]], 3, FALSE)</f>
        <v>2</v>
      </c>
      <c r="K1001" s="1">
        <f>VLOOKUP(Table_Data[[#This Row],[id]], Table_scibert_document_topics[[Column1.id]:[Column3.topic]], 3, FALSE)</f>
        <v>0</v>
      </c>
      <c r="L1001" s="1">
        <f>VLOOKUP(Table_Data[[#This Row],[id]], Table_miniLM_titles_topics[[Column1.id]:[Column3.topic]], 3, FALSE)</f>
        <v>-1</v>
      </c>
      <c r="M1001" s="1">
        <f>VLOOKUP(Table_Data[[#This Row],[id]], Table_mpnet_titles_topics[[Column1.id]:[Column3.topic]], 3, FALSE)</f>
        <v>-1</v>
      </c>
      <c r="N1001" s="1">
        <f>VLOOKUP(Table_Data[[#This Row],[id]], Table_scibert_titles_topics[[Column1.id]:[Column3.topic]], 3, FALSE)</f>
        <v>-1</v>
      </c>
      <c r="O1001" s="1">
        <f>VLOOKUP(Table_Data[[#This Row],[id]], Table_miniLM_keywords_topics[[Column1.id]:[Column3.topic]], 3, FALSE)</f>
        <v>11</v>
      </c>
      <c r="P1001" s="1">
        <f>VLOOKUP(Table_Data[[#This Row],[id]], Table_mpnet_keywords_topics[[Column1.id]:[Column3.topic]], 3, FALSE)</f>
        <v>-1</v>
      </c>
      <c r="Q1001" s="1" t="s">
        <v>6208</v>
      </c>
    </row>
    <row r="1002" spans="1:17" x14ac:dyDescent="0.25">
      <c r="A1002" s="1" t="s">
        <v>4963</v>
      </c>
      <c r="B1002" s="1" t="s">
        <v>4986</v>
      </c>
      <c r="C1002" s="1" t="s">
        <v>4987</v>
      </c>
      <c r="D1002" s="1" t="s">
        <v>4989</v>
      </c>
      <c r="E1002" s="1" t="s">
        <v>4988</v>
      </c>
      <c r="F1002" s="1" t="s">
        <v>144</v>
      </c>
      <c r="G1002" s="1">
        <v>2012</v>
      </c>
      <c r="I1002" s="1">
        <f>VLOOKUP(Table_Data[[#This Row],[id]], Table_miniLM_document_topics[[Column1.id]:[Column3.topic]], 3, FALSE)</f>
        <v>0</v>
      </c>
      <c r="J1002" s="1">
        <f>VLOOKUP(Table_Data[[#This Row],[id]], Table_mpnet_document_topics[[Column1.id]:[Column3.topic]], 3, FALSE)</f>
        <v>10</v>
      </c>
      <c r="K1002" s="1">
        <f>VLOOKUP(Table_Data[[#This Row],[id]], Table_scibert_document_topics[[Column1.id]:[Column3.topic]], 3, FALSE)</f>
        <v>21</v>
      </c>
      <c r="L1002" s="1">
        <f>VLOOKUP(Table_Data[[#This Row],[id]], Table_miniLM_titles_topics[[Column1.id]:[Column3.topic]], 3, FALSE)</f>
        <v>1</v>
      </c>
      <c r="M1002" s="1">
        <f>VLOOKUP(Table_Data[[#This Row],[id]], Table_mpnet_titles_topics[[Column1.id]:[Column3.topic]], 3, FALSE)</f>
        <v>4</v>
      </c>
      <c r="N1002" s="1">
        <f>VLOOKUP(Table_Data[[#This Row],[id]], Table_scibert_titles_topics[[Column1.id]:[Column3.topic]], 3, FALSE)</f>
        <v>11</v>
      </c>
      <c r="O1002" s="1">
        <f>VLOOKUP(Table_Data[[#This Row],[id]], Table_miniLM_keywords_topics[[Column1.id]:[Column3.topic]], 3, FALSE)</f>
        <v>-1</v>
      </c>
      <c r="P1002" s="1">
        <f>VLOOKUP(Table_Data[[#This Row],[id]], Table_mpnet_keywords_topics[[Column1.id]:[Column3.topic]], 3, FALSE)</f>
        <v>-1</v>
      </c>
      <c r="Q1002" s="1" t="s">
        <v>6208</v>
      </c>
    </row>
    <row r="1003" spans="1:17" x14ac:dyDescent="0.25">
      <c r="A1003" s="1" t="s">
        <v>4964</v>
      </c>
      <c r="B1003" s="1" t="s">
        <v>4990</v>
      </c>
      <c r="C1003" s="1" t="s">
        <v>4991</v>
      </c>
      <c r="D1003" s="1" t="s">
        <v>4992</v>
      </c>
      <c r="E1003" s="1" t="s">
        <v>4993</v>
      </c>
      <c r="F1003" s="1" t="s">
        <v>144</v>
      </c>
      <c r="G1003" s="1">
        <v>2012</v>
      </c>
      <c r="I1003" s="1">
        <f>VLOOKUP(Table_Data[[#This Row],[id]], Table_miniLM_document_topics[[Column1.id]:[Column3.topic]], 3, FALSE)</f>
        <v>9</v>
      </c>
      <c r="J1003" s="1">
        <f>VLOOKUP(Table_Data[[#This Row],[id]], Table_mpnet_document_topics[[Column1.id]:[Column3.topic]], 3, FALSE)</f>
        <v>11</v>
      </c>
      <c r="K1003" s="1">
        <f>VLOOKUP(Table_Data[[#This Row],[id]], Table_scibert_document_topics[[Column1.id]:[Column3.topic]], 3, FALSE)</f>
        <v>-1</v>
      </c>
      <c r="L1003" s="1">
        <f>VLOOKUP(Table_Data[[#This Row],[id]], Table_miniLM_titles_topics[[Column1.id]:[Column3.topic]], 3, FALSE)</f>
        <v>6</v>
      </c>
      <c r="M1003" s="1">
        <f>VLOOKUP(Table_Data[[#This Row],[id]], Table_mpnet_titles_topics[[Column1.id]:[Column3.topic]], 3, FALSE)</f>
        <v>-1</v>
      </c>
      <c r="N1003" s="1">
        <f>VLOOKUP(Table_Data[[#This Row],[id]], Table_scibert_titles_topics[[Column1.id]:[Column3.topic]], 3, FALSE)</f>
        <v>5</v>
      </c>
      <c r="O1003" s="1">
        <f>VLOOKUP(Table_Data[[#This Row],[id]], Table_miniLM_keywords_topics[[Column1.id]:[Column3.topic]], 3, FALSE)</f>
        <v>6</v>
      </c>
      <c r="P1003" s="1">
        <f>VLOOKUP(Table_Data[[#This Row],[id]], Table_mpnet_keywords_topics[[Column1.id]:[Column3.topic]], 3, FALSE)</f>
        <v>5</v>
      </c>
      <c r="Q1003" s="1" t="s">
        <v>6208</v>
      </c>
    </row>
    <row r="1004" spans="1:17" x14ac:dyDescent="0.25">
      <c r="A1004" s="1" t="s">
        <v>4965</v>
      </c>
      <c r="B1004" s="1" t="s">
        <v>5012</v>
      </c>
      <c r="C1004" s="1" t="s">
        <v>5013</v>
      </c>
      <c r="D1004" s="1" t="s">
        <v>5014</v>
      </c>
      <c r="E1004" s="1" t="s">
        <v>5015</v>
      </c>
      <c r="F1004" s="1" t="s">
        <v>144</v>
      </c>
      <c r="G1004" s="1">
        <v>2021</v>
      </c>
      <c r="I1004" s="1">
        <f>VLOOKUP(Table_Data[[#This Row],[id]], Table_miniLM_document_topics[[Column1.id]:[Column3.topic]], 3, FALSE)</f>
        <v>12</v>
      </c>
      <c r="J1004" s="1">
        <f>VLOOKUP(Table_Data[[#This Row],[id]], Table_mpnet_document_topics[[Column1.id]:[Column3.topic]], 3, FALSE)</f>
        <v>6</v>
      </c>
      <c r="K1004" s="1">
        <f>VLOOKUP(Table_Data[[#This Row],[id]], Table_scibert_document_topics[[Column1.id]:[Column3.topic]], 3, FALSE)</f>
        <v>10</v>
      </c>
      <c r="L1004" s="1">
        <f>VLOOKUP(Table_Data[[#This Row],[id]], Table_miniLM_titles_topics[[Column1.id]:[Column3.topic]], 3, FALSE)</f>
        <v>13</v>
      </c>
      <c r="M1004" s="1">
        <f>VLOOKUP(Table_Data[[#This Row],[id]], Table_mpnet_titles_topics[[Column1.id]:[Column3.topic]], 3, FALSE)</f>
        <v>9</v>
      </c>
      <c r="N1004" s="1">
        <f>VLOOKUP(Table_Data[[#This Row],[id]], Table_scibert_titles_topics[[Column1.id]:[Column3.topic]], 3, FALSE)</f>
        <v>18</v>
      </c>
      <c r="O1004" s="1">
        <f>VLOOKUP(Table_Data[[#This Row],[id]], Table_miniLM_keywords_topics[[Column1.id]:[Column3.topic]], 3, FALSE)</f>
        <v>2</v>
      </c>
      <c r="P1004" s="1">
        <f>VLOOKUP(Table_Data[[#This Row],[id]], Table_mpnet_keywords_topics[[Column1.id]:[Column3.topic]], 3, FALSE)</f>
        <v>12</v>
      </c>
      <c r="Q1004" s="1" t="s">
        <v>6208</v>
      </c>
    </row>
    <row r="1005" spans="1:17" x14ac:dyDescent="0.25">
      <c r="A1005" s="1" t="s">
        <v>4966</v>
      </c>
      <c r="B1005" s="1" t="s">
        <v>5017</v>
      </c>
      <c r="C1005" s="1" t="s">
        <v>5016</v>
      </c>
      <c r="D1005" s="1" t="s">
        <v>5019</v>
      </c>
      <c r="E1005" s="1" t="s">
        <v>5018</v>
      </c>
      <c r="F1005" s="1" t="s">
        <v>144</v>
      </c>
      <c r="G1005" s="1">
        <v>2021</v>
      </c>
      <c r="I1005" s="1">
        <f>VLOOKUP(Table_Data[[#This Row],[id]], Table_miniLM_document_topics[[Column1.id]:[Column3.topic]], 3, FALSE)</f>
        <v>0</v>
      </c>
      <c r="J1005" s="1">
        <f>VLOOKUP(Table_Data[[#This Row],[id]], Table_mpnet_document_topics[[Column1.id]:[Column3.topic]], 3, FALSE)</f>
        <v>2</v>
      </c>
      <c r="K1005" s="1">
        <f>VLOOKUP(Table_Data[[#This Row],[id]], Table_scibert_document_topics[[Column1.id]:[Column3.topic]], 3, FALSE)</f>
        <v>0</v>
      </c>
      <c r="L1005" s="1">
        <f>VLOOKUP(Table_Data[[#This Row],[id]], Table_miniLM_titles_topics[[Column1.id]:[Column3.topic]], 3, FALSE)</f>
        <v>1</v>
      </c>
      <c r="M1005" s="1">
        <f>VLOOKUP(Table_Data[[#This Row],[id]], Table_mpnet_titles_topics[[Column1.id]:[Column3.topic]], 3, FALSE)</f>
        <v>4</v>
      </c>
      <c r="N1005" s="1">
        <f>VLOOKUP(Table_Data[[#This Row],[id]], Table_scibert_titles_topics[[Column1.id]:[Column3.topic]], 3, FALSE)</f>
        <v>-1</v>
      </c>
      <c r="O1005" s="1">
        <f>VLOOKUP(Table_Data[[#This Row],[id]], Table_miniLM_keywords_topics[[Column1.id]:[Column3.topic]], 3, FALSE)</f>
        <v>-1</v>
      </c>
      <c r="P1005" s="1">
        <f>VLOOKUP(Table_Data[[#This Row],[id]], Table_mpnet_keywords_topics[[Column1.id]:[Column3.topic]], 3, FALSE)</f>
        <v>-1</v>
      </c>
      <c r="Q1005" s="1" t="s">
        <v>6208</v>
      </c>
    </row>
    <row r="1006" spans="1:17" x14ac:dyDescent="0.25">
      <c r="A1006" s="1" t="s">
        <v>4994</v>
      </c>
      <c r="B1006" s="1" t="s">
        <v>5021</v>
      </c>
      <c r="C1006" s="1" t="s">
        <v>5020</v>
      </c>
      <c r="D1006" s="1" t="s">
        <v>5023</v>
      </c>
      <c r="E1006" s="1" t="s">
        <v>5022</v>
      </c>
      <c r="F1006" s="1" t="s">
        <v>144</v>
      </c>
      <c r="G1006" s="1">
        <v>2021</v>
      </c>
      <c r="I1006" s="1">
        <f>VLOOKUP(Table_Data[[#This Row],[id]], Table_miniLM_document_topics[[Column1.id]:[Column3.topic]], 3, FALSE)</f>
        <v>3</v>
      </c>
      <c r="J1006" s="1">
        <f>VLOOKUP(Table_Data[[#This Row],[id]], Table_mpnet_document_topics[[Column1.id]:[Column3.topic]], 3, FALSE)</f>
        <v>4</v>
      </c>
      <c r="K1006" s="1">
        <f>VLOOKUP(Table_Data[[#This Row],[id]], Table_scibert_document_topics[[Column1.id]:[Column3.topic]], 3, FALSE)</f>
        <v>2</v>
      </c>
      <c r="L1006" s="1">
        <f>VLOOKUP(Table_Data[[#This Row],[id]], Table_miniLM_titles_topics[[Column1.id]:[Column3.topic]], 3, FALSE)</f>
        <v>7</v>
      </c>
      <c r="M1006" s="1">
        <f>VLOOKUP(Table_Data[[#This Row],[id]], Table_mpnet_titles_topics[[Column1.id]:[Column3.topic]], 3, FALSE)</f>
        <v>1</v>
      </c>
      <c r="N1006" s="1">
        <f>VLOOKUP(Table_Data[[#This Row],[id]], Table_scibert_titles_topics[[Column1.id]:[Column3.topic]], 3, FALSE)</f>
        <v>9</v>
      </c>
      <c r="O1006" s="1">
        <f>VLOOKUP(Table_Data[[#This Row],[id]], Table_miniLM_keywords_topics[[Column1.id]:[Column3.topic]], 3, FALSE)</f>
        <v>2</v>
      </c>
      <c r="P1006" s="1">
        <f>VLOOKUP(Table_Data[[#This Row],[id]], Table_mpnet_keywords_topics[[Column1.id]:[Column3.topic]], 3, FALSE)</f>
        <v>-1</v>
      </c>
      <c r="Q1006" s="1" t="s">
        <v>6208</v>
      </c>
    </row>
    <row r="1007" spans="1:17" x14ac:dyDescent="0.25">
      <c r="A1007" s="1" t="s">
        <v>4995</v>
      </c>
      <c r="B1007" s="1" t="s">
        <v>5025</v>
      </c>
      <c r="C1007" s="1" t="s">
        <v>5024</v>
      </c>
      <c r="D1007" s="1" t="s">
        <v>5027</v>
      </c>
      <c r="E1007" s="1" t="s">
        <v>5026</v>
      </c>
      <c r="F1007" s="1" t="s">
        <v>144</v>
      </c>
      <c r="G1007" s="1">
        <v>2021</v>
      </c>
      <c r="I1007" s="1">
        <f>VLOOKUP(Table_Data[[#This Row],[id]], Table_miniLM_document_topics[[Column1.id]:[Column3.topic]], 3, FALSE)</f>
        <v>15</v>
      </c>
      <c r="J1007" s="1">
        <f>VLOOKUP(Table_Data[[#This Row],[id]], Table_mpnet_document_topics[[Column1.id]:[Column3.topic]], 3, FALSE)</f>
        <v>18</v>
      </c>
      <c r="K1007" s="1">
        <f>VLOOKUP(Table_Data[[#This Row],[id]], Table_scibert_document_topics[[Column1.id]:[Column3.topic]], 3, FALSE)</f>
        <v>13</v>
      </c>
      <c r="L1007" s="1">
        <f>VLOOKUP(Table_Data[[#This Row],[id]], Table_miniLM_titles_topics[[Column1.id]:[Column3.topic]], 3, FALSE)</f>
        <v>-1</v>
      </c>
      <c r="M1007" s="1">
        <f>VLOOKUP(Table_Data[[#This Row],[id]], Table_mpnet_titles_topics[[Column1.id]:[Column3.topic]], 3, FALSE)</f>
        <v>-1</v>
      </c>
      <c r="N1007" s="1">
        <f>VLOOKUP(Table_Data[[#This Row],[id]], Table_scibert_titles_topics[[Column1.id]:[Column3.topic]], 3, FALSE)</f>
        <v>0</v>
      </c>
      <c r="O1007" s="1">
        <f>VLOOKUP(Table_Data[[#This Row],[id]], Table_miniLM_keywords_topics[[Column1.id]:[Column3.topic]], 3, FALSE)</f>
        <v>2</v>
      </c>
      <c r="P1007" s="1">
        <f>VLOOKUP(Table_Data[[#This Row],[id]], Table_mpnet_keywords_topics[[Column1.id]:[Column3.topic]], 3, FALSE)</f>
        <v>12</v>
      </c>
      <c r="Q1007" s="1" t="s">
        <v>6208</v>
      </c>
    </row>
    <row r="1008" spans="1:17" x14ac:dyDescent="0.25">
      <c r="A1008" s="1" t="s">
        <v>4996</v>
      </c>
      <c r="B1008" s="1" t="s">
        <v>5029</v>
      </c>
      <c r="C1008" s="1" t="s">
        <v>5032</v>
      </c>
      <c r="D1008" s="1" t="s">
        <v>5031</v>
      </c>
      <c r="E1008" s="1" t="s">
        <v>5030</v>
      </c>
      <c r="F1008" s="1" t="s">
        <v>144</v>
      </c>
      <c r="G1008" s="1">
        <v>2021</v>
      </c>
      <c r="I1008" s="1">
        <f>VLOOKUP(Table_Data[[#This Row],[id]], Table_miniLM_document_topics[[Column1.id]:[Column3.topic]], 3, FALSE)</f>
        <v>15</v>
      </c>
      <c r="J1008" s="1">
        <f>VLOOKUP(Table_Data[[#This Row],[id]], Table_mpnet_document_topics[[Column1.id]:[Column3.topic]], 3, FALSE)</f>
        <v>18</v>
      </c>
      <c r="K1008" s="1">
        <f>VLOOKUP(Table_Data[[#This Row],[id]], Table_scibert_document_topics[[Column1.id]:[Column3.topic]], 3, FALSE)</f>
        <v>13</v>
      </c>
      <c r="L1008" s="1">
        <f>VLOOKUP(Table_Data[[#This Row],[id]], Table_miniLM_titles_topics[[Column1.id]:[Column3.topic]], 3, FALSE)</f>
        <v>-1</v>
      </c>
      <c r="M1008" s="1">
        <f>VLOOKUP(Table_Data[[#This Row],[id]], Table_mpnet_titles_topics[[Column1.id]:[Column3.topic]], 3, FALSE)</f>
        <v>-1</v>
      </c>
      <c r="N1008" s="1">
        <f>VLOOKUP(Table_Data[[#This Row],[id]], Table_scibert_titles_topics[[Column1.id]:[Column3.topic]], 3, FALSE)</f>
        <v>0</v>
      </c>
      <c r="O1008" s="1">
        <f>VLOOKUP(Table_Data[[#This Row],[id]], Table_miniLM_keywords_topics[[Column1.id]:[Column3.topic]], 3, FALSE)</f>
        <v>2</v>
      </c>
      <c r="P1008" s="1">
        <f>VLOOKUP(Table_Data[[#This Row],[id]], Table_mpnet_keywords_topics[[Column1.id]:[Column3.topic]], 3, FALSE)</f>
        <v>12</v>
      </c>
      <c r="Q1008" s="1" t="s">
        <v>6208</v>
      </c>
    </row>
    <row r="1009" spans="1:17" x14ac:dyDescent="0.25">
      <c r="A1009" s="1" t="s">
        <v>4997</v>
      </c>
      <c r="B1009" s="1" t="s">
        <v>5033</v>
      </c>
      <c r="C1009" s="1" t="s">
        <v>5028</v>
      </c>
      <c r="D1009" s="1" t="s">
        <v>5035</v>
      </c>
      <c r="E1009" s="1" t="s">
        <v>5034</v>
      </c>
      <c r="F1009" s="1" t="s">
        <v>144</v>
      </c>
      <c r="G1009" s="1">
        <v>2021</v>
      </c>
      <c r="I1009" s="1">
        <f>VLOOKUP(Table_Data[[#This Row],[id]], Table_miniLM_document_topics[[Column1.id]:[Column3.topic]], 3, FALSE)</f>
        <v>15</v>
      </c>
      <c r="J1009" s="1">
        <f>VLOOKUP(Table_Data[[#This Row],[id]], Table_mpnet_document_topics[[Column1.id]:[Column3.topic]], 3, FALSE)</f>
        <v>18</v>
      </c>
      <c r="K1009" s="1">
        <f>VLOOKUP(Table_Data[[#This Row],[id]], Table_scibert_document_topics[[Column1.id]:[Column3.topic]], 3, FALSE)</f>
        <v>-1</v>
      </c>
      <c r="L1009" s="1">
        <f>VLOOKUP(Table_Data[[#This Row],[id]], Table_miniLM_titles_topics[[Column1.id]:[Column3.topic]], 3, FALSE)</f>
        <v>-1</v>
      </c>
      <c r="M1009" s="1">
        <f>VLOOKUP(Table_Data[[#This Row],[id]], Table_mpnet_titles_topics[[Column1.id]:[Column3.topic]], 3, FALSE)</f>
        <v>-1</v>
      </c>
      <c r="N1009" s="1">
        <f>VLOOKUP(Table_Data[[#This Row],[id]], Table_scibert_titles_topics[[Column1.id]:[Column3.topic]], 3, FALSE)</f>
        <v>-1</v>
      </c>
      <c r="O1009" s="1">
        <f>VLOOKUP(Table_Data[[#This Row],[id]], Table_miniLM_keywords_topics[[Column1.id]:[Column3.topic]], 3, FALSE)</f>
        <v>-1</v>
      </c>
      <c r="P1009" s="1">
        <f>VLOOKUP(Table_Data[[#This Row],[id]], Table_mpnet_keywords_topics[[Column1.id]:[Column3.topic]], 3, FALSE)</f>
        <v>12</v>
      </c>
      <c r="Q1009" s="1" t="s">
        <v>6208</v>
      </c>
    </row>
    <row r="1010" spans="1:17" x14ac:dyDescent="0.25">
      <c r="A1010" s="1" t="s">
        <v>4998</v>
      </c>
      <c r="B1010" s="1" t="s">
        <v>5037</v>
      </c>
      <c r="C1010" s="1" t="s">
        <v>5036</v>
      </c>
      <c r="D1010" s="1" t="s">
        <v>5039</v>
      </c>
      <c r="E1010" s="1" t="s">
        <v>5038</v>
      </c>
      <c r="F1010" s="1" t="s">
        <v>144</v>
      </c>
      <c r="G1010" s="1">
        <v>2021</v>
      </c>
      <c r="I1010" s="1">
        <f>VLOOKUP(Table_Data[[#This Row],[id]], Table_miniLM_document_topics[[Column1.id]:[Column3.topic]], 3, FALSE)</f>
        <v>8</v>
      </c>
      <c r="J1010" s="1">
        <f>VLOOKUP(Table_Data[[#This Row],[id]], Table_mpnet_document_topics[[Column1.id]:[Column3.topic]], 3, FALSE)</f>
        <v>9</v>
      </c>
      <c r="K1010" s="1">
        <f>VLOOKUP(Table_Data[[#This Row],[id]], Table_scibert_document_topics[[Column1.id]:[Column3.topic]], 3, FALSE)</f>
        <v>8</v>
      </c>
      <c r="L1010" s="1">
        <f>VLOOKUP(Table_Data[[#This Row],[id]], Table_miniLM_titles_topics[[Column1.id]:[Column3.topic]], 3, FALSE)</f>
        <v>9</v>
      </c>
      <c r="M1010" s="1">
        <f>VLOOKUP(Table_Data[[#This Row],[id]], Table_mpnet_titles_topics[[Column1.id]:[Column3.topic]], 3, FALSE)</f>
        <v>-1</v>
      </c>
      <c r="N1010" s="1">
        <f>VLOOKUP(Table_Data[[#This Row],[id]], Table_scibert_titles_topics[[Column1.id]:[Column3.topic]], 3, FALSE)</f>
        <v>2</v>
      </c>
      <c r="O1010" s="1">
        <f>VLOOKUP(Table_Data[[#This Row],[id]], Table_miniLM_keywords_topics[[Column1.id]:[Column3.topic]], 3, FALSE)</f>
        <v>-1</v>
      </c>
      <c r="P1010" s="1">
        <f>VLOOKUP(Table_Data[[#This Row],[id]], Table_mpnet_keywords_topics[[Column1.id]:[Column3.topic]], 3, FALSE)</f>
        <v>12</v>
      </c>
      <c r="Q1010" s="1" t="s">
        <v>6208</v>
      </c>
    </row>
    <row r="1011" spans="1:17" x14ac:dyDescent="0.25">
      <c r="A1011" s="1" t="s">
        <v>4999</v>
      </c>
      <c r="B1011" s="1" t="s">
        <v>5041</v>
      </c>
      <c r="C1011" s="1" t="s">
        <v>5040</v>
      </c>
      <c r="D1011" s="1" t="s">
        <v>5043</v>
      </c>
      <c r="E1011" s="1" t="s">
        <v>5042</v>
      </c>
      <c r="F1011" s="1" t="s">
        <v>144</v>
      </c>
      <c r="G1011" s="1">
        <v>2021</v>
      </c>
      <c r="I1011" s="1">
        <f>VLOOKUP(Table_Data[[#This Row],[id]], Table_miniLM_document_topics[[Column1.id]:[Column3.topic]], 3, FALSE)</f>
        <v>12</v>
      </c>
      <c r="J1011" s="1">
        <f>VLOOKUP(Table_Data[[#This Row],[id]], Table_mpnet_document_topics[[Column1.id]:[Column3.topic]], 3, FALSE)</f>
        <v>6</v>
      </c>
      <c r="K1011" s="1">
        <f>VLOOKUP(Table_Data[[#This Row],[id]], Table_scibert_document_topics[[Column1.id]:[Column3.topic]], 3, FALSE)</f>
        <v>10</v>
      </c>
      <c r="L1011" s="1">
        <f>VLOOKUP(Table_Data[[#This Row],[id]], Table_miniLM_titles_topics[[Column1.id]:[Column3.topic]], 3, FALSE)</f>
        <v>13</v>
      </c>
      <c r="M1011" s="1">
        <f>VLOOKUP(Table_Data[[#This Row],[id]], Table_mpnet_titles_topics[[Column1.id]:[Column3.topic]], 3, FALSE)</f>
        <v>9</v>
      </c>
      <c r="N1011" s="1">
        <f>VLOOKUP(Table_Data[[#This Row],[id]], Table_scibert_titles_topics[[Column1.id]:[Column3.topic]], 3, FALSE)</f>
        <v>18</v>
      </c>
      <c r="O1011" s="1">
        <f>VLOOKUP(Table_Data[[#This Row],[id]], Table_miniLM_keywords_topics[[Column1.id]:[Column3.topic]], 3, FALSE)</f>
        <v>2</v>
      </c>
      <c r="P1011" s="1">
        <f>VLOOKUP(Table_Data[[#This Row],[id]], Table_mpnet_keywords_topics[[Column1.id]:[Column3.topic]], 3, FALSE)</f>
        <v>12</v>
      </c>
      <c r="Q1011" s="1" t="s">
        <v>6208</v>
      </c>
    </row>
    <row r="1012" spans="1:17" x14ac:dyDescent="0.25">
      <c r="A1012" s="1" t="s">
        <v>5000</v>
      </c>
      <c r="B1012" s="1" t="s">
        <v>5045</v>
      </c>
      <c r="C1012" s="1" t="s">
        <v>5044</v>
      </c>
      <c r="D1012" s="1" t="s">
        <v>5047</v>
      </c>
      <c r="E1012" s="1" t="s">
        <v>5046</v>
      </c>
      <c r="F1012" s="1" t="s">
        <v>144</v>
      </c>
      <c r="G1012" s="1">
        <v>2021</v>
      </c>
      <c r="I1012" s="1">
        <f>VLOOKUP(Table_Data[[#This Row],[id]], Table_miniLM_document_topics[[Column1.id]:[Column3.topic]], 3, FALSE)</f>
        <v>12</v>
      </c>
      <c r="J1012" s="1">
        <f>VLOOKUP(Table_Data[[#This Row],[id]], Table_mpnet_document_topics[[Column1.id]:[Column3.topic]], 3, FALSE)</f>
        <v>6</v>
      </c>
      <c r="K1012" s="1">
        <f>VLOOKUP(Table_Data[[#This Row],[id]], Table_scibert_document_topics[[Column1.id]:[Column3.topic]], 3, FALSE)</f>
        <v>10</v>
      </c>
      <c r="L1012" s="1">
        <f>VLOOKUP(Table_Data[[#This Row],[id]], Table_miniLM_titles_topics[[Column1.id]:[Column3.topic]], 3, FALSE)</f>
        <v>16</v>
      </c>
      <c r="M1012" s="1">
        <f>VLOOKUP(Table_Data[[#This Row],[id]], Table_mpnet_titles_topics[[Column1.id]:[Column3.topic]], 3, FALSE)</f>
        <v>5</v>
      </c>
      <c r="N1012" s="1">
        <f>VLOOKUP(Table_Data[[#This Row],[id]], Table_scibert_titles_topics[[Column1.id]:[Column3.topic]], 3, FALSE)</f>
        <v>2</v>
      </c>
      <c r="O1012" s="1">
        <f>VLOOKUP(Table_Data[[#This Row],[id]], Table_miniLM_keywords_topics[[Column1.id]:[Column3.topic]], 3, FALSE)</f>
        <v>2</v>
      </c>
      <c r="P1012" s="1">
        <f>VLOOKUP(Table_Data[[#This Row],[id]], Table_mpnet_keywords_topics[[Column1.id]:[Column3.topic]], 3, FALSE)</f>
        <v>12</v>
      </c>
      <c r="Q1012" s="1" t="s">
        <v>6208</v>
      </c>
    </row>
    <row r="1013" spans="1:17" x14ac:dyDescent="0.25">
      <c r="A1013" s="1" t="s">
        <v>5001</v>
      </c>
      <c r="B1013" s="1" t="s">
        <v>5049</v>
      </c>
      <c r="C1013" s="1" t="s">
        <v>5048</v>
      </c>
      <c r="D1013" s="1" t="s">
        <v>5051</v>
      </c>
      <c r="E1013" s="1" t="s">
        <v>5050</v>
      </c>
      <c r="F1013" s="1" t="s">
        <v>144</v>
      </c>
      <c r="G1013" s="1">
        <v>2020</v>
      </c>
      <c r="I1013" s="1">
        <f>VLOOKUP(Table_Data[[#This Row],[id]], Table_miniLM_document_topics[[Column1.id]:[Column3.topic]], 3, FALSE)</f>
        <v>6</v>
      </c>
      <c r="J1013" s="1">
        <f>VLOOKUP(Table_Data[[#This Row],[id]], Table_mpnet_document_topics[[Column1.id]:[Column3.topic]], 3, FALSE)</f>
        <v>7</v>
      </c>
      <c r="K1013" s="1">
        <f>VLOOKUP(Table_Data[[#This Row],[id]], Table_scibert_document_topics[[Column1.id]:[Column3.topic]], 3, FALSE)</f>
        <v>6</v>
      </c>
      <c r="L1013" s="1">
        <f>VLOOKUP(Table_Data[[#This Row],[id]], Table_miniLM_titles_topics[[Column1.id]:[Column3.topic]], 3, FALSE)</f>
        <v>6</v>
      </c>
      <c r="M1013" s="1">
        <f>VLOOKUP(Table_Data[[#This Row],[id]], Table_mpnet_titles_topics[[Column1.id]:[Column3.topic]], 3, FALSE)</f>
        <v>6</v>
      </c>
      <c r="N1013" s="1">
        <f>VLOOKUP(Table_Data[[#This Row],[id]], Table_scibert_titles_topics[[Column1.id]:[Column3.topic]], 3, FALSE)</f>
        <v>5</v>
      </c>
      <c r="O1013" s="1">
        <f>VLOOKUP(Table_Data[[#This Row],[id]], Table_miniLM_keywords_topics[[Column1.id]:[Column3.topic]], 3, FALSE)</f>
        <v>12</v>
      </c>
      <c r="P1013" s="1">
        <f>VLOOKUP(Table_Data[[#This Row],[id]], Table_mpnet_keywords_topics[[Column1.id]:[Column3.topic]], 3, FALSE)</f>
        <v>8</v>
      </c>
      <c r="Q1013" s="1" t="s">
        <v>6208</v>
      </c>
    </row>
    <row r="1014" spans="1:17" x14ac:dyDescent="0.25">
      <c r="A1014" s="1" t="s">
        <v>5002</v>
      </c>
      <c r="B1014" s="1" t="s">
        <v>5053</v>
      </c>
      <c r="C1014" s="1" t="s">
        <v>5052</v>
      </c>
      <c r="D1014" s="1" t="s">
        <v>5121</v>
      </c>
      <c r="E1014" s="1" t="s">
        <v>5054</v>
      </c>
      <c r="F1014" s="1" t="s">
        <v>144</v>
      </c>
      <c r="G1014" s="1">
        <v>2020</v>
      </c>
      <c r="I1014" s="1">
        <f>VLOOKUP(Table_Data[[#This Row],[id]], Table_miniLM_document_topics[[Column1.id]:[Column3.topic]], 3, FALSE)</f>
        <v>9</v>
      </c>
      <c r="J1014" s="1">
        <f>VLOOKUP(Table_Data[[#This Row],[id]], Table_mpnet_document_topics[[Column1.id]:[Column3.topic]], 3, FALSE)</f>
        <v>-1</v>
      </c>
      <c r="K1014" s="1">
        <f>VLOOKUP(Table_Data[[#This Row],[id]], Table_scibert_document_topics[[Column1.id]:[Column3.topic]], 3, FALSE)</f>
        <v>-1</v>
      </c>
      <c r="L1014" s="1">
        <f>VLOOKUP(Table_Data[[#This Row],[id]], Table_miniLM_titles_topics[[Column1.id]:[Column3.topic]], 3, FALSE)</f>
        <v>12</v>
      </c>
      <c r="M1014" s="1">
        <f>VLOOKUP(Table_Data[[#This Row],[id]], Table_mpnet_titles_topics[[Column1.id]:[Column3.topic]], 3, FALSE)</f>
        <v>12</v>
      </c>
      <c r="N1014" s="1">
        <f>VLOOKUP(Table_Data[[#This Row],[id]], Table_scibert_titles_topics[[Column1.id]:[Column3.topic]], 3, FALSE)</f>
        <v>10</v>
      </c>
      <c r="O1014" s="1">
        <f>VLOOKUP(Table_Data[[#This Row],[id]], Table_miniLM_keywords_topics[[Column1.id]:[Column3.topic]], 3, FALSE)</f>
        <v>6</v>
      </c>
      <c r="P1014" s="1">
        <f>VLOOKUP(Table_Data[[#This Row],[id]], Table_mpnet_keywords_topics[[Column1.id]:[Column3.topic]], 3, FALSE)</f>
        <v>3</v>
      </c>
      <c r="Q1014" s="1" t="s">
        <v>6208</v>
      </c>
    </row>
    <row r="1015" spans="1:17" x14ac:dyDescent="0.25">
      <c r="A1015" s="1" t="s">
        <v>5003</v>
      </c>
      <c r="B1015" s="1" t="s">
        <v>5056</v>
      </c>
      <c r="C1015" s="1" t="s">
        <v>5055</v>
      </c>
      <c r="D1015" s="1" t="s">
        <v>5058</v>
      </c>
      <c r="E1015" s="1" t="s">
        <v>5057</v>
      </c>
      <c r="F1015" s="1" t="s">
        <v>144</v>
      </c>
      <c r="G1015" s="1">
        <v>2020</v>
      </c>
      <c r="I1015" s="1">
        <f>VLOOKUP(Table_Data[[#This Row],[id]], Table_miniLM_document_topics[[Column1.id]:[Column3.topic]], 3, FALSE)</f>
        <v>2</v>
      </c>
      <c r="J1015" s="1">
        <f>VLOOKUP(Table_Data[[#This Row],[id]], Table_mpnet_document_topics[[Column1.id]:[Column3.topic]], 3, FALSE)</f>
        <v>1</v>
      </c>
      <c r="K1015" s="1">
        <f>VLOOKUP(Table_Data[[#This Row],[id]], Table_scibert_document_topics[[Column1.id]:[Column3.topic]], 3, FALSE)</f>
        <v>3</v>
      </c>
      <c r="L1015" s="1">
        <f>VLOOKUP(Table_Data[[#This Row],[id]], Table_miniLM_titles_topics[[Column1.id]:[Column3.topic]], 3, FALSE)</f>
        <v>4</v>
      </c>
      <c r="M1015" s="1">
        <f>VLOOKUP(Table_Data[[#This Row],[id]], Table_mpnet_titles_topics[[Column1.id]:[Column3.topic]], 3, FALSE)</f>
        <v>2</v>
      </c>
      <c r="N1015" s="1">
        <f>VLOOKUP(Table_Data[[#This Row],[id]], Table_scibert_titles_topics[[Column1.id]:[Column3.topic]], 3, FALSE)</f>
        <v>1</v>
      </c>
      <c r="O1015" s="1">
        <f>VLOOKUP(Table_Data[[#This Row],[id]], Table_miniLM_keywords_topics[[Column1.id]:[Column3.topic]], 3, FALSE)</f>
        <v>6</v>
      </c>
      <c r="P1015" s="1">
        <f>VLOOKUP(Table_Data[[#This Row],[id]], Table_mpnet_keywords_topics[[Column1.id]:[Column3.topic]], 3, FALSE)</f>
        <v>13</v>
      </c>
      <c r="Q1015" s="1" t="s">
        <v>6208</v>
      </c>
    </row>
    <row r="1016" spans="1:17" x14ac:dyDescent="0.25">
      <c r="A1016" s="1" t="s">
        <v>5004</v>
      </c>
      <c r="B1016" s="1" t="s">
        <v>5060</v>
      </c>
      <c r="C1016" s="1" t="s">
        <v>5059</v>
      </c>
      <c r="D1016" s="1" t="s">
        <v>5062</v>
      </c>
      <c r="E1016" s="1" t="s">
        <v>5061</v>
      </c>
      <c r="F1016" s="1" t="s">
        <v>144</v>
      </c>
      <c r="G1016" s="1">
        <v>2020</v>
      </c>
      <c r="I1016" s="1">
        <f>VLOOKUP(Table_Data[[#This Row],[id]], Table_miniLM_document_topics[[Column1.id]:[Column3.topic]], 3, FALSE)</f>
        <v>-1</v>
      </c>
      <c r="J1016" s="1">
        <f>VLOOKUP(Table_Data[[#This Row],[id]], Table_mpnet_document_topics[[Column1.id]:[Column3.topic]], 3, FALSE)</f>
        <v>-1</v>
      </c>
      <c r="K1016" s="1">
        <f>VLOOKUP(Table_Data[[#This Row],[id]], Table_scibert_document_topics[[Column1.id]:[Column3.topic]], 3, FALSE)</f>
        <v>-1</v>
      </c>
      <c r="L1016" s="1">
        <f>VLOOKUP(Table_Data[[#This Row],[id]], Table_miniLM_titles_topics[[Column1.id]:[Column3.topic]], 3, FALSE)</f>
        <v>-1</v>
      </c>
      <c r="M1016" s="1">
        <f>VLOOKUP(Table_Data[[#This Row],[id]], Table_mpnet_titles_topics[[Column1.id]:[Column3.topic]], 3, FALSE)</f>
        <v>-1</v>
      </c>
      <c r="N1016" s="1">
        <f>VLOOKUP(Table_Data[[#This Row],[id]], Table_scibert_titles_topics[[Column1.id]:[Column3.topic]], 3, FALSE)</f>
        <v>-1</v>
      </c>
      <c r="O1016" s="1">
        <f>VLOOKUP(Table_Data[[#This Row],[id]], Table_miniLM_keywords_topics[[Column1.id]:[Column3.topic]], 3, FALSE)</f>
        <v>3</v>
      </c>
      <c r="P1016" s="1">
        <f>VLOOKUP(Table_Data[[#This Row],[id]], Table_mpnet_keywords_topics[[Column1.id]:[Column3.topic]], 3, FALSE)</f>
        <v>5</v>
      </c>
      <c r="Q1016" s="1" t="s">
        <v>6208</v>
      </c>
    </row>
    <row r="1017" spans="1:17" x14ac:dyDescent="0.25">
      <c r="A1017" s="1" t="s">
        <v>5005</v>
      </c>
      <c r="B1017" s="1" t="s">
        <v>5064</v>
      </c>
      <c r="C1017" s="1" t="s">
        <v>5063</v>
      </c>
      <c r="D1017" s="1" t="s">
        <v>5066</v>
      </c>
      <c r="E1017" s="1" t="s">
        <v>5065</v>
      </c>
      <c r="F1017" s="1" t="s">
        <v>144</v>
      </c>
      <c r="G1017" s="1">
        <v>2020</v>
      </c>
      <c r="I1017" s="1">
        <f>VLOOKUP(Table_Data[[#This Row],[id]], Table_miniLM_document_topics[[Column1.id]:[Column3.topic]], 3, FALSE)</f>
        <v>7</v>
      </c>
      <c r="J1017" s="1">
        <f>VLOOKUP(Table_Data[[#This Row],[id]], Table_mpnet_document_topics[[Column1.id]:[Column3.topic]], 3, FALSE)</f>
        <v>7</v>
      </c>
      <c r="K1017" s="1">
        <f>VLOOKUP(Table_Data[[#This Row],[id]], Table_scibert_document_topics[[Column1.id]:[Column3.topic]], 3, FALSE)</f>
        <v>7</v>
      </c>
      <c r="L1017" s="1">
        <f>VLOOKUP(Table_Data[[#This Row],[id]], Table_miniLM_titles_topics[[Column1.id]:[Column3.topic]], 3, FALSE)</f>
        <v>6</v>
      </c>
      <c r="M1017" s="1">
        <f>VLOOKUP(Table_Data[[#This Row],[id]], Table_mpnet_titles_topics[[Column1.id]:[Column3.topic]], 3, FALSE)</f>
        <v>6</v>
      </c>
      <c r="N1017" s="1">
        <f>VLOOKUP(Table_Data[[#This Row],[id]], Table_scibert_titles_topics[[Column1.id]:[Column3.topic]], 3, FALSE)</f>
        <v>5</v>
      </c>
      <c r="O1017" s="1">
        <f>VLOOKUP(Table_Data[[#This Row],[id]], Table_miniLM_keywords_topics[[Column1.id]:[Column3.topic]], 3, FALSE)</f>
        <v>12</v>
      </c>
      <c r="P1017" s="1">
        <f>VLOOKUP(Table_Data[[#This Row],[id]], Table_mpnet_keywords_topics[[Column1.id]:[Column3.topic]], 3, FALSE)</f>
        <v>8</v>
      </c>
      <c r="Q1017" s="1" t="s">
        <v>6208</v>
      </c>
    </row>
    <row r="1018" spans="1:17" x14ac:dyDescent="0.25">
      <c r="A1018" s="1" t="s">
        <v>5006</v>
      </c>
      <c r="B1018" s="1" t="s">
        <v>5069</v>
      </c>
      <c r="C1018" s="1" t="s">
        <v>5067</v>
      </c>
      <c r="D1018" s="1" t="s">
        <v>5072</v>
      </c>
      <c r="E1018" s="1" t="s">
        <v>5071</v>
      </c>
      <c r="F1018" s="1" t="s">
        <v>144</v>
      </c>
      <c r="G1018" s="1">
        <v>2020</v>
      </c>
      <c r="I1018" s="1">
        <f>VLOOKUP(Table_Data[[#This Row],[id]], Table_miniLM_document_topics[[Column1.id]:[Column3.topic]], 3, FALSE)</f>
        <v>-1</v>
      </c>
      <c r="J1018" s="1">
        <f>VLOOKUP(Table_Data[[#This Row],[id]], Table_mpnet_document_topics[[Column1.id]:[Column3.topic]], 3, FALSE)</f>
        <v>-1</v>
      </c>
      <c r="K1018" s="1">
        <f>VLOOKUP(Table_Data[[#This Row],[id]], Table_scibert_document_topics[[Column1.id]:[Column3.topic]], 3, FALSE)</f>
        <v>-1</v>
      </c>
      <c r="L1018" s="1">
        <f>VLOOKUP(Table_Data[[#This Row],[id]], Table_miniLM_titles_topics[[Column1.id]:[Column3.topic]], 3, FALSE)</f>
        <v>15</v>
      </c>
      <c r="M1018" s="1">
        <f>VLOOKUP(Table_Data[[#This Row],[id]], Table_mpnet_titles_topics[[Column1.id]:[Column3.topic]], 3, FALSE)</f>
        <v>6</v>
      </c>
      <c r="N1018" s="1">
        <f>VLOOKUP(Table_Data[[#This Row],[id]], Table_scibert_titles_topics[[Column1.id]:[Column3.topic]], 3, FALSE)</f>
        <v>-1</v>
      </c>
      <c r="O1018" s="1">
        <f>VLOOKUP(Table_Data[[#This Row],[id]], Table_miniLM_keywords_topics[[Column1.id]:[Column3.topic]], 3, FALSE)</f>
        <v>-1</v>
      </c>
      <c r="P1018" s="1">
        <f>VLOOKUP(Table_Data[[#This Row],[id]], Table_mpnet_keywords_topics[[Column1.id]:[Column3.topic]], 3, FALSE)</f>
        <v>-1</v>
      </c>
      <c r="Q1018" s="1" t="s">
        <v>6208</v>
      </c>
    </row>
    <row r="1019" spans="1:17" x14ac:dyDescent="0.25">
      <c r="A1019" s="1" t="s">
        <v>5007</v>
      </c>
      <c r="B1019" s="1" t="s">
        <v>5070</v>
      </c>
      <c r="C1019" s="1" t="s">
        <v>5068</v>
      </c>
      <c r="D1019" s="1" t="s">
        <v>5074</v>
      </c>
      <c r="E1019" s="1" t="s">
        <v>5073</v>
      </c>
      <c r="F1019" s="1" t="s">
        <v>144</v>
      </c>
      <c r="G1019" s="1">
        <v>2020</v>
      </c>
      <c r="I1019" s="1">
        <f>VLOOKUP(Table_Data[[#This Row],[id]], Table_miniLM_document_topics[[Column1.id]:[Column3.topic]], 3, FALSE)</f>
        <v>11</v>
      </c>
      <c r="J1019" s="1">
        <f>VLOOKUP(Table_Data[[#This Row],[id]], Table_mpnet_document_topics[[Column1.id]:[Column3.topic]], 3, FALSE)</f>
        <v>0</v>
      </c>
      <c r="K1019" s="1">
        <f>VLOOKUP(Table_Data[[#This Row],[id]], Table_scibert_document_topics[[Column1.id]:[Column3.topic]], 3, FALSE)</f>
        <v>-1</v>
      </c>
      <c r="L1019" s="1">
        <f>VLOOKUP(Table_Data[[#This Row],[id]], Table_miniLM_titles_topics[[Column1.id]:[Column3.topic]], 3, FALSE)</f>
        <v>-1</v>
      </c>
      <c r="M1019" s="1">
        <f>VLOOKUP(Table_Data[[#This Row],[id]], Table_mpnet_titles_topics[[Column1.id]:[Column3.topic]], 3, FALSE)</f>
        <v>0</v>
      </c>
      <c r="N1019" s="1">
        <f>VLOOKUP(Table_Data[[#This Row],[id]], Table_scibert_titles_topics[[Column1.id]:[Column3.topic]], 3, FALSE)</f>
        <v>-1</v>
      </c>
      <c r="O1019" s="1">
        <f>VLOOKUP(Table_Data[[#This Row],[id]], Table_miniLM_keywords_topics[[Column1.id]:[Column3.topic]], 3, FALSE)</f>
        <v>-1</v>
      </c>
      <c r="P1019" s="1">
        <f>VLOOKUP(Table_Data[[#This Row],[id]], Table_mpnet_keywords_topics[[Column1.id]:[Column3.topic]], 3, FALSE)</f>
        <v>1</v>
      </c>
      <c r="Q1019" s="1" t="s">
        <v>6208</v>
      </c>
    </row>
    <row r="1020" spans="1:17" x14ac:dyDescent="0.25">
      <c r="A1020" s="1" t="s">
        <v>5008</v>
      </c>
      <c r="B1020" s="1" t="s">
        <v>5076</v>
      </c>
      <c r="C1020" s="1" t="s">
        <v>5075</v>
      </c>
      <c r="D1020" s="1" t="s">
        <v>5120</v>
      </c>
      <c r="E1020" s="1" t="s">
        <v>5077</v>
      </c>
      <c r="F1020" s="1" t="s">
        <v>144</v>
      </c>
      <c r="G1020" s="1">
        <v>2020</v>
      </c>
      <c r="I1020" s="1">
        <f>VLOOKUP(Table_Data[[#This Row],[id]], Table_miniLM_document_topics[[Column1.id]:[Column3.topic]], 3, FALSE)</f>
        <v>7</v>
      </c>
      <c r="J1020" s="1">
        <f>VLOOKUP(Table_Data[[#This Row],[id]], Table_mpnet_document_topics[[Column1.id]:[Column3.topic]], 3, FALSE)</f>
        <v>8</v>
      </c>
      <c r="K1020" s="1">
        <f>VLOOKUP(Table_Data[[#This Row],[id]], Table_scibert_document_topics[[Column1.id]:[Column3.topic]], 3, FALSE)</f>
        <v>7</v>
      </c>
      <c r="L1020" s="1">
        <f>VLOOKUP(Table_Data[[#This Row],[id]], Table_miniLM_titles_topics[[Column1.id]:[Column3.topic]], 3, FALSE)</f>
        <v>8</v>
      </c>
      <c r="M1020" s="1">
        <f>VLOOKUP(Table_Data[[#This Row],[id]], Table_mpnet_titles_topics[[Column1.id]:[Column3.topic]], 3, FALSE)</f>
        <v>11</v>
      </c>
      <c r="N1020" s="1">
        <f>VLOOKUP(Table_Data[[#This Row],[id]], Table_scibert_titles_topics[[Column1.id]:[Column3.topic]], 3, FALSE)</f>
        <v>6</v>
      </c>
      <c r="O1020" s="1">
        <f>VLOOKUP(Table_Data[[#This Row],[id]], Table_miniLM_keywords_topics[[Column1.id]:[Column3.topic]], 3, FALSE)</f>
        <v>-1</v>
      </c>
      <c r="P1020" s="1">
        <f>VLOOKUP(Table_Data[[#This Row],[id]], Table_mpnet_keywords_topics[[Column1.id]:[Column3.topic]], 3, FALSE)</f>
        <v>5</v>
      </c>
      <c r="Q1020" s="1" t="s">
        <v>6208</v>
      </c>
    </row>
    <row r="1021" spans="1:17" x14ac:dyDescent="0.25">
      <c r="A1021" s="1" t="s">
        <v>5009</v>
      </c>
      <c r="B1021" s="1" t="s">
        <v>5089</v>
      </c>
      <c r="C1021" s="1" t="s">
        <v>5088</v>
      </c>
      <c r="D1021" s="1" t="s">
        <v>5091</v>
      </c>
      <c r="E1021" s="1" t="s">
        <v>5090</v>
      </c>
      <c r="F1021" s="1" t="s">
        <v>144</v>
      </c>
      <c r="G1021" s="1">
        <v>2020</v>
      </c>
      <c r="I1021" s="1">
        <f>VLOOKUP(Table_Data[[#This Row],[id]], Table_miniLM_document_topics[[Column1.id]:[Column3.topic]], 3, FALSE)</f>
        <v>3</v>
      </c>
      <c r="J1021" s="1">
        <f>VLOOKUP(Table_Data[[#This Row],[id]], Table_mpnet_document_topics[[Column1.id]:[Column3.topic]], 3, FALSE)</f>
        <v>4</v>
      </c>
      <c r="K1021" s="1">
        <f>VLOOKUP(Table_Data[[#This Row],[id]], Table_scibert_document_topics[[Column1.id]:[Column3.topic]], 3, FALSE)</f>
        <v>2</v>
      </c>
      <c r="L1021" s="1">
        <f>VLOOKUP(Table_Data[[#This Row],[id]], Table_miniLM_titles_topics[[Column1.id]:[Column3.topic]], 3, FALSE)</f>
        <v>24</v>
      </c>
      <c r="M1021" s="1">
        <f>VLOOKUP(Table_Data[[#This Row],[id]], Table_mpnet_titles_topics[[Column1.id]:[Column3.topic]], 3, FALSE)</f>
        <v>1</v>
      </c>
      <c r="N1021" s="1">
        <f>VLOOKUP(Table_Data[[#This Row],[id]], Table_scibert_titles_topics[[Column1.id]:[Column3.topic]], 3, FALSE)</f>
        <v>7</v>
      </c>
      <c r="O1021" s="1">
        <f>VLOOKUP(Table_Data[[#This Row],[id]], Table_miniLM_keywords_topics[[Column1.id]:[Column3.topic]], 3, FALSE)</f>
        <v>2</v>
      </c>
      <c r="P1021" s="1">
        <f>VLOOKUP(Table_Data[[#This Row],[id]], Table_mpnet_keywords_topics[[Column1.id]:[Column3.topic]], 3, FALSE)</f>
        <v>7</v>
      </c>
      <c r="Q1021" s="1" t="s">
        <v>6208</v>
      </c>
    </row>
    <row r="1022" spans="1:17" x14ac:dyDescent="0.25">
      <c r="A1022" s="1" t="s">
        <v>5010</v>
      </c>
      <c r="B1022" s="1" t="s">
        <v>5093</v>
      </c>
      <c r="C1022" s="1" t="s">
        <v>5092</v>
      </c>
      <c r="D1022" s="1" t="s">
        <v>5095</v>
      </c>
      <c r="E1022" s="1" t="s">
        <v>5094</v>
      </c>
      <c r="F1022" s="1" t="s">
        <v>144</v>
      </c>
      <c r="G1022" s="1">
        <v>2020</v>
      </c>
      <c r="I1022" s="1">
        <f>VLOOKUP(Table_Data[[#This Row],[id]], Table_miniLM_document_topics[[Column1.id]:[Column3.topic]], 3, FALSE)</f>
        <v>-1</v>
      </c>
      <c r="J1022" s="1">
        <f>VLOOKUP(Table_Data[[#This Row],[id]], Table_mpnet_document_topics[[Column1.id]:[Column3.topic]], 3, FALSE)</f>
        <v>14</v>
      </c>
      <c r="K1022" s="1">
        <f>VLOOKUP(Table_Data[[#This Row],[id]], Table_scibert_document_topics[[Column1.id]:[Column3.topic]], 3, FALSE)</f>
        <v>20</v>
      </c>
      <c r="L1022" s="1">
        <f>VLOOKUP(Table_Data[[#This Row],[id]], Table_miniLM_titles_topics[[Column1.id]:[Column3.topic]], 3, FALSE)</f>
        <v>21</v>
      </c>
      <c r="M1022" s="1">
        <f>VLOOKUP(Table_Data[[#This Row],[id]], Table_mpnet_titles_topics[[Column1.id]:[Column3.topic]], 3, FALSE)</f>
        <v>14</v>
      </c>
      <c r="N1022" s="1">
        <f>VLOOKUP(Table_Data[[#This Row],[id]], Table_scibert_titles_topics[[Column1.id]:[Column3.topic]], 3, FALSE)</f>
        <v>15</v>
      </c>
      <c r="O1022" s="1">
        <f>VLOOKUP(Table_Data[[#This Row],[id]], Table_miniLM_keywords_topics[[Column1.id]:[Column3.topic]], 3, FALSE)</f>
        <v>2</v>
      </c>
      <c r="P1022" s="1">
        <f>VLOOKUP(Table_Data[[#This Row],[id]], Table_mpnet_keywords_topics[[Column1.id]:[Column3.topic]], 3, FALSE)</f>
        <v>12</v>
      </c>
      <c r="Q1022" s="1" t="s">
        <v>6208</v>
      </c>
    </row>
    <row r="1023" spans="1:17" x14ac:dyDescent="0.25">
      <c r="A1023" s="1" t="s">
        <v>5011</v>
      </c>
      <c r="B1023" s="1" t="s">
        <v>5097</v>
      </c>
      <c r="C1023" s="1" t="s">
        <v>5096</v>
      </c>
      <c r="D1023" s="1" t="s">
        <v>5099</v>
      </c>
      <c r="E1023" s="1" t="s">
        <v>5098</v>
      </c>
      <c r="F1023" s="1" t="s">
        <v>144</v>
      </c>
      <c r="G1023" s="1">
        <v>2020</v>
      </c>
      <c r="I1023" s="1">
        <f>VLOOKUP(Table_Data[[#This Row],[id]], Table_miniLM_document_topics[[Column1.id]:[Column3.topic]], 3, FALSE)</f>
        <v>10</v>
      </c>
      <c r="J1023" s="1">
        <f>VLOOKUP(Table_Data[[#This Row],[id]], Table_mpnet_document_topics[[Column1.id]:[Column3.topic]], 3, FALSE)</f>
        <v>-1</v>
      </c>
      <c r="K1023" s="1">
        <f>VLOOKUP(Table_Data[[#This Row],[id]], Table_scibert_document_topics[[Column1.id]:[Column3.topic]], 3, FALSE)</f>
        <v>14</v>
      </c>
      <c r="L1023" s="1">
        <f>VLOOKUP(Table_Data[[#This Row],[id]], Table_miniLM_titles_topics[[Column1.id]:[Column3.topic]], 3, FALSE)</f>
        <v>-1</v>
      </c>
      <c r="M1023" s="1">
        <f>VLOOKUP(Table_Data[[#This Row],[id]], Table_mpnet_titles_topics[[Column1.id]:[Column3.topic]], 3, FALSE)</f>
        <v>10</v>
      </c>
      <c r="N1023" s="1">
        <f>VLOOKUP(Table_Data[[#This Row],[id]], Table_scibert_titles_topics[[Column1.id]:[Column3.topic]], 3, FALSE)</f>
        <v>-1</v>
      </c>
      <c r="O1023" s="1">
        <f>VLOOKUP(Table_Data[[#This Row],[id]], Table_miniLM_keywords_topics[[Column1.id]:[Column3.topic]], 3, FALSE)</f>
        <v>2</v>
      </c>
      <c r="P1023" s="1">
        <f>VLOOKUP(Table_Data[[#This Row],[id]], Table_mpnet_keywords_topics[[Column1.id]:[Column3.topic]], 3, FALSE)</f>
        <v>-1</v>
      </c>
      <c r="Q1023" s="1" t="s">
        <v>6208</v>
      </c>
    </row>
    <row r="1024" spans="1:17" x14ac:dyDescent="0.25">
      <c r="A1024" s="1" t="s">
        <v>5078</v>
      </c>
      <c r="B1024" s="1" t="s">
        <v>5101</v>
      </c>
      <c r="C1024" s="1" t="s">
        <v>5100</v>
      </c>
      <c r="D1024" s="1" t="s">
        <v>5103</v>
      </c>
      <c r="E1024" s="1" t="s">
        <v>5102</v>
      </c>
      <c r="F1024" s="1" t="s">
        <v>144</v>
      </c>
      <c r="G1024" s="1">
        <v>2020</v>
      </c>
      <c r="I1024" s="1">
        <f>VLOOKUP(Table_Data[[#This Row],[id]], Table_miniLM_document_topics[[Column1.id]:[Column3.topic]], 3, FALSE)</f>
        <v>3</v>
      </c>
      <c r="J1024" s="1">
        <f>VLOOKUP(Table_Data[[#This Row],[id]], Table_mpnet_document_topics[[Column1.id]:[Column3.topic]], 3, FALSE)</f>
        <v>20</v>
      </c>
      <c r="K1024" s="1">
        <f>VLOOKUP(Table_Data[[#This Row],[id]], Table_scibert_document_topics[[Column1.id]:[Column3.topic]], 3, FALSE)</f>
        <v>2</v>
      </c>
      <c r="L1024" s="1">
        <f>VLOOKUP(Table_Data[[#This Row],[id]], Table_miniLM_titles_topics[[Column1.id]:[Column3.topic]], 3, FALSE)</f>
        <v>-1</v>
      </c>
      <c r="M1024" s="1">
        <f>VLOOKUP(Table_Data[[#This Row],[id]], Table_mpnet_titles_topics[[Column1.id]:[Column3.topic]], 3, FALSE)</f>
        <v>2</v>
      </c>
      <c r="N1024" s="1">
        <f>VLOOKUP(Table_Data[[#This Row],[id]], Table_scibert_titles_topics[[Column1.id]:[Column3.topic]], 3, FALSE)</f>
        <v>1</v>
      </c>
      <c r="O1024" s="1">
        <f>VLOOKUP(Table_Data[[#This Row],[id]], Table_miniLM_keywords_topics[[Column1.id]:[Column3.topic]], 3, FALSE)</f>
        <v>2</v>
      </c>
      <c r="P1024" s="1">
        <f>VLOOKUP(Table_Data[[#This Row],[id]], Table_mpnet_keywords_topics[[Column1.id]:[Column3.topic]], 3, FALSE)</f>
        <v>7</v>
      </c>
      <c r="Q1024" s="1" t="s">
        <v>6208</v>
      </c>
    </row>
    <row r="1025" spans="1:17" x14ac:dyDescent="0.25">
      <c r="A1025" s="1" t="s">
        <v>5079</v>
      </c>
      <c r="B1025" s="1" t="s">
        <v>5105</v>
      </c>
      <c r="C1025" s="1" t="s">
        <v>5104</v>
      </c>
      <c r="D1025" s="1" t="s">
        <v>5107</v>
      </c>
      <c r="E1025" s="1" t="s">
        <v>5106</v>
      </c>
      <c r="F1025" s="1" t="s">
        <v>144</v>
      </c>
      <c r="G1025" s="1">
        <v>2019</v>
      </c>
      <c r="I1025" s="1">
        <f>VLOOKUP(Table_Data[[#This Row],[id]], Table_miniLM_document_topics[[Column1.id]:[Column3.topic]], 3, FALSE)</f>
        <v>-1</v>
      </c>
      <c r="J1025" s="1">
        <f>VLOOKUP(Table_Data[[#This Row],[id]], Table_mpnet_document_topics[[Column1.id]:[Column3.topic]], 3, FALSE)</f>
        <v>14</v>
      </c>
      <c r="K1025" s="1">
        <f>VLOOKUP(Table_Data[[#This Row],[id]], Table_scibert_document_topics[[Column1.id]:[Column3.topic]], 3, FALSE)</f>
        <v>-1</v>
      </c>
      <c r="L1025" s="1">
        <f>VLOOKUP(Table_Data[[#This Row],[id]], Table_miniLM_titles_topics[[Column1.id]:[Column3.topic]], 3, FALSE)</f>
        <v>17</v>
      </c>
      <c r="M1025" s="1">
        <f>VLOOKUP(Table_Data[[#This Row],[id]], Table_mpnet_titles_topics[[Column1.id]:[Column3.topic]], 3, FALSE)</f>
        <v>10</v>
      </c>
      <c r="N1025" s="1">
        <f>VLOOKUP(Table_Data[[#This Row],[id]], Table_scibert_titles_topics[[Column1.id]:[Column3.topic]], 3, FALSE)</f>
        <v>14</v>
      </c>
      <c r="O1025" s="1">
        <f>VLOOKUP(Table_Data[[#This Row],[id]], Table_miniLM_keywords_topics[[Column1.id]:[Column3.topic]], 3, FALSE)</f>
        <v>2</v>
      </c>
      <c r="P1025" s="1">
        <f>VLOOKUP(Table_Data[[#This Row],[id]], Table_mpnet_keywords_topics[[Column1.id]:[Column3.topic]], 3, FALSE)</f>
        <v>2</v>
      </c>
      <c r="Q1025" s="1" t="s">
        <v>6208</v>
      </c>
    </row>
    <row r="1026" spans="1:17" x14ac:dyDescent="0.25">
      <c r="A1026" s="1" t="s">
        <v>5080</v>
      </c>
      <c r="B1026" s="1" t="s">
        <v>5109</v>
      </c>
      <c r="C1026" s="1" t="s">
        <v>5108</v>
      </c>
      <c r="D1026" s="1" t="s">
        <v>5111</v>
      </c>
      <c r="E1026" s="1" t="s">
        <v>5110</v>
      </c>
      <c r="F1026" s="1" t="s">
        <v>144</v>
      </c>
      <c r="G1026" s="1">
        <v>2019</v>
      </c>
      <c r="I1026" s="1">
        <f>VLOOKUP(Table_Data[[#This Row],[id]], Table_miniLM_document_topics[[Column1.id]:[Column3.topic]], 3, FALSE)</f>
        <v>7</v>
      </c>
      <c r="J1026" s="1">
        <f>VLOOKUP(Table_Data[[#This Row],[id]], Table_mpnet_document_topics[[Column1.id]:[Column3.topic]], 3, FALSE)</f>
        <v>8</v>
      </c>
      <c r="K1026" s="1">
        <f>VLOOKUP(Table_Data[[#This Row],[id]], Table_scibert_document_topics[[Column1.id]:[Column3.topic]], 3, FALSE)</f>
        <v>7</v>
      </c>
      <c r="L1026" s="1">
        <f>VLOOKUP(Table_Data[[#This Row],[id]], Table_miniLM_titles_topics[[Column1.id]:[Column3.topic]], 3, FALSE)</f>
        <v>8</v>
      </c>
      <c r="M1026" s="1">
        <f>VLOOKUP(Table_Data[[#This Row],[id]], Table_mpnet_titles_topics[[Column1.id]:[Column3.topic]], 3, FALSE)</f>
        <v>11</v>
      </c>
      <c r="N1026" s="1">
        <f>VLOOKUP(Table_Data[[#This Row],[id]], Table_scibert_titles_topics[[Column1.id]:[Column3.topic]], 3, FALSE)</f>
        <v>6</v>
      </c>
      <c r="O1026" s="1">
        <f>VLOOKUP(Table_Data[[#This Row],[id]], Table_miniLM_keywords_topics[[Column1.id]:[Column3.topic]], 3, FALSE)</f>
        <v>-1</v>
      </c>
      <c r="P1026" s="1">
        <f>VLOOKUP(Table_Data[[#This Row],[id]], Table_mpnet_keywords_topics[[Column1.id]:[Column3.topic]], 3, FALSE)</f>
        <v>9</v>
      </c>
      <c r="Q1026" s="1" t="s">
        <v>6208</v>
      </c>
    </row>
    <row r="1027" spans="1:17" x14ac:dyDescent="0.25">
      <c r="A1027" s="1" t="s">
        <v>5081</v>
      </c>
      <c r="B1027" s="1" t="s">
        <v>5113</v>
      </c>
      <c r="C1027" s="1" t="s">
        <v>5112</v>
      </c>
      <c r="D1027" s="1" t="s">
        <v>5115</v>
      </c>
      <c r="E1027" s="1" t="s">
        <v>5114</v>
      </c>
      <c r="F1027" s="1" t="s">
        <v>144</v>
      </c>
      <c r="G1027" s="1">
        <v>2019</v>
      </c>
      <c r="I1027" s="1">
        <f>VLOOKUP(Table_Data[[#This Row],[id]], Table_miniLM_document_topics[[Column1.id]:[Column3.topic]], 3, FALSE)</f>
        <v>-1</v>
      </c>
      <c r="J1027" s="1">
        <f>VLOOKUP(Table_Data[[#This Row],[id]], Table_mpnet_document_topics[[Column1.id]:[Column3.topic]], 3, FALSE)</f>
        <v>10</v>
      </c>
      <c r="K1027" s="1">
        <f>VLOOKUP(Table_Data[[#This Row],[id]], Table_scibert_document_topics[[Column1.id]:[Column3.topic]], 3, FALSE)</f>
        <v>-1</v>
      </c>
      <c r="L1027" s="1">
        <f>VLOOKUP(Table_Data[[#This Row],[id]], Table_miniLM_titles_topics[[Column1.id]:[Column3.topic]], 3, FALSE)</f>
        <v>0</v>
      </c>
      <c r="M1027" s="1">
        <f>VLOOKUP(Table_Data[[#This Row],[id]], Table_mpnet_titles_topics[[Column1.id]:[Column3.topic]], 3, FALSE)</f>
        <v>3</v>
      </c>
      <c r="N1027" s="1">
        <f>VLOOKUP(Table_Data[[#This Row],[id]], Table_scibert_titles_topics[[Column1.id]:[Column3.topic]], 3, FALSE)</f>
        <v>-1</v>
      </c>
      <c r="O1027" s="1">
        <f>VLOOKUP(Table_Data[[#This Row],[id]], Table_miniLM_keywords_topics[[Column1.id]:[Column3.topic]], 3, FALSE)</f>
        <v>2</v>
      </c>
      <c r="P1027" s="1">
        <f>VLOOKUP(Table_Data[[#This Row],[id]], Table_mpnet_keywords_topics[[Column1.id]:[Column3.topic]], 3, FALSE)</f>
        <v>2</v>
      </c>
      <c r="Q1027" s="1" t="s">
        <v>6208</v>
      </c>
    </row>
    <row r="1028" spans="1:17" x14ac:dyDescent="0.25">
      <c r="A1028" s="1" t="s">
        <v>5082</v>
      </c>
      <c r="B1028" s="1" t="s">
        <v>5117</v>
      </c>
      <c r="C1028" s="1" t="s">
        <v>5116</v>
      </c>
      <c r="D1028" s="1" t="s">
        <v>5119</v>
      </c>
      <c r="E1028" s="1" t="s">
        <v>5118</v>
      </c>
      <c r="F1028" s="1" t="s">
        <v>144</v>
      </c>
      <c r="G1028" s="1">
        <v>2019</v>
      </c>
      <c r="I1028" s="1">
        <f>VLOOKUP(Table_Data[[#This Row],[id]], Table_miniLM_document_topics[[Column1.id]:[Column3.topic]], 3, FALSE)</f>
        <v>10</v>
      </c>
      <c r="J1028" s="1">
        <f>VLOOKUP(Table_Data[[#This Row],[id]], Table_mpnet_document_topics[[Column1.id]:[Column3.topic]], 3, FALSE)</f>
        <v>14</v>
      </c>
      <c r="K1028" s="1">
        <f>VLOOKUP(Table_Data[[#This Row],[id]], Table_scibert_document_topics[[Column1.id]:[Column3.topic]], 3, FALSE)</f>
        <v>14</v>
      </c>
      <c r="L1028" s="1">
        <f>VLOOKUP(Table_Data[[#This Row],[id]], Table_miniLM_titles_topics[[Column1.id]:[Column3.topic]], 3, FALSE)</f>
        <v>-1</v>
      </c>
      <c r="M1028" s="1">
        <f>VLOOKUP(Table_Data[[#This Row],[id]], Table_mpnet_titles_topics[[Column1.id]:[Column3.topic]], 3, FALSE)</f>
        <v>-1</v>
      </c>
      <c r="N1028" s="1">
        <f>VLOOKUP(Table_Data[[#This Row],[id]], Table_scibert_titles_topics[[Column1.id]:[Column3.topic]], 3, FALSE)</f>
        <v>-1</v>
      </c>
      <c r="O1028" s="1">
        <f>VLOOKUP(Table_Data[[#This Row],[id]], Table_miniLM_keywords_topics[[Column1.id]:[Column3.topic]], 3, FALSE)</f>
        <v>-1</v>
      </c>
      <c r="P1028" s="1">
        <f>VLOOKUP(Table_Data[[#This Row],[id]], Table_mpnet_keywords_topics[[Column1.id]:[Column3.topic]], 3, FALSE)</f>
        <v>2</v>
      </c>
      <c r="Q1028" s="1" t="s">
        <v>6208</v>
      </c>
    </row>
    <row r="1029" spans="1:17" x14ac:dyDescent="0.25">
      <c r="A1029" s="1" t="s">
        <v>5083</v>
      </c>
      <c r="B1029" s="1" t="s">
        <v>5129</v>
      </c>
      <c r="C1029" s="1" t="s">
        <v>5126</v>
      </c>
      <c r="D1029" s="1" t="s">
        <v>5133</v>
      </c>
      <c r="E1029" s="1" t="s">
        <v>5132</v>
      </c>
      <c r="F1029" s="1" t="s">
        <v>144</v>
      </c>
      <c r="G1029" s="1">
        <v>2018</v>
      </c>
      <c r="I1029" s="1">
        <f>VLOOKUP(Table_Data[[#This Row],[id]], Table_miniLM_document_topics[[Column1.id]:[Column3.topic]], 3, FALSE)</f>
        <v>3</v>
      </c>
      <c r="J1029" s="1">
        <f>VLOOKUP(Table_Data[[#This Row],[id]], Table_mpnet_document_topics[[Column1.id]:[Column3.topic]], 3, FALSE)</f>
        <v>-1</v>
      </c>
      <c r="K1029" s="1">
        <f>VLOOKUP(Table_Data[[#This Row],[id]], Table_scibert_document_topics[[Column1.id]:[Column3.topic]], 3, FALSE)</f>
        <v>2</v>
      </c>
      <c r="L1029" s="1">
        <f>VLOOKUP(Table_Data[[#This Row],[id]], Table_miniLM_titles_topics[[Column1.id]:[Column3.topic]], 3, FALSE)</f>
        <v>15</v>
      </c>
      <c r="M1029" s="1">
        <f>VLOOKUP(Table_Data[[#This Row],[id]], Table_mpnet_titles_topics[[Column1.id]:[Column3.topic]], 3, FALSE)</f>
        <v>6</v>
      </c>
      <c r="N1029" s="1">
        <f>VLOOKUP(Table_Data[[#This Row],[id]], Table_scibert_titles_topics[[Column1.id]:[Column3.topic]], 3, FALSE)</f>
        <v>7</v>
      </c>
      <c r="O1029" s="1">
        <f>VLOOKUP(Table_Data[[#This Row],[id]], Table_miniLM_keywords_topics[[Column1.id]:[Column3.topic]], 3, FALSE)</f>
        <v>-1</v>
      </c>
      <c r="P1029" s="1">
        <f>VLOOKUP(Table_Data[[#This Row],[id]], Table_mpnet_keywords_topics[[Column1.id]:[Column3.topic]], 3, FALSE)</f>
        <v>10</v>
      </c>
      <c r="Q1029" s="1" t="s">
        <v>6208</v>
      </c>
    </row>
    <row r="1030" spans="1:17" x14ac:dyDescent="0.25">
      <c r="A1030" s="1" t="s">
        <v>5084</v>
      </c>
      <c r="B1030" s="1" t="s">
        <v>5130</v>
      </c>
      <c r="C1030" s="1" t="s">
        <v>5127</v>
      </c>
      <c r="D1030" s="1" t="s">
        <v>5137</v>
      </c>
      <c r="E1030" s="1" t="s">
        <v>5134</v>
      </c>
      <c r="F1030" s="1" t="s">
        <v>144</v>
      </c>
      <c r="G1030" s="1">
        <v>2018</v>
      </c>
      <c r="I1030" s="1">
        <f>VLOOKUP(Table_Data[[#This Row],[id]], Table_miniLM_document_topics[[Column1.id]:[Column3.topic]], 3, FALSE)</f>
        <v>-1</v>
      </c>
      <c r="J1030" s="1">
        <f>VLOOKUP(Table_Data[[#This Row],[id]], Table_mpnet_document_topics[[Column1.id]:[Column3.topic]], 3, FALSE)</f>
        <v>-1</v>
      </c>
      <c r="K1030" s="1">
        <f>VLOOKUP(Table_Data[[#This Row],[id]], Table_scibert_document_topics[[Column1.id]:[Column3.topic]], 3, FALSE)</f>
        <v>-1</v>
      </c>
      <c r="L1030" s="1">
        <f>VLOOKUP(Table_Data[[#This Row],[id]], Table_miniLM_titles_topics[[Column1.id]:[Column3.topic]], 3, FALSE)</f>
        <v>-1</v>
      </c>
      <c r="M1030" s="1">
        <f>VLOOKUP(Table_Data[[#This Row],[id]], Table_mpnet_titles_topics[[Column1.id]:[Column3.topic]], 3, FALSE)</f>
        <v>-1</v>
      </c>
      <c r="N1030" s="1">
        <f>VLOOKUP(Table_Data[[#This Row],[id]], Table_scibert_titles_topics[[Column1.id]:[Column3.topic]], 3, FALSE)</f>
        <v>23</v>
      </c>
      <c r="O1030" s="1">
        <f>VLOOKUP(Table_Data[[#This Row],[id]], Table_miniLM_keywords_topics[[Column1.id]:[Column3.topic]], 3, FALSE)</f>
        <v>-1</v>
      </c>
      <c r="P1030" s="1">
        <f>VLOOKUP(Table_Data[[#This Row],[id]], Table_mpnet_keywords_topics[[Column1.id]:[Column3.topic]], 3, FALSE)</f>
        <v>-1</v>
      </c>
      <c r="Q1030" s="1" t="s">
        <v>6208</v>
      </c>
    </row>
    <row r="1031" spans="1:17" x14ac:dyDescent="0.25">
      <c r="A1031" s="1" t="s">
        <v>5085</v>
      </c>
      <c r="B1031" s="1" t="s">
        <v>5131</v>
      </c>
      <c r="C1031" s="1" t="s">
        <v>5128</v>
      </c>
      <c r="D1031" s="1" t="s">
        <v>5136</v>
      </c>
      <c r="E1031" s="1" t="s">
        <v>5135</v>
      </c>
      <c r="F1031" s="1" t="s">
        <v>144</v>
      </c>
      <c r="G1031" s="1">
        <v>2018</v>
      </c>
      <c r="I1031" s="1">
        <f>VLOOKUP(Table_Data[[#This Row],[id]], Table_miniLM_document_topics[[Column1.id]:[Column3.topic]], 3, FALSE)</f>
        <v>1</v>
      </c>
      <c r="J1031" s="1">
        <f>VLOOKUP(Table_Data[[#This Row],[id]], Table_mpnet_document_topics[[Column1.id]:[Column3.topic]], 3, FALSE)</f>
        <v>3</v>
      </c>
      <c r="K1031" s="1">
        <f>VLOOKUP(Table_Data[[#This Row],[id]], Table_scibert_document_topics[[Column1.id]:[Column3.topic]], 3, FALSE)</f>
        <v>-1</v>
      </c>
      <c r="L1031" s="1">
        <f>VLOOKUP(Table_Data[[#This Row],[id]], Table_miniLM_titles_topics[[Column1.id]:[Column3.topic]], 3, FALSE)</f>
        <v>10</v>
      </c>
      <c r="M1031" s="1">
        <f>VLOOKUP(Table_Data[[#This Row],[id]], Table_mpnet_titles_topics[[Column1.id]:[Column3.topic]], 3, FALSE)</f>
        <v>5</v>
      </c>
      <c r="N1031" s="1">
        <f>VLOOKUP(Table_Data[[#This Row],[id]], Table_scibert_titles_topics[[Column1.id]:[Column3.topic]], 3, FALSE)</f>
        <v>2</v>
      </c>
      <c r="O1031" s="1">
        <f>VLOOKUP(Table_Data[[#This Row],[id]], Table_miniLM_keywords_topics[[Column1.id]:[Column3.topic]], 3, FALSE)</f>
        <v>2</v>
      </c>
      <c r="P1031" s="1">
        <f>VLOOKUP(Table_Data[[#This Row],[id]], Table_mpnet_keywords_topics[[Column1.id]:[Column3.topic]], 3, FALSE)</f>
        <v>2</v>
      </c>
      <c r="Q1031" s="1" t="s">
        <v>6208</v>
      </c>
    </row>
    <row r="1032" spans="1:17" x14ac:dyDescent="0.25">
      <c r="A1032" s="1" t="s">
        <v>5086</v>
      </c>
      <c r="B1032" s="1" t="s">
        <v>5139</v>
      </c>
      <c r="C1032" s="1" t="s">
        <v>5138</v>
      </c>
      <c r="D1032" s="1" t="s">
        <v>5141</v>
      </c>
      <c r="E1032" s="1" t="s">
        <v>5140</v>
      </c>
      <c r="F1032" s="1" t="s">
        <v>144</v>
      </c>
      <c r="G1032" s="1">
        <v>2018</v>
      </c>
      <c r="I1032" s="1">
        <f>VLOOKUP(Table_Data[[#This Row],[id]], Table_miniLM_document_topics[[Column1.id]:[Column3.topic]], 3, FALSE)</f>
        <v>-1</v>
      </c>
      <c r="J1032" s="1">
        <f>VLOOKUP(Table_Data[[#This Row],[id]], Table_mpnet_document_topics[[Column1.id]:[Column3.topic]], 3, FALSE)</f>
        <v>20</v>
      </c>
      <c r="K1032" s="1">
        <f>VLOOKUP(Table_Data[[#This Row],[id]], Table_scibert_document_topics[[Column1.id]:[Column3.topic]], 3, FALSE)</f>
        <v>-1</v>
      </c>
      <c r="L1032" s="1">
        <f>VLOOKUP(Table_Data[[#This Row],[id]], Table_miniLM_titles_topics[[Column1.id]:[Column3.topic]], 3, FALSE)</f>
        <v>-1</v>
      </c>
      <c r="M1032" s="1">
        <f>VLOOKUP(Table_Data[[#This Row],[id]], Table_mpnet_titles_topics[[Column1.id]:[Column3.topic]], 3, FALSE)</f>
        <v>3</v>
      </c>
      <c r="N1032" s="1">
        <f>VLOOKUP(Table_Data[[#This Row],[id]], Table_scibert_titles_topics[[Column1.id]:[Column3.topic]], 3, FALSE)</f>
        <v>-1</v>
      </c>
      <c r="O1032" s="1">
        <f>VLOOKUP(Table_Data[[#This Row],[id]], Table_miniLM_keywords_topics[[Column1.id]:[Column3.topic]], 3, FALSE)</f>
        <v>-1</v>
      </c>
      <c r="P1032" s="1">
        <f>VLOOKUP(Table_Data[[#This Row],[id]], Table_mpnet_keywords_topics[[Column1.id]:[Column3.topic]], 3, FALSE)</f>
        <v>-1</v>
      </c>
      <c r="Q1032" s="1" t="s">
        <v>6208</v>
      </c>
    </row>
    <row r="1033" spans="1:17" x14ac:dyDescent="0.25">
      <c r="A1033" s="1" t="s">
        <v>5087</v>
      </c>
      <c r="B1033" s="1" t="s">
        <v>5143</v>
      </c>
      <c r="C1033" s="1" t="s">
        <v>5142</v>
      </c>
      <c r="D1033" s="1" t="s">
        <v>5149</v>
      </c>
      <c r="E1033" s="1" t="s">
        <v>5148</v>
      </c>
      <c r="F1033" s="1" t="s">
        <v>144</v>
      </c>
      <c r="G1033" s="1">
        <v>2018</v>
      </c>
      <c r="I1033" s="1">
        <f>VLOOKUP(Table_Data[[#This Row],[id]], Table_miniLM_document_topics[[Column1.id]:[Column3.topic]], 3, FALSE)</f>
        <v>0</v>
      </c>
      <c r="J1033" s="1">
        <f>VLOOKUP(Table_Data[[#This Row],[id]], Table_mpnet_document_topics[[Column1.id]:[Column3.topic]], 3, FALSE)</f>
        <v>2</v>
      </c>
      <c r="K1033" s="1">
        <f>VLOOKUP(Table_Data[[#This Row],[id]], Table_scibert_document_topics[[Column1.id]:[Column3.topic]], 3, FALSE)</f>
        <v>0</v>
      </c>
      <c r="L1033" s="1">
        <f>VLOOKUP(Table_Data[[#This Row],[id]], Table_miniLM_titles_topics[[Column1.id]:[Column3.topic]], 3, FALSE)</f>
        <v>0</v>
      </c>
      <c r="M1033" s="1">
        <f>VLOOKUP(Table_Data[[#This Row],[id]], Table_mpnet_titles_topics[[Column1.id]:[Column3.topic]], 3, FALSE)</f>
        <v>3</v>
      </c>
      <c r="N1033" s="1">
        <f>VLOOKUP(Table_Data[[#This Row],[id]], Table_scibert_titles_topics[[Column1.id]:[Column3.topic]], 3, FALSE)</f>
        <v>3</v>
      </c>
      <c r="O1033" s="1">
        <f>VLOOKUP(Table_Data[[#This Row],[id]], Table_miniLM_keywords_topics[[Column1.id]:[Column3.topic]], 3, FALSE)</f>
        <v>5</v>
      </c>
      <c r="P1033" s="1">
        <f>VLOOKUP(Table_Data[[#This Row],[id]], Table_mpnet_keywords_topics[[Column1.id]:[Column3.topic]], 3, FALSE)</f>
        <v>6</v>
      </c>
      <c r="Q1033" s="1" t="s">
        <v>6208</v>
      </c>
    </row>
    <row r="1034" spans="1:17" x14ac:dyDescent="0.25">
      <c r="A1034" s="1" t="s">
        <v>5122</v>
      </c>
      <c r="B1034" s="1" t="s">
        <v>5145</v>
      </c>
      <c r="C1034" s="1" t="s">
        <v>5144</v>
      </c>
      <c r="D1034" s="1" t="s">
        <v>5151</v>
      </c>
      <c r="E1034" s="1" t="s">
        <v>5150</v>
      </c>
      <c r="F1034" s="1" t="s">
        <v>144</v>
      </c>
      <c r="G1034" s="1">
        <v>2018</v>
      </c>
      <c r="I1034" s="1">
        <f>VLOOKUP(Table_Data[[#This Row],[id]], Table_miniLM_document_topics[[Column1.id]:[Column3.topic]], 3, FALSE)</f>
        <v>3</v>
      </c>
      <c r="J1034" s="1">
        <f>VLOOKUP(Table_Data[[#This Row],[id]], Table_mpnet_document_topics[[Column1.id]:[Column3.topic]], 3, FALSE)</f>
        <v>4</v>
      </c>
      <c r="K1034" s="1">
        <f>VLOOKUP(Table_Data[[#This Row],[id]], Table_scibert_document_topics[[Column1.id]:[Column3.topic]], 3, FALSE)</f>
        <v>2</v>
      </c>
      <c r="L1034" s="1">
        <f>VLOOKUP(Table_Data[[#This Row],[id]], Table_miniLM_titles_topics[[Column1.id]:[Column3.topic]], 3, FALSE)</f>
        <v>10</v>
      </c>
      <c r="M1034" s="1">
        <f>VLOOKUP(Table_Data[[#This Row],[id]], Table_mpnet_titles_topics[[Column1.id]:[Column3.topic]], 3, FALSE)</f>
        <v>-1</v>
      </c>
      <c r="N1034" s="1">
        <f>VLOOKUP(Table_Data[[#This Row],[id]], Table_scibert_titles_topics[[Column1.id]:[Column3.topic]], 3, FALSE)</f>
        <v>-1</v>
      </c>
      <c r="O1034" s="1">
        <f>VLOOKUP(Table_Data[[#This Row],[id]], Table_miniLM_keywords_topics[[Column1.id]:[Column3.topic]], 3, FALSE)</f>
        <v>2</v>
      </c>
      <c r="P1034" s="1">
        <f>VLOOKUP(Table_Data[[#This Row],[id]], Table_mpnet_keywords_topics[[Column1.id]:[Column3.topic]], 3, FALSE)</f>
        <v>7</v>
      </c>
      <c r="Q1034" s="1" t="s">
        <v>6208</v>
      </c>
    </row>
    <row r="1035" spans="1:17" x14ac:dyDescent="0.25">
      <c r="A1035" s="1" t="s">
        <v>5123</v>
      </c>
      <c r="B1035" s="1" t="s">
        <v>5147</v>
      </c>
      <c r="C1035" s="1" t="s">
        <v>5146</v>
      </c>
      <c r="D1035" s="1" t="s">
        <v>5153</v>
      </c>
      <c r="E1035" s="1" t="s">
        <v>5152</v>
      </c>
      <c r="F1035" s="1" t="s">
        <v>144</v>
      </c>
      <c r="G1035" s="1">
        <v>2018</v>
      </c>
      <c r="I1035" s="1">
        <f>VLOOKUP(Table_Data[[#This Row],[id]], Table_miniLM_document_topics[[Column1.id]:[Column3.topic]], 3, FALSE)</f>
        <v>16</v>
      </c>
      <c r="J1035" s="1">
        <f>VLOOKUP(Table_Data[[#This Row],[id]], Table_mpnet_document_topics[[Column1.id]:[Column3.topic]], 3, FALSE)</f>
        <v>22</v>
      </c>
      <c r="K1035" s="1">
        <f>VLOOKUP(Table_Data[[#This Row],[id]], Table_scibert_document_topics[[Column1.id]:[Column3.topic]], 3, FALSE)</f>
        <v>-1</v>
      </c>
      <c r="L1035" s="1">
        <f>VLOOKUP(Table_Data[[#This Row],[id]], Table_miniLM_titles_topics[[Column1.id]:[Column3.topic]], 3, FALSE)</f>
        <v>-1</v>
      </c>
      <c r="M1035" s="1">
        <f>VLOOKUP(Table_Data[[#This Row],[id]], Table_mpnet_titles_topics[[Column1.id]:[Column3.topic]], 3, FALSE)</f>
        <v>-1</v>
      </c>
      <c r="N1035" s="1">
        <f>VLOOKUP(Table_Data[[#This Row],[id]], Table_scibert_titles_topics[[Column1.id]:[Column3.topic]], 3, FALSE)</f>
        <v>-1</v>
      </c>
      <c r="O1035" s="1">
        <f>VLOOKUP(Table_Data[[#This Row],[id]], Table_miniLM_keywords_topics[[Column1.id]:[Column3.topic]], 3, FALSE)</f>
        <v>6</v>
      </c>
      <c r="P1035" s="1">
        <f>VLOOKUP(Table_Data[[#This Row],[id]], Table_mpnet_keywords_topics[[Column1.id]:[Column3.topic]], 3, FALSE)</f>
        <v>13</v>
      </c>
      <c r="Q1035" s="1" t="s">
        <v>6208</v>
      </c>
    </row>
    <row r="1036" spans="1:17" x14ac:dyDescent="0.25">
      <c r="A1036" s="1" t="s">
        <v>5124</v>
      </c>
      <c r="B1036" s="1" t="s">
        <v>5155</v>
      </c>
      <c r="C1036" s="1" t="s">
        <v>5154</v>
      </c>
      <c r="D1036" s="1" t="s">
        <v>5165</v>
      </c>
      <c r="E1036" s="1" t="s">
        <v>5164</v>
      </c>
      <c r="F1036" s="1" t="s">
        <v>144</v>
      </c>
      <c r="G1036" s="1">
        <v>2018</v>
      </c>
      <c r="I1036" s="1">
        <f>VLOOKUP(Table_Data[[#This Row],[id]], Table_miniLM_document_topics[[Column1.id]:[Column3.topic]], 3, FALSE)</f>
        <v>14</v>
      </c>
      <c r="J1036" s="1">
        <f>VLOOKUP(Table_Data[[#This Row],[id]], Table_mpnet_document_topics[[Column1.id]:[Column3.topic]], 3, FALSE)</f>
        <v>15</v>
      </c>
      <c r="K1036" s="1">
        <f>VLOOKUP(Table_Data[[#This Row],[id]], Table_scibert_document_topics[[Column1.id]:[Column3.topic]], 3, FALSE)</f>
        <v>17</v>
      </c>
      <c r="L1036" s="1">
        <f>VLOOKUP(Table_Data[[#This Row],[id]], Table_miniLM_titles_topics[[Column1.id]:[Column3.topic]], 3, FALSE)</f>
        <v>0</v>
      </c>
      <c r="M1036" s="1">
        <f>VLOOKUP(Table_Data[[#This Row],[id]], Table_mpnet_titles_topics[[Column1.id]:[Column3.topic]], 3, FALSE)</f>
        <v>7</v>
      </c>
      <c r="N1036" s="1">
        <f>VLOOKUP(Table_Data[[#This Row],[id]], Table_scibert_titles_topics[[Column1.id]:[Column3.topic]], 3, FALSE)</f>
        <v>3</v>
      </c>
      <c r="O1036" s="1">
        <f>VLOOKUP(Table_Data[[#This Row],[id]], Table_miniLM_keywords_topics[[Column1.id]:[Column3.topic]], 3, FALSE)</f>
        <v>6</v>
      </c>
      <c r="P1036" s="1">
        <f>VLOOKUP(Table_Data[[#This Row],[id]], Table_mpnet_keywords_topics[[Column1.id]:[Column3.topic]], 3, FALSE)</f>
        <v>3</v>
      </c>
      <c r="Q1036" s="1" t="s">
        <v>6208</v>
      </c>
    </row>
    <row r="1037" spans="1:17" x14ac:dyDescent="0.25">
      <c r="A1037" s="1" t="s">
        <v>5125</v>
      </c>
      <c r="B1037" s="1" t="s">
        <v>5159</v>
      </c>
      <c r="C1037" s="1" t="s">
        <v>5158</v>
      </c>
      <c r="D1037" s="1" t="s">
        <v>5167</v>
      </c>
      <c r="E1037" s="1" t="s">
        <v>5166</v>
      </c>
      <c r="F1037" s="1" t="s">
        <v>144</v>
      </c>
      <c r="G1037" s="1">
        <v>2018</v>
      </c>
      <c r="I1037" s="1">
        <f>VLOOKUP(Table_Data[[#This Row],[id]], Table_miniLM_document_topics[[Column1.id]:[Column3.topic]], 3, FALSE)</f>
        <v>1</v>
      </c>
      <c r="J1037" s="1">
        <f>VLOOKUP(Table_Data[[#This Row],[id]], Table_mpnet_document_topics[[Column1.id]:[Column3.topic]], 3, FALSE)</f>
        <v>3</v>
      </c>
      <c r="K1037" s="1">
        <f>VLOOKUP(Table_Data[[#This Row],[id]], Table_scibert_document_topics[[Column1.id]:[Column3.topic]], 3, FALSE)</f>
        <v>4</v>
      </c>
      <c r="L1037" s="1">
        <f>VLOOKUP(Table_Data[[#This Row],[id]], Table_miniLM_titles_topics[[Column1.id]:[Column3.topic]], 3, FALSE)</f>
        <v>10</v>
      </c>
      <c r="M1037" s="1">
        <f>VLOOKUP(Table_Data[[#This Row],[id]], Table_mpnet_titles_topics[[Column1.id]:[Column3.topic]], 3, FALSE)</f>
        <v>5</v>
      </c>
      <c r="N1037" s="1">
        <f>VLOOKUP(Table_Data[[#This Row],[id]], Table_scibert_titles_topics[[Column1.id]:[Column3.topic]], 3, FALSE)</f>
        <v>-1</v>
      </c>
      <c r="O1037" s="1">
        <f>VLOOKUP(Table_Data[[#This Row],[id]], Table_miniLM_keywords_topics[[Column1.id]:[Column3.topic]], 3, FALSE)</f>
        <v>2</v>
      </c>
      <c r="P1037" s="1">
        <f>VLOOKUP(Table_Data[[#This Row],[id]], Table_mpnet_keywords_topics[[Column1.id]:[Column3.topic]], 3, FALSE)</f>
        <v>7</v>
      </c>
      <c r="Q1037" s="1" t="s">
        <v>6208</v>
      </c>
    </row>
    <row r="1038" spans="1:17" x14ac:dyDescent="0.25">
      <c r="A1038" s="1" t="s">
        <v>5157</v>
      </c>
      <c r="B1038" s="1" t="s">
        <v>5161</v>
      </c>
      <c r="C1038" s="1" t="s">
        <v>5160</v>
      </c>
      <c r="D1038" s="1" t="s">
        <v>5169</v>
      </c>
      <c r="E1038" s="1" t="s">
        <v>5168</v>
      </c>
      <c r="F1038" s="1" t="s">
        <v>144</v>
      </c>
      <c r="G1038" s="1">
        <v>2018</v>
      </c>
      <c r="I1038" s="1">
        <f>VLOOKUP(Table_Data[[#This Row],[id]], Table_miniLM_document_topics[[Column1.id]:[Column3.topic]], 3, FALSE)</f>
        <v>11</v>
      </c>
      <c r="J1038" s="1">
        <f>VLOOKUP(Table_Data[[#This Row],[id]], Table_mpnet_document_topics[[Column1.id]:[Column3.topic]], 3, FALSE)</f>
        <v>0</v>
      </c>
      <c r="K1038" s="1">
        <f>VLOOKUP(Table_Data[[#This Row],[id]], Table_scibert_document_topics[[Column1.id]:[Column3.topic]], 3, FALSE)</f>
        <v>1</v>
      </c>
      <c r="L1038" s="1">
        <f>VLOOKUP(Table_Data[[#This Row],[id]], Table_miniLM_titles_topics[[Column1.id]:[Column3.topic]], 3, FALSE)</f>
        <v>3</v>
      </c>
      <c r="M1038" s="1">
        <f>VLOOKUP(Table_Data[[#This Row],[id]], Table_mpnet_titles_topics[[Column1.id]:[Column3.topic]], 3, FALSE)</f>
        <v>0</v>
      </c>
      <c r="N1038" s="1">
        <f>VLOOKUP(Table_Data[[#This Row],[id]], Table_scibert_titles_topics[[Column1.id]:[Column3.topic]], 3, FALSE)</f>
        <v>0</v>
      </c>
      <c r="O1038" s="1">
        <f>VLOOKUP(Table_Data[[#This Row],[id]], Table_miniLM_keywords_topics[[Column1.id]:[Column3.topic]], 3, FALSE)</f>
        <v>10</v>
      </c>
      <c r="P1038" s="1">
        <f>VLOOKUP(Table_Data[[#This Row],[id]], Table_mpnet_keywords_topics[[Column1.id]:[Column3.topic]], 3, FALSE)</f>
        <v>1</v>
      </c>
      <c r="Q1038" s="1" t="s">
        <v>6208</v>
      </c>
    </row>
    <row r="1039" spans="1:17" x14ac:dyDescent="0.25">
      <c r="A1039" s="1" t="s">
        <v>5156</v>
      </c>
      <c r="B1039" s="1" t="s">
        <v>5163</v>
      </c>
      <c r="C1039" s="1" t="s">
        <v>5162</v>
      </c>
      <c r="D1039" s="1" t="s">
        <v>5171</v>
      </c>
      <c r="E1039" s="1" t="s">
        <v>5170</v>
      </c>
      <c r="F1039" s="1" t="s">
        <v>144</v>
      </c>
      <c r="G1039" s="1">
        <v>2018</v>
      </c>
      <c r="I1039" s="1">
        <f>VLOOKUP(Table_Data[[#This Row],[id]], Table_miniLM_document_topics[[Column1.id]:[Column3.topic]], 3, FALSE)</f>
        <v>-1</v>
      </c>
      <c r="J1039" s="1">
        <f>VLOOKUP(Table_Data[[#This Row],[id]], Table_mpnet_document_topics[[Column1.id]:[Column3.topic]], 3, FALSE)</f>
        <v>-1</v>
      </c>
      <c r="K1039" s="1">
        <f>VLOOKUP(Table_Data[[#This Row],[id]], Table_scibert_document_topics[[Column1.id]:[Column3.topic]], 3, FALSE)</f>
        <v>-1</v>
      </c>
      <c r="L1039" s="1">
        <f>VLOOKUP(Table_Data[[#This Row],[id]], Table_miniLM_titles_topics[[Column1.id]:[Column3.topic]], 3, FALSE)</f>
        <v>1</v>
      </c>
      <c r="M1039" s="1">
        <f>VLOOKUP(Table_Data[[#This Row],[id]], Table_mpnet_titles_topics[[Column1.id]:[Column3.topic]], 3, FALSE)</f>
        <v>4</v>
      </c>
      <c r="N1039" s="1">
        <f>VLOOKUP(Table_Data[[#This Row],[id]], Table_scibert_titles_topics[[Column1.id]:[Column3.topic]], 3, FALSE)</f>
        <v>-1</v>
      </c>
      <c r="O1039" s="1">
        <f>VLOOKUP(Table_Data[[#This Row],[id]], Table_miniLM_keywords_topics[[Column1.id]:[Column3.topic]], 3, FALSE)</f>
        <v>3</v>
      </c>
      <c r="P1039" s="1">
        <f>VLOOKUP(Table_Data[[#This Row],[id]], Table_mpnet_keywords_topics[[Column1.id]:[Column3.topic]], 3, FALSE)</f>
        <v>3</v>
      </c>
      <c r="Q1039" s="1" t="s">
        <v>6208</v>
      </c>
    </row>
    <row r="1040" spans="1:17" x14ac:dyDescent="0.25">
      <c r="A1040" s="1" t="s">
        <v>5172</v>
      </c>
      <c r="B1040" s="1" t="s">
        <v>5187</v>
      </c>
      <c r="C1040" s="1" t="s">
        <v>5186</v>
      </c>
      <c r="D1040" s="1" t="s">
        <v>5195</v>
      </c>
      <c r="E1040" s="1" t="s">
        <v>5194</v>
      </c>
      <c r="F1040" s="1" t="s">
        <v>144</v>
      </c>
      <c r="G1040" s="1">
        <v>2017</v>
      </c>
      <c r="I1040" s="1">
        <f>VLOOKUP(Table_Data[[#This Row],[id]], Table_miniLM_document_topics[[Column1.id]:[Column3.topic]], 3, FALSE)</f>
        <v>-1</v>
      </c>
      <c r="J1040" s="1">
        <f>VLOOKUP(Table_Data[[#This Row],[id]], Table_mpnet_document_topics[[Column1.id]:[Column3.topic]], 3, FALSE)</f>
        <v>-1</v>
      </c>
      <c r="K1040" s="1">
        <f>VLOOKUP(Table_Data[[#This Row],[id]], Table_scibert_document_topics[[Column1.id]:[Column3.topic]], 3, FALSE)</f>
        <v>20</v>
      </c>
      <c r="L1040" s="1">
        <f>VLOOKUP(Table_Data[[#This Row],[id]], Table_miniLM_titles_topics[[Column1.id]:[Column3.topic]], 3, FALSE)</f>
        <v>1</v>
      </c>
      <c r="M1040" s="1">
        <f>VLOOKUP(Table_Data[[#This Row],[id]], Table_mpnet_titles_topics[[Column1.id]:[Column3.topic]], 3, FALSE)</f>
        <v>4</v>
      </c>
      <c r="N1040" s="1">
        <f>VLOOKUP(Table_Data[[#This Row],[id]], Table_scibert_titles_topics[[Column1.id]:[Column3.topic]], 3, FALSE)</f>
        <v>11</v>
      </c>
      <c r="O1040" s="1">
        <f>VLOOKUP(Table_Data[[#This Row],[id]], Table_miniLM_keywords_topics[[Column1.id]:[Column3.topic]], 3, FALSE)</f>
        <v>2</v>
      </c>
      <c r="P1040" s="1">
        <f>VLOOKUP(Table_Data[[#This Row],[id]], Table_mpnet_keywords_topics[[Column1.id]:[Column3.topic]], 3, FALSE)</f>
        <v>2</v>
      </c>
      <c r="Q1040" s="1" t="s">
        <v>6208</v>
      </c>
    </row>
    <row r="1041" spans="1:17" x14ac:dyDescent="0.25">
      <c r="A1041" s="1" t="s">
        <v>5173</v>
      </c>
      <c r="B1041" s="1" t="s">
        <v>5189</v>
      </c>
      <c r="C1041" s="1" t="s">
        <v>5188</v>
      </c>
      <c r="D1041" s="1" t="s">
        <v>5197</v>
      </c>
      <c r="E1041" s="1" t="s">
        <v>5196</v>
      </c>
      <c r="F1041" s="1" t="s">
        <v>144</v>
      </c>
      <c r="G1041" s="1">
        <v>2017</v>
      </c>
      <c r="I1041" s="1">
        <f>VLOOKUP(Table_Data[[#This Row],[id]], Table_miniLM_document_topics[[Column1.id]:[Column3.topic]], 3, FALSE)</f>
        <v>0</v>
      </c>
      <c r="J1041" s="1">
        <f>VLOOKUP(Table_Data[[#This Row],[id]], Table_mpnet_document_topics[[Column1.id]:[Column3.topic]], 3, FALSE)</f>
        <v>2</v>
      </c>
      <c r="K1041" s="1">
        <f>VLOOKUP(Table_Data[[#This Row],[id]], Table_scibert_document_topics[[Column1.id]:[Column3.topic]], 3, FALSE)</f>
        <v>0</v>
      </c>
      <c r="L1041" s="1">
        <f>VLOOKUP(Table_Data[[#This Row],[id]], Table_miniLM_titles_topics[[Column1.id]:[Column3.topic]], 3, FALSE)</f>
        <v>0</v>
      </c>
      <c r="M1041" s="1">
        <f>VLOOKUP(Table_Data[[#This Row],[id]], Table_mpnet_titles_topics[[Column1.id]:[Column3.topic]], 3, FALSE)</f>
        <v>3</v>
      </c>
      <c r="N1041" s="1">
        <f>VLOOKUP(Table_Data[[#This Row],[id]], Table_scibert_titles_topics[[Column1.id]:[Column3.topic]], 3, FALSE)</f>
        <v>-1</v>
      </c>
      <c r="O1041" s="1">
        <f>VLOOKUP(Table_Data[[#This Row],[id]], Table_miniLM_keywords_topics[[Column1.id]:[Column3.topic]], 3, FALSE)</f>
        <v>-1</v>
      </c>
      <c r="P1041" s="1">
        <f>VLOOKUP(Table_Data[[#This Row],[id]], Table_mpnet_keywords_topics[[Column1.id]:[Column3.topic]], 3, FALSE)</f>
        <v>4</v>
      </c>
      <c r="Q1041" s="1" t="s">
        <v>6208</v>
      </c>
    </row>
    <row r="1042" spans="1:17" x14ac:dyDescent="0.25">
      <c r="A1042" s="1" t="s">
        <v>5174</v>
      </c>
      <c r="B1042" s="1" t="s">
        <v>5191</v>
      </c>
      <c r="C1042" s="1" t="s">
        <v>5190</v>
      </c>
      <c r="D1042" s="1" t="s">
        <v>5199</v>
      </c>
      <c r="E1042" s="1" t="s">
        <v>5198</v>
      </c>
      <c r="F1042" s="1" t="s">
        <v>144</v>
      </c>
      <c r="G1042" s="1">
        <v>2017</v>
      </c>
      <c r="I1042" s="1">
        <f>VLOOKUP(Table_Data[[#This Row],[id]], Table_miniLM_document_topics[[Column1.id]:[Column3.topic]], 3, FALSE)</f>
        <v>0</v>
      </c>
      <c r="J1042" s="1">
        <f>VLOOKUP(Table_Data[[#This Row],[id]], Table_mpnet_document_topics[[Column1.id]:[Column3.topic]], 3, FALSE)</f>
        <v>2</v>
      </c>
      <c r="K1042" s="1">
        <f>VLOOKUP(Table_Data[[#This Row],[id]], Table_scibert_document_topics[[Column1.id]:[Column3.topic]], 3, FALSE)</f>
        <v>0</v>
      </c>
      <c r="L1042" s="1">
        <f>VLOOKUP(Table_Data[[#This Row],[id]], Table_miniLM_titles_topics[[Column1.id]:[Column3.topic]], 3, FALSE)</f>
        <v>1</v>
      </c>
      <c r="M1042" s="1">
        <f>VLOOKUP(Table_Data[[#This Row],[id]], Table_mpnet_titles_topics[[Column1.id]:[Column3.topic]], 3, FALSE)</f>
        <v>4</v>
      </c>
      <c r="N1042" s="1">
        <f>VLOOKUP(Table_Data[[#This Row],[id]], Table_scibert_titles_topics[[Column1.id]:[Column3.topic]], 3, FALSE)</f>
        <v>17</v>
      </c>
      <c r="O1042" s="1">
        <f>VLOOKUP(Table_Data[[#This Row],[id]], Table_miniLM_keywords_topics[[Column1.id]:[Column3.topic]], 3, FALSE)</f>
        <v>0</v>
      </c>
      <c r="P1042" s="1">
        <f>VLOOKUP(Table_Data[[#This Row],[id]], Table_mpnet_keywords_topics[[Column1.id]:[Column3.topic]], 3, FALSE)</f>
        <v>4</v>
      </c>
      <c r="Q1042" s="1" t="s">
        <v>6208</v>
      </c>
    </row>
    <row r="1043" spans="1:17" x14ac:dyDescent="0.25">
      <c r="A1043" s="1" t="s">
        <v>5175</v>
      </c>
      <c r="B1043" s="1" t="s">
        <v>5193</v>
      </c>
      <c r="C1043" s="1" t="s">
        <v>5192</v>
      </c>
      <c r="D1043" s="1" t="s">
        <v>5201</v>
      </c>
      <c r="E1043" s="1" t="s">
        <v>5200</v>
      </c>
      <c r="F1043" s="1" t="s">
        <v>144</v>
      </c>
      <c r="G1043" s="1">
        <v>2017</v>
      </c>
      <c r="I1043" s="1">
        <f>VLOOKUP(Table_Data[[#This Row],[id]], Table_miniLM_document_topics[[Column1.id]:[Column3.topic]], 3, FALSE)</f>
        <v>11</v>
      </c>
      <c r="J1043" s="1">
        <f>VLOOKUP(Table_Data[[#This Row],[id]], Table_mpnet_document_topics[[Column1.id]:[Column3.topic]], 3, FALSE)</f>
        <v>0</v>
      </c>
      <c r="K1043" s="1">
        <f>VLOOKUP(Table_Data[[#This Row],[id]], Table_scibert_document_topics[[Column1.id]:[Column3.topic]], 3, FALSE)</f>
        <v>1</v>
      </c>
      <c r="L1043" s="1">
        <f>VLOOKUP(Table_Data[[#This Row],[id]], Table_miniLM_titles_topics[[Column1.id]:[Column3.topic]], 3, FALSE)</f>
        <v>-1</v>
      </c>
      <c r="M1043" s="1">
        <f>VLOOKUP(Table_Data[[#This Row],[id]], Table_mpnet_titles_topics[[Column1.id]:[Column3.topic]], 3, FALSE)</f>
        <v>0</v>
      </c>
      <c r="N1043" s="1">
        <f>VLOOKUP(Table_Data[[#This Row],[id]], Table_scibert_titles_topics[[Column1.id]:[Column3.topic]], 3, FALSE)</f>
        <v>0</v>
      </c>
      <c r="O1043" s="1">
        <f>VLOOKUP(Table_Data[[#This Row],[id]], Table_miniLM_keywords_topics[[Column1.id]:[Column3.topic]], 3, FALSE)</f>
        <v>10</v>
      </c>
      <c r="P1043" s="1">
        <f>VLOOKUP(Table_Data[[#This Row],[id]], Table_mpnet_keywords_topics[[Column1.id]:[Column3.topic]], 3, FALSE)</f>
        <v>1</v>
      </c>
      <c r="Q1043" s="1" t="s">
        <v>6208</v>
      </c>
    </row>
    <row r="1044" spans="1:17" x14ac:dyDescent="0.25">
      <c r="A1044" s="1" t="s">
        <v>5176</v>
      </c>
      <c r="B1044" s="1" t="s">
        <v>5203</v>
      </c>
      <c r="C1044" s="1" t="s">
        <v>5202</v>
      </c>
      <c r="D1044" s="1" t="s">
        <v>5207</v>
      </c>
      <c r="E1044" s="1" t="s">
        <v>5206</v>
      </c>
      <c r="F1044" s="1" t="s">
        <v>144</v>
      </c>
      <c r="G1044" s="1">
        <v>2017</v>
      </c>
      <c r="I1044" s="1">
        <f>VLOOKUP(Table_Data[[#This Row],[id]], Table_miniLM_document_topics[[Column1.id]:[Column3.topic]], 3, FALSE)</f>
        <v>15</v>
      </c>
      <c r="J1044" s="1">
        <f>VLOOKUP(Table_Data[[#This Row],[id]], Table_mpnet_document_topics[[Column1.id]:[Column3.topic]], 3, FALSE)</f>
        <v>18</v>
      </c>
      <c r="K1044" s="1">
        <f>VLOOKUP(Table_Data[[#This Row],[id]], Table_scibert_document_topics[[Column1.id]:[Column3.topic]], 3, FALSE)</f>
        <v>13</v>
      </c>
      <c r="L1044" s="1">
        <f>VLOOKUP(Table_Data[[#This Row],[id]], Table_miniLM_titles_topics[[Column1.id]:[Column3.topic]], 3, FALSE)</f>
        <v>-1</v>
      </c>
      <c r="M1044" s="1">
        <f>VLOOKUP(Table_Data[[#This Row],[id]], Table_mpnet_titles_topics[[Column1.id]:[Column3.topic]], 3, FALSE)</f>
        <v>4</v>
      </c>
      <c r="N1044" s="1">
        <f>VLOOKUP(Table_Data[[#This Row],[id]], Table_scibert_titles_topics[[Column1.id]:[Column3.topic]], 3, FALSE)</f>
        <v>6</v>
      </c>
      <c r="O1044" s="1">
        <f>VLOOKUP(Table_Data[[#This Row],[id]], Table_miniLM_keywords_topics[[Column1.id]:[Column3.topic]], 3, FALSE)</f>
        <v>2</v>
      </c>
      <c r="P1044" s="1">
        <f>VLOOKUP(Table_Data[[#This Row],[id]], Table_mpnet_keywords_topics[[Column1.id]:[Column3.topic]], 3, FALSE)</f>
        <v>12</v>
      </c>
      <c r="Q1044" s="1" t="s">
        <v>6208</v>
      </c>
    </row>
    <row r="1045" spans="1:17" x14ac:dyDescent="0.25">
      <c r="A1045" s="1" t="s">
        <v>5177</v>
      </c>
      <c r="B1045" s="1" t="s">
        <v>5205</v>
      </c>
      <c r="C1045" s="1" t="s">
        <v>5204</v>
      </c>
      <c r="D1045" s="1" t="s">
        <v>5209</v>
      </c>
      <c r="E1045" s="1" t="s">
        <v>5208</v>
      </c>
      <c r="F1045" s="1" t="s">
        <v>144</v>
      </c>
      <c r="G1045" s="1">
        <v>2017</v>
      </c>
      <c r="I1045" s="1">
        <f>VLOOKUP(Table_Data[[#This Row],[id]], Table_miniLM_document_topics[[Column1.id]:[Column3.topic]], 3, FALSE)</f>
        <v>-1</v>
      </c>
      <c r="J1045" s="1">
        <f>VLOOKUP(Table_Data[[#This Row],[id]], Table_mpnet_document_topics[[Column1.id]:[Column3.topic]], 3, FALSE)</f>
        <v>23</v>
      </c>
      <c r="K1045" s="1">
        <f>VLOOKUP(Table_Data[[#This Row],[id]], Table_scibert_document_topics[[Column1.id]:[Column3.topic]], 3, FALSE)</f>
        <v>12</v>
      </c>
      <c r="L1045" s="1">
        <f>VLOOKUP(Table_Data[[#This Row],[id]], Table_miniLM_titles_topics[[Column1.id]:[Column3.topic]], 3, FALSE)</f>
        <v>12</v>
      </c>
      <c r="M1045" s="1">
        <f>VLOOKUP(Table_Data[[#This Row],[id]], Table_mpnet_titles_topics[[Column1.id]:[Column3.topic]], 3, FALSE)</f>
        <v>12</v>
      </c>
      <c r="N1045" s="1">
        <f>VLOOKUP(Table_Data[[#This Row],[id]], Table_scibert_titles_topics[[Column1.id]:[Column3.topic]], 3, FALSE)</f>
        <v>10</v>
      </c>
      <c r="O1045" s="1">
        <f>VLOOKUP(Table_Data[[#This Row],[id]], Table_miniLM_keywords_topics[[Column1.id]:[Column3.topic]], 3, FALSE)</f>
        <v>2</v>
      </c>
      <c r="P1045" s="1">
        <f>VLOOKUP(Table_Data[[#This Row],[id]], Table_mpnet_keywords_topics[[Column1.id]:[Column3.topic]], 3, FALSE)</f>
        <v>14</v>
      </c>
      <c r="Q1045" s="1" t="s">
        <v>6208</v>
      </c>
    </row>
    <row r="1046" spans="1:17" x14ac:dyDescent="0.25">
      <c r="A1046" s="1" t="s">
        <v>5178</v>
      </c>
      <c r="B1046" s="1" t="s">
        <v>5211</v>
      </c>
      <c r="C1046" s="1" t="s">
        <v>5210</v>
      </c>
      <c r="D1046" s="1" t="s">
        <v>5213</v>
      </c>
      <c r="E1046" s="1" t="s">
        <v>5212</v>
      </c>
      <c r="F1046" s="1" t="s">
        <v>144</v>
      </c>
      <c r="G1046" s="1">
        <v>2017</v>
      </c>
      <c r="I1046" s="1">
        <f>VLOOKUP(Table_Data[[#This Row],[id]], Table_miniLM_document_topics[[Column1.id]:[Column3.topic]], 3, FALSE)</f>
        <v>0</v>
      </c>
      <c r="J1046" s="1">
        <f>VLOOKUP(Table_Data[[#This Row],[id]], Table_mpnet_document_topics[[Column1.id]:[Column3.topic]], 3, FALSE)</f>
        <v>2</v>
      </c>
      <c r="K1046" s="1">
        <f>VLOOKUP(Table_Data[[#This Row],[id]], Table_scibert_document_topics[[Column1.id]:[Column3.topic]], 3, FALSE)</f>
        <v>0</v>
      </c>
      <c r="L1046" s="1">
        <f>VLOOKUP(Table_Data[[#This Row],[id]], Table_miniLM_titles_topics[[Column1.id]:[Column3.topic]], 3, FALSE)</f>
        <v>-1</v>
      </c>
      <c r="M1046" s="1">
        <f>VLOOKUP(Table_Data[[#This Row],[id]], Table_mpnet_titles_topics[[Column1.id]:[Column3.topic]], 3, FALSE)</f>
        <v>-1</v>
      </c>
      <c r="N1046" s="1">
        <f>VLOOKUP(Table_Data[[#This Row],[id]], Table_scibert_titles_topics[[Column1.id]:[Column3.topic]], 3, FALSE)</f>
        <v>-1</v>
      </c>
      <c r="O1046" s="1">
        <f>VLOOKUP(Table_Data[[#This Row],[id]], Table_miniLM_keywords_topics[[Column1.id]:[Column3.topic]], 3, FALSE)</f>
        <v>-1</v>
      </c>
      <c r="P1046" s="1">
        <f>VLOOKUP(Table_Data[[#This Row],[id]], Table_mpnet_keywords_topics[[Column1.id]:[Column3.topic]], 3, FALSE)</f>
        <v>11</v>
      </c>
      <c r="Q1046" s="1" t="s">
        <v>6208</v>
      </c>
    </row>
    <row r="1047" spans="1:17" x14ac:dyDescent="0.25">
      <c r="A1047" s="1" t="s">
        <v>5179</v>
      </c>
      <c r="B1047" s="1" t="s">
        <v>5215</v>
      </c>
      <c r="C1047" s="1" t="s">
        <v>5214</v>
      </c>
      <c r="D1047" s="1" t="s">
        <v>5221</v>
      </c>
      <c r="E1047" s="1" t="s">
        <v>5220</v>
      </c>
      <c r="F1047" s="1" t="s">
        <v>144</v>
      </c>
      <c r="G1047" s="1">
        <v>2017</v>
      </c>
      <c r="I1047" s="1">
        <f>VLOOKUP(Table_Data[[#This Row],[id]], Table_miniLM_document_topics[[Column1.id]:[Column3.topic]], 3, FALSE)</f>
        <v>0</v>
      </c>
      <c r="J1047" s="1">
        <f>VLOOKUP(Table_Data[[#This Row],[id]], Table_mpnet_document_topics[[Column1.id]:[Column3.topic]], 3, FALSE)</f>
        <v>2</v>
      </c>
      <c r="K1047" s="1">
        <f>VLOOKUP(Table_Data[[#This Row],[id]], Table_scibert_document_topics[[Column1.id]:[Column3.topic]], 3, FALSE)</f>
        <v>0</v>
      </c>
      <c r="L1047" s="1">
        <f>VLOOKUP(Table_Data[[#This Row],[id]], Table_miniLM_titles_topics[[Column1.id]:[Column3.topic]], 3, FALSE)</f>
        <v>1</v>
      </c>
      <c r="M1047" s="1">
        <f>VLOOKUP(Table_Data[[#This Row],[id]], Table_mpnet_titles_topics[[Column1.id]:[Column3.topic]], 3, FALSE)</f>
        <v>4</v>
      </c>
      <c r="N1047" s="1">
        <f>VLOOKUP(Table_Data[[#This Row],[id]], Table_scibert_titles_topics[[Column1.id]:[Column3.topic]], 3, FALSE)</f>
        <v>-1</v>
      </c>
      <c r="O1047" s="1">
        <f>VLOOKUP(Table_Data[[#This Row],[id]], Table_miniLM_keywords_topics[[Column1.id]:[Column3.topic]], 3, FALSE)</f>
        <v>-1</v>
      </c>
      <c r="P1047" s="1">
        <f>VLOOKUP(Table_Data[[#This Row],[id]], Table_mpnet_keywords_topics[[Column1.id]:[Column3.topic]], 3, FALSE)</f>
        <v>-1</v>
      </c>
      <c r="Q1047" s="1" t="s">
        <v>6208</v>
      </c>
    </row>
    <row r="1048" spans="1:17" x14ac:dyDescent="0.25">
      <c r="A1048" s="1" t="s">
        <v>5180</v>
      </c>
      <c r="B1048" s="1" t="s">
        <v>5217</v>
      </c>
      <c r="C1048" s="1" t="s">
        <v>5216</v>
      </c>
      <c r="D1048" s="1" t="s">
        <v>5223</v>
      </c>
      <c r="E1048" s="1" t="s">
        <v>5222</v>
      </c>
      <c r="F1048" s="1" t="s">
        <v>144</v>
      </c>
      <c r="G1048" s="1">
        <v>2017</v>
      </c>
      <c r="I1048" s="1">
        <f>VLOOKUP(Table_Data[[#This Row],[id]], Table_miniLM_document_topics[[Column1.id]:[Column3.topic]], 3, FALSE)</f>
        <v>3</v>
      </c>
      <c r="J1048" s="1">
        <f>VLOOKUP(Table_Data[[#This Row],[id]], Table_mpnet_document_topics[[Column1.id]:[Column3.topic]], 3, FALSE)</f>
        <v>4</v>
      </c>
      <c r="K1048" s="1">
        <f>VLOOKUP(Table_Data[[#This Row],[id]], Table_scibert_document_topics[[Column1.id]:[Column3.topic]], 3, FALSE)</f>
        <v>2</v>
      </c>
      <c r="L1048" s="1">
        <f>VLOOKUP(Table_Data[[#This Row],[id]], Table_miniLM_titles_topics[[Column1.id]:[Column3.topic]], 3, FALSE)</f>
        <v>-1</v>
      </c>
      <c r="M1048" s="1">
        <f>VLOOKUP(Table_Data[[#This Row],[id]], Table_mpnet_titles_topics[[Column1.id]:[Column3.topic]], 3, FALSE)</f>
        <v>-1</v>
      </c>
      <c r="N1048" s="1">
        <f>VLOOKUP(Table_Data[[#This Row],[id]], Table_scibert_titles_topics[[Column1.id]:[Column3.topic]], 3, FALSE)</f>
        <v>-1</v>
      </c>
      <c r="O1048" s="1">
        <f>VLOOKUP(Table_Data[[#This Row],[id]], Table_miniLM_keywords_topics[[Column1.id]:[Column3.topic]], 3, FALSE)</f>
        <v>2</v>
      </c>
      <c r="P1048" s="1">
        <f>VLOOKUP(Table_Data[[#This Row],[id]], Table_mpnet_keywords_topics[[Column1.id]:[Column3.topic]], 3, FALSE)</f>
        <v>7</v>
      </c>
      <c r="Q1048" s="1" t="s">
        <v>6208</v>
      </c>
    </row>
    <row r="1049" spans="1:17" x14ac:dyDescent="0.25">
      <c r="A1049" s="1" t="s">
        <v>5181</v>
      </c>
      <c r="B1049" s="1" t="s">
        <v>5219</v>
      </c>
      <c r="C1049" s="1" t="s">
        <v>5218</v>
      </c>
      <c r="D1049" s="1" t="s">
        <v>5225</v>
      </c>
      <c r="E1049" s="1" t="s">
        <v>5224</v>
      </c>
      <c r="F1049" s="1" t="s">
        <v>144</v>
      </c>
      <c r="G1049" s="1">
        <v>2017</v>
      </c>
      <c r="I1049" s="1">
        <f>VLOOKUP(Table_Data[[#This Row],[id]], Table_miniLM_document_topics[[Column1.id]:[Column3.topic]], 3, FALSE)</f>
        <v>2</v>
      </c>
      <c r="J1049" s="1">
        <f>VLOOKUP(Table_Data[[#This Row],[id]], Table_mpnet_document_topics[[Column1.id]:[Column3.topic]], 3, FALSE)</f>
        <v>1</v>
      </c>
      <c r="K1049" s="1">
        <f>VLOOKUP(Table_Data[[#This Row],[id]], Table_scibert_document_topics[[Column1.id]:[Column3.topic]], 3, FALSE)</f>
        <v>3</v>
      </c>
      <c r="L1049" s="1">
        <f>VLOOKUP(Table_Data[[#This Row],[id]], Table_miniLM_titles_topics[[Column1.id]:[Column3.topic]], 3, FALSE)</f>
        <v>4</v>
      </c>
      <c r="M1049" s="1">
        <f>VLOOKUP(Table_Data[[#This Row],[id]], Table_mpnet_titles_topics[[Column1.id]:[Column3.topic]], 3, FALSE)</f>
        <v>2</v>
      </c>
      <c r="N1049" s="1">
        <f>VLOOKUP(Table_Data[[#This Row],[id]], Table_scibert_titles_topics[[Column1.id]:[Column3.topic]], 3, FALSE)</f>
        <v>1</v>
      </c>
      <c r="O1049" s="1">
        <f>VLOOKUP(Table_Data[[#This Row],[id]], Table_miniLM_keywords_topics[[Column1.id]:[Column3.topic]], 3, FALSE)</f>
        <v>6</v>
      </c>
      <c r="P1049" s="1">
        <f>VLOOKUP(Table_Data[[#This Row],[id]], Table_mpnet_keywords_topics[[Column1.id]:[Column3.topic]], 3, FALSE)</f>
        <v>-1</v>
      </c>
      <c r="Q1049" s="1" t="s">
        <v>6208</v>
      </c>
    </row>
    <row r="1050" spans="1:17" x14ac:dyDescent="0.25">
      <c r="A1050" s="1" t="s">
        <v>5182</v>
      </c>
      <c r="B1050" s="1" t="s">
        <v>5238</v>
      </c>
      <c r="C1050" s="1" t="s">
        <v>5237</v>
      </c>
      <c r="D1050" s="1" t="s">
        <v>5240</v>
      </c>
      <c r="E1050" s="1" t="s">
        <v>5239</v>
      </c>
      <c r="F1050" s="1" t="s">
        <v>144</v>
      </c>
      <c r="G1050" s="1">
        <v>2017</v>
      </c>
      <c r="I1050" s="1">
        <f>VLOOKUP(Table_Data[[#This Row],[id]], Table_miniLM_document_topics[[Column1.id]:[Column3.topic]], 3, FALSE)</f>
        <v>7</v>
      </c>
      <c r="J1050" s="1">
        <f>VLOOKUP(Table_Data[[#This Row],[id]], Table_mpnet_document_topics[[Column1.id]:[Column3.topic]], 3, FALSE)</f>
        <v>8</v>
      </c>
      <c r="K1050" s="1">
        <f>VLOOKUP(Table_Data[[#This Row],[id]], Table_scibert_document_topics[[Column1.id]:[Column3.topic]], 3, FALSE)</f>
        <v>7</v>
      </c>
      <c r="L1050" s="1">
        <f>VLOOKUP(Table_Data[[#This Row],[id]], Table_miniLM_titles_topics[[Column1.id]:[Column3.topic]], 3, FALSE)</f>
        <v>8</v>
      </c>
      <c r="M1050" s="1">
        <f>VLOOKUP(Table_Data[[#This Row],[id]], Table_mpnet_titles_topics[[Column1.id]:[Column3.topic]], 3, FALSE)</f>
        <v>11</v>
      </c>
      <c r="N1050" s="1">
        <f>VLOOKUP(Table_Data[[#This Row],[id]], Table_scibert_titles_topics[[Column1.id]:[Column3.topic]], 3, FALSE)</f>
        <v>6</v>
      </c>
      <c r="O1050" s="1">
        <f>VLOOKUP(Table_Data[[#This Row],[id]], Table_miniLM_keywords_topics[[Column1.id]:[Column3.topic]], 3, FALSE)</f>
        <v>-1</v>
      </c>
      <c r="P1050" s="1">
        <f>VLOOKUP(Table_Data[[#This Row],[id]], Table_mpnet_keywords_topics[[Column1.id]:[Column3.topic]], 3, FALSE)</f>
        <v>9</v>
      </c>
      <c r="Q1050" s="1" t="s">
        <v>6208</v>
      </c>
    </row>
    <row r="1051" spans="1:17" x14ac:dyDescent="0.25">
      <c r="A1051" s="1" t="s">
        <v>5183</v>
      </c>
      <c r="B1051" s="1" t="s">
        <v>5242</v>
      </c>
      <c r="C1051" s="1" t="s">
        <v>5241</v>
      </c>
      <c r="D1051" s="1" t="s">
        <v>5252</v>
      </c>
      <c r="E1051" s="1" t="s">
        <v>5251</v>
      </c>
      <c r="F1051" s="1" t="s">
        <v>144</v>
      </c>
      <c r="G1051" s="1">
        <v>2017</v>
      </c>
      <c r="I1051" s="1">
        <f>VLOOKUP(Table_Data[[#This Row],[id]], Table_miniLM_document_topics[[Column1.id]:[Column3.topic]], 3, FALSE)</f>
        <v>9</v>
      </c>
      <c r="J1051" s="1">
        <f>VLOOKUP(Table_Data[[#This Row],[id]], Table_mpnet_document_topics[[Column1.id]:[Column3.topic]], 3, FALSE)</f>
        <v>12</v>
      </c>
      <c r="K1051" s="1">
        <f>VLOOKUP(Table_Data[[#This Row],[id]], Table_scibert_document_topics[[Column1.id]:[Column3.topic]], 3, FALSE)</f>
        <v>16</v>
      </c>
      <c r="L1051" s="1">
        <f>VLOOKUP(Table_Data[[#This Row],[id]], Table_miniLM_titles_topics[[Column1.id]:[Column3.topic]], 3, FALSE)</f>
        <v>12</v>
      </c>
      <c r="M1051" s="1">
        <f>VLOOKUP(Table_Data[[#This Row],[id]], Table_mpnet_titles_topics[[Column1.id]:[Column3.topic]], 3, FALSE)</f>
        <v>12</v>
      </c>
      <c r="N1051" s="1">
        <f>VLOOKUP(Table_Data[[#This Row],[id]], Table_scibert_titles_topics[[Column1.id]:[Column3.topic]], 3, FALSE)</f>
        <v>10</v>
      </c>
      <c r="O1051" s="1">
        <f>VLOOKUP(Table_Data[[#This Row],[id]], Table_miniLM_keywords_topics[[Column1.id]:[Column3.topic]], 3, FALSE)</f>
        <v>-1</v>
      </c>
      <c r="P1051" s="1">
        <f>VLOOKUP(Table_Data[[#This Row],[id]], Table_mpnet_keywords_topics[[Column1.id]:[Column3.topic]], 3, FALSE)</f>
        <v>-1</v>
      </c>
      <c r="Q1051" s="1" t="s">
        <v>6208</v>
      </c>
    </row>
    <row r="1052" spans="1:17" x14ac:dyDescent="0.25">
      <c r="A1052" s="1" t="s">
        <v>5184</v>
      </c>
      <c r="B1052" s="1" t="s">
        <v>5244</v>
      </c>
      <c r="C1052" s="1" t="s">
        <v>5243</v>
      </c>
      <c r="D1052" s="1" t="s">
        <v>5254</v>
      </c>
      <c r="E1052" s="1" t="s">
        <v>5253</v>
      </c>
      <c r="F1052" s="1" t="s">
        <v>144</v>
      </c>
      <c r="G1052" s="1">
        <v>2017</v>
      </c>
      <c r="I1052" s="1">
        <f>VLOOKUP(Table_Data[[#This Row],[id]], Table_miniLM_document_topics[[Column1.id]:[Column3.topic]], 3, FALSE)</f>
        <v>7</v>
      </c>
      <c r="J1052" s="1">
        <f>VLOOKUP(Table_Data[[#This Row],[id]], Table_mpnet_document_topics[[Column1.id]:[Column3.topic]], 3, FALSE)</f>
        <v>8</v>
      </c>
      <c r="K1052" s="1">
        <f>VLOOKUP(Table_Data[[#This Row],[id]], Table_scibert_document_topics[[Column1.id]:[Column3.topic]], 3, FALSE)</f>
        <v>7</v>
      </c>
      <c r="L1052" s="1">
        <f>VLOOKUP(Table_Data[[#This Row],[id]], Table_miniLM_titles_topics[[Column1.id]:[Column3.topic]], 3, FALSE)</f>
        <v>8</v>
      </c>
      <c r="M1052" s="1">
        <f>VLOOKUP(Table_Data[[#This Row],[id]], Table_mpnet_titles_topics[[Column1.id]:[Column3.topic]], 3, FALSE)</f>
        <v>11</v>
      </c>
      <c r="N1052" s="1">
        <f>VLOOKUP(Table_Data[[#This Row],[id]], Table_scibert_titles_topics[[Column1.id]:[Column3.topic]], 3, FALSE)</f>
        <v>6</v>
      </c>
      <c r="O1052" s="1">
        <f>VLOOKUP(Table_Data[[#This Row],[id]], Table_miniLM_keywords_topics[[Column1.id]:[Column3.topic]], 3, FALSE)</f>
        <v>-1</v>
      </c>
      <c r="P1052" s="1">
        <f>VLOOKUP(Table_Data[[#This Row],[id]], Table_mpnet_keywords_topics[[Column1.id]:[Column3.topic]], 3, FALSE)</f>
        <v>-1</v>
      </c>
      <c r="Q1052" s="1" t="s">
        <v>6208</v>
      </c>
    </row>
    <row r="1053" spans="1:17" x14ac:dyDescent="0.25">
      <c r="A1053" s="1" t="s">
        <v>5185</v>
      </c>
      <c r="B1053" s="1" t="s">
        <v>5246</v>
      </c>
      <c r="C1053" s="1" t="s">
        <v>5245</v>
      </c>
      <c r="D1053" s="1" t="s">
        <v>5256</v>
      </c>
      <c r="E1053" s="1" t="s">
        <v>5255</v>
      </c>
      <c r="F1053" s="1" t="s">
        <v>144</v>
      </c>
      <c r="G1053" s="1">
        <v>2017</v>
      </c>
      <c r="I1053" s="1">
        <f>VLOOKUP(Table_Data[[#This Row],[id]], Table_miniLM_document_topics[[Column1.id]:[Column3.topic]], 3, FALSE)</f>
        <v>7</v>
      </c>
      <c r="J1053" s="1">
        <f>VLOOKUP(Table_Data[[#This Row],[id]], Table_mpnet_document_topics[[Column1.id]:[Column3.topic]], 3, FALSE)</f>
        <v>8</v>
      </c>
      <c r="K1053" s="1">
        <f>VLOOKUP(Table_Data[[#This Row],[id]], Table_scibert_document_topics[[Column1.id]:[Column3.topic]], 3, FALSE)</f>
        <v>7</v>
      </c>
      <c r="L1053" s="1">
        <f>VLOOKUP(Table_Data[[#This Row],[id]], Table_miniLM_titles_topics[[Column1.id]:[Column3.topic]], 3, FALSE)</f>
        <v>-1</v>
      </c>
      <c r="M1053" s="1">
        <f>VLOOKUP(Table_Data[[#This Row],[id]], Table_mpnet_titles_topics[[Column1.id]:[Column3.topic]], 3, FALSE)</f>
        <v>1</v>
      </c>
      <c r="N1053" s="1">
        <f>VLOOKUP(Table_Data[[#This Row],[id]], Table_scibert_titles_topics[[Column1.id]:[Column3.topic]], 3, FALSE)</f>
        <v>-1</v>
      </c>
      <c r="O1053" s="1">
        <f>VLOOKUP(Table_Data[[#This Row],[id]], Table_miniLM_keywords_topics[[Column1.id]:[Column3.topic]], 3, FALSE)</f>
        <v>2</v>
      </c>
      <c r="P1053" s="1">
        <f>VLOOKUP(Table_Data[[#This Row],[id]], Table_mpnet_keywords_topics[[Column1.id]:[Column3.topic]], 3, FALSE)</f>
        <v>9</v>
      </c>
      <c r="Q1053" s="1" t="s">
        <v>6208</v>
      </c>
    </row>
    <row r="1054" spans="1:17" x14ac:dyDescent="0.25">
      <c r="A1054" s="1" t="s">
        <v>5226</v>
      </c>
      <c r="B1054" s="1" t="s">
        <v>5248</v>
      </c>
      <c r="C1054" s="1" t="s">
        <v>5247</v>
      </c>
      <c r="D1054" s="1" t="s">
        <v>5258</v>
      </c>
      <c r="E1054" s="1" t="s">
        <v>5257</v>
      </c>
      <c r="F1054" s="1" t="s">
        <v>144</v>
      </c>
      <c r="G1054" s="1">
        <v>2017</v>
      </c>
      <c r="I1054" s="1">
        <f>VLOOKUP(Table_Data[[#This Row],[id]], Table_miniLM_document_topics[[Column1.id]:[Column3.topic]], 3, FALSE)</f>
        <v>-1</v>
      </c>
      <c r="J1054" s="1">
        <f>VLOOKUP(Table_Data[[#This Row],[id]], Table_mpnet_document_topics[[Column1.id]:[Column3.topic]], 3, FALSE)</f>
        <v>22</v>
      </c>
      <c r="K1054" s="1">
        <f>VLOOKUP(Table_Data[[#This Row],[id]], Table_scibert_document_topics[[Column1.id]:[Column3.topic]], 3, FALSE)</f>
        <v>14</v>
      </c>
      <c r="L1054" s="1">
        <f>VLOOKUP(Table_Data[[#This Row],[id]], Table_miniLM_titles_topics[[Column1.id]:[Column3.topic]], 3, FALSE)</f>
        <v>5</v>
      </c>
      <c r="M1054" s="1">
        <f>VLOOKUP(Table_Data[[#This Row],[id]], Table_mpnet_titles_topics[[Column1.id]:[Column3.topic]], 3, FALSE)</f>
        <v>0</v>
      </c>
      <c r="N1054" s="1">
        <f>VLOOKUP(Table_Data[[#This Row],[id]], Table_scibert_titles_topics[[Column1.id]:[Column3.topic]], 3, FALSE)</f>
        <v>0</v>
      </c>
      <c r="O1054" s="1">
        <f>VLOOKUP(Table_Data[[#This Row],[id]], Table_miniLM_keywords_topics[[Column1.id]:[Column3.topic]], 3, FALSE)</f>
        <v>-1</v>
      </c>
      <c r="P1054" s="1">
        <f>VLOOKUP(Table_Data[[#This Row],[id]], Table_mpnet_keywords_topics[[Column1.id]:[Column3.topic]], 3, FALSE)</f>
        <v>-1</v>
      </c>
      <c r="Q1054" s="1" t="s">
        <v>6208</v>
      </c>
    </row>
    <row r="1055" spans="1:17" x14ac:dyDescent="0.25">
      <c r="A1055" s="1" t="s">
        <v>5227</v>
      </c>
      <c r="B1055" s="1" t="s">
        <v>5250</v>
      </c>
      <c r="C1055" s="1" t="s">
        <v>5249</v>
      </c>
      <c r="D1055" s="1" t="s">
        <v>5260</v>
      </c>
      <c r="E1055" s="1" t="s">
        <v>5259</v>
      </c>
      <c r="F1055" s="1" t="s">
        <v>144</v>
      </c>
      <c r="G1055" s="1">
        <v>2017</v>
      </c>
      <c r="I1055" s="1">
        <f>VLOOKUP(Table_Data[[#This Row],[id]], Table_miniLM_document_topics[[Column1.id]:[Column3.topic]], 3, FALSE)</f>
        <v>-1</v>
      </c>
      <c r="J1055" s="1">
        <f>VLOOKUP(Table_Data[[#This Row],[id]], Table_mpnet_document_topics[[Column1.id]:[Column3.topic]], 3, FALSE)</f>
        <v>14</v>
      </c>
      <c r="K1055" s="1">
        <f>VLOOKUP(Table_Data[[#This Row],[id]], Table_scibert_document_topics[[Column1.id]:[Column3.topic]], 3, FALSE)</f>
        <v>-1</v>
      </c>
      <c r="L1055" s="1">
        <f>VLOOKUP(Table_Data[[#This Row],[id]], Table_miniLM_titles_topics[[Column1.id]:[Column3.topic]], 3, FALSE)</f>
        <v>-1</v>
      </c>
      <c r="M1055" s="1">
        <f>VLOOKUP(Table_Data[[#This Row],[id]], Table_mpnet_titles_topics[[Column1.id]:[Column3.topic]], 3, FALSE)</f>
        <v>1</v>
      </c>
      <c r="N1055" s="1">
        <f>VLOOKUP(Table_Data[[#This Row],[id]], Table_scibert_titles_topics[[Column1.id]:[Column3.topic]], 3, FALSE)</f>
        <v>-1</v>
      </c>
      <c r="O1055" s="1">
        <f>VLOOKUP(Table_Data[[#This Row],[id]], Table_miniLM_keywords_topics[[Column1.id]:[Column3.topic]], 3, FALSE)</f>
        <v>2</v>
      </c>
      <c r="P1055" s="1">
        <f>VLOOKUP(Table_Data[[#This Row],[id]], Table_mpnet_keywords_topics[[Column1.id]:[Column3.topic]], 3, FALSE)</f>
        <v>-1</v>
      </c>
      <c r="Q1055" s="1" t="s">
        <v>6208</v>
      </c>
    </row>
    <row r="1056" spans="1:17" x14ac:dyDescent="0.25">
      <c r="A1056" s="1" t="s">
        <v>5228</v>
      </c>
      <c r="B1056" s="1" t="s">
        <v>5262</v>
      </c>
      <c r="C1056" s="1" t="s">
        <v>5261</v>
      </c>
      <c r="D1056" s="1" t="s">
        <v>5264</v>
      </c>
      <c r="E1056" s="1" t="s">
        <v>5263</v>
      </c>
      <c r="F1056" s="1" t="s">
        <v>144</v>
      </c>
      <c r="G1056" s="1">
        <v>2016</v>
      </c>
      <c r="I1056" s="1">
        <f>VLOOKUP(Table_Data[[#This Row],[id]], Table_miniLM_document_topics[[Column1.id]:[Column3.topic]], 3, FALSE)</f>
        <v>1</v>
      </c>
      <c r="J1056" s="1">
        <f>VLOOKUP(Table_Data[[#This Row],[id]], Table_mpnet_document_topics[[Column1.id]:[Column3.topic]], 3, FALSE)</f>
        <v>3</v>
      </c>
      <c r="K1056" s="1">
        <f>VLOOKUP(Table_Data[[#This Row],[id]], Table_scibert_document_topics[[Column1.id]:[Column3.topic]], 3, FALSE)</f>
        <v>4</v>
      </c>
      <c r="L1056" s="1">
        <f>VLOOKUP(Table_Data[[#This Row],[id]], Table_miniLM_titles_topics[[Column1.id]:[Column3.topic]], 3, FALSE)</f>
        <v>10</v>
      </c>
      <c r="M1056" s="1">
        <f>VLOOKUP(Table_Data[[#This Row],[id]], Table_mpnet_titles_topics[[Column1.id]:[Column3.topic]], 3, FALSE)</f>
        <v>5</v>
      </c>
      <c r="N1056" s="1">
        <f>VLOOKUP(Table_Data[[#This Row],[id]], Table_scibert_titles_topics[[Column1.id]:[Column3.topic]], 3, FALSE)</f>
        <v>2</v>
      </c>
      <c r="O1056" s="1">
        <f>VLOOKUP(Table_Data[[#This Row],[id]], Table_miniLM_keywords_topics[[Column1.id]:[Column3.topic]], 3, FALSE)</f>
        <v>2</v>
      </c>
      <c r="P1056" s="1">
        <f>VLOOKUP(Table_Data[[#This Row],[id]], Table_mpnet_keywords_topics[[Column1.id]:[Column3.topic]], 3, FALSE)</f>
        <v>-1</v>
      </c>
      <c r="Q1056" s="1" t="s">
        <v>6208</v>
      </c>
    </row>
    <row r="1057" spans="1:17" x14ac:dyDescent="0.25">
      <c r="A1057" s="1" t="s">
        <v>5229</v>
      </c>
      <c r="B1057" s="1" t="s">
        <v>5268</v>
      </c>
      <c r="C1057" s="1" t="s">
        <v>5265</v>
      </c>
      <c r="D1057" s="1" t="s">
        <v>5272</v>
      </c>
      <c r="E1057" s="1" t="s">
        <v>5271</v>
      </c>
      <c r="F1057" s="1" t="s">
        <v>144</v>
      </c>
      <c r="G1057" s="1">
        <v>2016</v>
      </c>
      <c r="I1057" s="1">
        <f>VLOOKUP(Table_Data[[#This Row],[id]], Table_miniLM_document_topics[[Column1.id]:[Column3.topic]], 3, FALSE)</f>
        <v>4</v>
      </c>
      <c r="J1057" s="1">
        <f>VLOOKUP(Table_Data[[#This Row],[id]], Table_mpnet_document_topics[[Column1.id]:[Column3.topic]], 3, FALSE)</f>
        <v>5</v>
      </c>
      <c r="K1057" s="1">
        <f>VLOOKUP(Table_Data[[#This Row],[id]], Table_scibert_document_topics[[Column1.id]:[Column3.topic]], 3, FALSE)</f>
        <v>5</v>
      </c>
      <c r="L1057" s="1">
        <f>VLOOKUP(Table_Data[[#This Row],[id]], Table_miniLM_titles_topics[[Column1.id]:[Column3.topic]], 3, FALSE)</f>
        <v>2</v>
      </c>
      <c r="M1057" s="1">
        <f>VLOOKUP(Table_Data[[#This Row],[id]], Table_mpnet_titles_topics[[Column1.id]:[Column3.topic]], 3, FALSE)</f>
        <v>0</v>
      </c>
      <c r="N1057" s="1">
        <f>VLOOKUP(Table_Data[[#This Row],[id]], Table_scibert_titles_topics[[Column1.id]:[Column3.topic]], 3, FALSE)</f>
        <v>-1</v>
      </c>
      <c r="O1057" s="1">
        <f>VLOOKUP(Table_Data[[#This Row],[id]], Table_miniLM_keywords_topics[[Column1.id]:[Column3.topic]], 3, FALSE)</f>
        <v>10</v>
      </c>
      <c r="P1057" s="1">
        <f>VLOOKUP(Table_Data[[#This Row],[id]], Table_mpnet_keywords_topics[[Column1.id]:[Column3.topic]], 3, FALSE)</f>
        <v>0</v>
      </c>
      <c r="Q1057" s="1" t="s">
        <v>6208</v>
      </c>
    </row>
    <row r="1058" spans="1:17" x14ac:dyDescent="0.25">
      <c r="A1058" s="1" t="s">
        <v>5230</v>
      </c>
      <c r="B1058" s="1" t="s">
        <v>5267</v>
      </c>
      <c r="C1058" s="1" t="s">
        <v>5266</v>
      </c>
      <c r="D1058" s="1" t="s">
        <v>5276</v>
      </c>
      <c r="E1058" s="1" t="s">
        <v>5275</v>
      </c>
      <c r="F1058" s="1" t="s">
        <v>144</v>
      </c>
      <c r="G1058" s="1">
        <v>2016</v>
      </c>
      <c r="I1058" s="1">
        <f>VLOOKUP(Table_Data[[#This Row],[id]], Table_miniLM_document_topics[[Column1.id]:[Column3.topic]], 3, FALSE)</f>
        <v>14</v>
      </c>
      <c r="J1058" s="1">
        <f>VLOOKUP(Table_Data[[#This Row],[id]], Table_mpnet_document_topics[[Column1.id]:[Column3.topic]], 3, FALSE)</f>
        <v>15</v>
      </c>
      <c r="K1058" s="1">
        <f>VLOOKUP(Table_Data[[#This Row],[id]], Table_scibert_document_topics[[Column1.id]:[Column3.topic]], 3, FALSE)</f>
        <v>17</v>
      </c>
      <c r="L1058" s="1">
        <f>VLOOKUP(Table_Data[[#This Row],[id]], Table_miniLM_titles_topics[[Column1.id]:[Column3.topic]], 3, FALSE)</f>
        <v>11</v>
      </c>
      <c r="M1058" s="1">
        <f>VLOOKUP(Table_Data[[#This Row],[id]], Table_mpnet_titles_topics[[Column1.id]:[Column3.topic]], 3, FALSE)</f>
        <v>7</v>
      </c>
      <c r="N1058" s="1">
        <f>VLOOKUP(Table_Data[[#This Row],[id]], Table_scibert_titles_topics[[Column1.id]:[Column3.topic]], 3, FALSE)</f>
        <v>4</v>
      </c>
      <c r="O1058" s="1">
        <f>VLOOKUP(Table_Data[[#This Row],[id]], Table_miniLM_keywords_topics[[Column1.id]:[Column3.topic]], 3, FALSE)</f>
        <v>6</v>
      </c>
      <c r="P1058" s="1">
        <f>VLOOKUP(Table_Data[[#This Row],[id]], Table_mpnet_keywords_topics[[Column1.id]:[Column3.topic]], 3, FALSE)</f>
        <v>3</v>
      </c>
      <c r="Q1058" s="1" t="s">
        <v>6208</v>
      </c>
    </row>
    <row r="1059" spans="1:17" x14ac:dyDescent="0.25">
      <c r="A1059" s="1" t="s">
        <v>5231</v>
      </c>
      <c r="B1059" s="1" t="s">
        <v>5270</v>
      </c>
      <c r="C1059" s="1" t="s">
        <v>5269</v>
      </c>
      <c r="D1059" s="1" t="s">
        <v>5278</v>
      </c>
      <c r="E1059" s="1" t="s">
        <v>5277</v>
      </c>
      <c r="F1059" s="1" t="s">
        <v>144</v>
      </c>
      <c r="G1059" s="1">
        <v>2016</v>
      </c>
      <c r="I1059" s="1">
        <f>VLOOKUP(Table_Data[[#This Row],[id]], Table_miniLM_document_topics[[Column1.id]:[Column3.topic]], 3, FALSE)</f>
        <v>7</v>
      </c>
      <c r="J1059" s="1">
        <f>VLOOKUP(Table_Data[[#This Row],[id]], Table_mpnet_document_topics[[Column1.id]:[Column3.topic]], 3, FALSE)</f>
        <v>8</v>
      </c>
      <c r="K1059" s="1">
        <f>VLOOKUP(Table_Data[[#This Row],[id]], Table_scibert_document_topics[[Column1.id]:[Column3.topic]], 3, FALSE)</f>
        <v>7</v>
      </c>
      <c r="L1059" s="1">
        <f>VLOOKUP(Table_Data[[#This Row],[id]], Table_miniLM_titles_topics[[Column1.id]:[Column3.topic]], 3, FALSE)</f>
        <v>8</v>
      </c>
      <c r="M1059" s="1">
        <f>VLOOKUP(Table_Data[[#This Row],[id]], Table_mpnet_titles_topics[[Column1.id]:[Column3.topic]], 3, FALSE)</f>
        <v>11</v>
      </c>
      <c r="N1059" s="1">
        <f>VLOOKUP(Table_Data[[#This Row],[id]], Table_scibert_titles_topics[[Column1.id]:[Column3.topic]], 3, FALSE)</f>
        <v>6</v>
      </c>
      <c r="O1059" s="1">
        <f>VLOOKUP(Table_Data[[#This Row],[id]], Table_miniLM_keywords_topics[[Column1.id]:[Column3.topic]], 3, FALSE)</f>
        <v>-1</v>
      </c>
      <c r="P1059" s="1">
        <f>VLOOKUP(Table_Data[[#This Row],[id]], Table_mpnet_keywords_topics[[Column1.id]:[Column3.topic]], 3, FALSE)</f>
        <v>9</v>
      </c>
      <c r="Q1059" s="1" t="s">
        <v>6208</v>
      </c>
    </row>
    <row r="1060" spans="1:17" x14ac:dyDescent="0.25">
      <c r="A1060" s="1" t="s">
        <v>5232</v>
      </c>
      <c r="B1060" s="1" t="s">
        <v>5274</v>
      </c>
      <c r="C1060" s="1" t="s">
        <v>5273</v>
      </c>
      <c r="D1060" s="1" t="s">
        <v>5280</v>
      </c>
      <c r="E1060" s="1" t="s">
        <v>5279</v>
      </c>
      <c r="F1060" s="1" t="s">
        <v>144</v>
      </c>
      <c r="G1060" s="1">
        <v>2016</v>
      </c>
      <c r="I1060" s="1">
        <f>VLOOKUP(Table_Data[[#This Row],[id]], Table_miniLM_document_topics[[Column1.id]:[Column3.topic]], 3, FALSE)</f>
        <v>17</v>
      </c>
      <c r="J1060" s="1">
        <f>VLOOKUP(Table_Data[[#This Row],[id]], Table_mpnet_document_topics[[Column1.id]:[Column3.topic]], 3, FALSE)</f>
        <v>16</v>
      </c>
      <c r="K1060" s="1">
        <f>VLOOKUP(Table_Data[[#This Row],[id]], Table_scibert_document_topics[[Column1.id]:[Column3.topic]], 3, FALSE)</f>
        <v>19</v>
      </c>
      <c r="L1060" s="1">
        <f>VLOOKUP(Table_Data[[#This Row],[id]], Table_miniLM_titles_topics[[Column1.id]:[Column3.topic]], 3, FALSE)</f>
        <v>18</v>
      </c>
      <c r="M1060" s="1">
        <f>VLOOKUP(Table_Data[[#This Row],[id]], Table_mpnet_titles_topics[[Column1.id]:[Column3.topic]], 3, FALSE)</f>
        <v>-1</v>
      </c>
      <c r="N1060" s="1">
        <f>VLOOKUP(Table_Data[[#This Row],[id]], Table_scibert_titles_topics[[Column1.id]:[Column3.topic]], 3, FALSE)</f>
        <v>21</v>
      </c>
      <c r="O1060" s="1">
        <f>VLOOKUP(Table_Data[[#This Row],[id]], Table_miniLM_keywords_topics[[Column1.id]:[Column3.topic]], 3, FALSE)</f>
        <v>-1</v>
      </c>
      <c r="P1060" s="1">
        <f>VLOOKUP(Table_Data[[#This Row],[id]], Table_mpnet_keywords_topics[[Column1.id]:[Column3.topic]], 3, FALSE)</f>
        <v>12</v>
      </c>
      <c r="Q1060" s="1" t="s">
        <v>6208</v>
      </c>
    </row>
    <row r="1061" spans="1:17" x14ac:dyDescent="0.25">
      <c r="A1061" s="1" t="s">
        <v>5233</v>
      </c>
      <c r="B1061" s="1" t="s">
        <v>5292</v>
      </c>
      <c r="C1061" s="1" t="s">
        <v>5291</v>
      </c>
      <c r="D1061" s="1" t="s">
        <v>5302</v>
      </c>
      <c r="E1061" s="1" t="s">
        <v>5301</v>
      </c>
      <c r="F1061" s="1" t="s">
        <v>144</v>
      </c>
      <c r="G1061" s="1">
        <v>2016</v>
      </c>
      <c r="I1061" s="1">
        <f>VLOOKUP(Table_Data[[#This Row],[id]], Table_miniLM_document_topics[[Column1.id]:[Column3.topic]], 3, FALSE)</f>
        <v>15</v>
      </c>
      <c r="J1061" s="1">
        <f>VLOOKUP(Table_Data[[#This Row],[id]], Table_mpnet_document_topics[[Column1.id]:[Column3.topic]], 3, FALSE)</f>
        <v>18</v>
      </c>
      <c r="K1061" s="1">
        <f>VLOOKUP(Table_Data[[#This Row],[id]], Table_scibert_document_topics[[Column1.id]:[Column3.topic]], 3, FALSE)</f>
        <v>13</v>
      </c>
      <c r="L1061" s="1">
        <f>VLOOKUP(Table_Data[[#This Row],[id]], Table_miniLM_titles_topics[[Column1.id]:[Column3.topic]], 3, FALSE)</f>
        <v>21</v>
      </c>
      <c r="M1061" s="1">
        <f>VLOOKUP(Table_Data[[#This Row],[id]], Table_mpnet_titles_topics[[Column1.id]:[Column3.topic]], 3, FALSE)</f>
        <v>14</v>
      </c>
      <c r="N1061" s="1">
        <f>VLOOKUP(Table_Data[[#This Row],[id]], Table_scibert_titles_topics[[Column1.id]:[Column3.topic]], 3, FALSE)</f>
        <v>15</v>
      </c>
      <c r="O1061" s="1">
        <f>VLOOKUP(Table_Data[[#This Row],[id]], Table_miniLM_keywords_topics[[Column1.id]:[Column3.topic]], 3, FALSE)</f>
        <v>2</v>
      </c>
      <c r="P1061" s="1">
        <f>VLOOKUP(Table_Data[[#This Row],[id]], Table_mpnet_keywords_topics[[Column1.id]:[Column3.topic]], 3, FALSE)</f>
        <v>12</v>
      </c>
      <c r="Q1061" s="1" t="s">
        <v>6208</v>
      </c>
    </row>
    <row r="1062" spans="1:17" x14ac:dyDescent="0.25">
      <c r="A1062" s="1" t="s">
        <v>5234</v>
      </c>
      <c r="B1062" s="1" t="s">
        <v>5294</v>
      </c>
      <c r="C1062" s="1" t="s">
        <v>5293</v>
      </c>
      <c r="D1062" s="1" t="s">
        <v>5304</v>
      </c>
      <c r="E1062" s="1" t="s">
        <v>5303</v>
      </c>
      <c r="F1062" s="1" t="s">
        <v>144</v>
      </c>
      <c r="G1062" s="1">
        <v>2016</v>
      </c>
      <c r="I1062" s="1">
        <f>VLOOKUP(Table_Data[[#This Row],[id]], Table_miniLM_document_topics[[Column1.id]:[Column3.topic]], 3, FALSE)</f>
        <v>20</v>
      </c>
      <c r="J1062" s="1">
        <f>VLOOKUP(Table_Data[[#This Row],[id]], Table_mpnet_document_topics[[Column1.id]:[Column3.topic]], 3, FALSE)</f>
        <v>-1</v>
      </c>
      <c r="K1062" s="1">
        <f>VLOOKUP(Table_Data[[#This Row],[id]], Table_scibert_document_topics[[Column1.id]:[Column3.topic]], 3, FALSE)</f>
        <v>24</v>
      </c>
      <c r="L1062" s="1">
        <f>VLOOKUP(Table_Data[[#This Row],[id]], Table_miniLM_titles_topics[[Column1.id]:[Column3.topic]], 3, FALSE)</f>
        <v>-1</v>
      </c>
      <c r="M1062" s="1">
        <f>VLOOKUP(Table_Data[[#This Row],[id]], Table_mpnet_titles_topics[[Column1.id]:[Column3.topic]], 3, FALSE)</f>
        <v>3</v>
      </c>
      <c r="N1062" s="1">
        <f>VLOOKUP(Table_Data[[#This Row],[id]], Table_scibert_titles_topics[[Column1.id]:[Column3.topic]], 3, FALSE)</f>
        <v>-1</v>
      </c>
      <c r="O1062" s="1">
        <f>VLOOKUP(Table_Data[[#This Row],[id]], Table_miniLM_keywords_topics[[Column1.id]:[Column3.topic]], 3, FALSE)</f>
        <v>13</v>
      </c>
      <c r="P1062" s="1">
        <f>VLOOKUP(Table_Data[[#This Row],[id]], Table_mpnet_keywords_topics[[Column1.id]:[Column3.topic]], 3, FALSE)</f>
        <v>11</v>
      </c>
      <c r="Q1062" s="1" t="s">
        <v>6208</v>
      </c>
    </row>
    <row r="1063" spans="1:17" x14ac:dyDescent="0.25">
      <c r="A1063" s="1" t="s">
        <v>5235</v>
      </c>
      <c r="B1063" s="1" t="s">
        <v>5296</v>
      </c>
      <c r="C1063" s="1" t="s">
        <v>5295</v>
      </c>
      <c r="D1063" s="1" t="s">
        <v>5306</v>
      </c>
      <c r="E1063" s="1" t="s">
        <v>5305</v>
      </c>
      <c r="F1063" s="1" t="s">
        <v>144</v>
      </c>
      <c r="G1063" s="1">
        <v>2016</v>
      </c>
      <c r="I1063" s="1">
        <f>VLOOKUP(Table_Data[[#This Row],[id]], Table_miniLM_document_topics[[Column1.id]:[Column3.topic]], 3, FALSE)</f>
        <v>6</v>
      </c>
      <c r="J1063" s="1">
        <f>VLOOKUP(Table_Data[[#This Row],[id]], Table_mpnet_document_topics[[Column1.id]:[Column3.topic]], 3, FALSE)</f>
        <v>7</v>
      </c>
      <c r="K1063" s="1">
        <f>VLOOKUP(Table_Data[[#This Row],[id]], Table_scibert_document_topics[[Column1.id]:[Column3.topic]], 3, FALSE)</f>
        <v>6</v>
      </c>
      <c r="L1063" s="1">
        <f>VLOOKUP(Table_Data[[#This Row],[id]], Table_miniLM_titles_topics[[Column1.id]:[Column3.topic]], 3, FALSE)</f>
        <v>6</v>
      </c>
      <c r="M1063" s="1">
        <f>VLOOKUP(Table_Data[[#This Row],[id]], Table_mpnet_titles_topics[[Column1.id]:[Column3.topic]], 3, FALSE)</f>
        <v>6</v>
      </c>
      <c r="N1063" s="1">
        <f>VLOOKUP(Table_Data[[#This Row],[id]], Table_scibert_titles_topics[[Column1.id]:[Column3.topic]], 3, FALSE)</f>
        <v>5</v>
      </c>
      <c r="O1063" s="1">
        <f>VLOOKUP(Table_Data[[#This Row],[id]], Table_miniLM_keywords_topics[[Column1.id]:[Column3.topic]], 3, FALSE)</f>
        <v>12</v>
      </c>
      <c r="P1063" s="1">
        <f>VLOOKUP(Table_Data[[#This Row],[id]], Table_mpnet_keywords_topics[[Column1.id]:[Column3.topic]], 3, FALSE)</f>
        <v>8</v>
      </c>
      <c r="Q1063" s="1" t="s">
        <v>6208</v>
      </c>
    </row>
    <row r="1064" spans="1:17" x14ac:dyDescent="0.25">
      <c r="A1064" s="1" t="s">
        <v>5236</v>
      </c>
      <c r="B1064" s="1" t="s">
        <v>5298</v>
      </c>
      <c r="C1064" s="1" t="s">
        <v>5297</v>
      </c>
      <c r="D1064" s="1" t="s">
        <v>5308</v>
      </c>
      <c r="E1064" s="1" t="s">
        <v>5307</v>
      </c>
      <c r="F1064" s="1" t="s">
        <v>144</v>
      </c>
      <c r="G1064" s="1">
        <v>2016</v>
      </c>
      <c r="I1064" s="1">
        <f>VLOOKUP(Table_Data[[#This Row],[id]], Table_miniLM_document_topics[[Column1.id]:[Column3.topic]], 3, FALSE)</f>
        <v>-1</v>
      </c>
      <c r="J1064" s="1">
        <f>VLOOKUP(Table_Data[[#This Row],[id]], Table_mpnet_document_topics[[Column1.id]:[Column3.topic]], 3, FALSE)</f>
        <v>25</v>
      </c>
      <c r="K1064" s="1">
        <f>VLOOKUP(Table_Data[[#This Row],[id]], Table_scibert_document_topics[[Column1.id]:[Column3.topic]], 3, FALSE)</f>
        <v>-1</v>
      </c>
      <c r="L1064" s="1">
        <f>VLOOKUP(Table_Data[[#This Row],[id]], Table_miniLM_titles_topics[[Column1.id]:[Column3.topic]], 3, FALSE)</f>
        <v>7</v>
      </c>
      <c r="M1064" s="1">
        <f>VLOOKUP(Table_Data[[#This Row],[id]], Table_mpnet_titles_topics[[Column1.id]:[Column3.topic]], 3, FALSE)</f>
        <v>1</v>
      </c>
      <c r="N1064" s="1">
        <f>VLOOKUP(Table_Data[[#This Row],[id]], Table_scibert_titles_topics[[Column1.id]:[Column3.topic]], 3, FALSE)</f>
        <v>9</v>
      </c>
      <c r="O1064" s="1">
        <f>VLOOKUP(Table_Data[[#This Row],[id]], Table_miniLM_keywords_topics[[Column1.id]:[Column3.topic]], 3, FALSE)</f>
        <v>2</v>
      </c>
      <c r="P1064" s="1">
        <f>VLOOKUP(Table_Data[[#This Row],[id]], Table_mpnet_keywords_topics[[Column1.id]:[Column3.topic]], 3, FALSE)</f>
        <v>7</v>
      </c>
      <c r="Q1064" s="1" t="s">
        <v>6208</v>
      </c>
    </row>
    <row r="1065" spans="1:17" x14ac:dyDescent="0.25">
      <c r="A1065" s="1" t="s">
        <v>5281</v>
      </c>
      <c r="B1065" s="1" t="s">
        <v>5300</v>
      </c>
      <c r="C1065" s="1" t="s">
        <v>5299</v>
      </c>
      <c r="D1065" s="1" t="s">
        <v>5310</v>
      </c>
      <c r="E1065" s="1" t="s">
        <v>5309</v>
      </c>
      <c r="F1065" s="1" t="s">
        <v>144</v>
      </c>
      <c r="G1065" s="1">
        <v>2016</v>
      </c>
      <c r="I1065" s="1">
        <f>VLOOKUP(Table_Data[[#This Row],[id]], Table_miniLM_document_topics[[Column1.id]:[Column3.topic]], 3, FALSE)</f>
        <v>2</v>
      </c>
      <c r="J1065" s="1">
        <f>VLOOKUP(Table_Data[[#This Row],[id]], Table_mpnet_document_topics[[Column1.id]:[Column3.topic]], 3, FALSE)</f>
        <v>1</v>
      </c>
      <c r="K1065" s="1">
        <f>VLOOKUP(Table_Data[[#This Row],[id]], Table_scibert_document_topics[[Column1.id]:[Column3.topic]], 3, FALSE)</f>
        <v>3</v>
      </c>
      <c r="L1065" s="1">
        <f>VLOOKUP(Table_Data[[#This Row],[id]], Table_miniLM_titles_topics[[Column1.id]:[Column3.topic]], 3, FALSE)</f>
        <v>23</v>
      </c>
      <c r="M1065" s="1">
        <f>VLOOKUP(Table_Data[[#This Row],[id]], Table_mpnet_titles_topics[[Column1.id]:[Column3.topic]], 3, FALSE)</f>
        <v>-1</v>
      </c>
      <c r="N1065" s="1">
        <f>VLOOKUP(Table_Data[[#This Row],[id]], Table_scibert_titles_topics[[Column1.id]:[Column3.topic]], 3, FALSE)</f>
        <v>-1</v>
      </c>
      <c r="O1065" s="1">
        <f>VLOOKUP(Table_Data[[#This Row],[id]], Table_miniLM_keywords_topics[[Column1.id]:[Column3.topic]], 3, FALSE)</f>
        <v>6</v>
      </c>
      <c r="P1065" s="1">
        <f>VLOOKUP(Table_Data[[#This Row],[id]], Table_mpnet_keywords_topics[[Column1.id]:[Column3.topic]], 3, FALSE)</f>
        <v>13</v>
      </c>
      <c r="Q1065" s="1" t="s">
        <v>6208</v>
      </c>
    </row>
    <row r="1066" spans="1:17" x14ac:dyDescent="0.25">
      <c r="A1066" s="1" t="s">
        <v>5282</v>
      </c>
      <c r="B1066" s="1" t="s">
        <v>5312</v>
      </c>
      <c r="C1066" s="1" t="s">
        <v>5311</v>
      </c>
      <c r="D1066" s="1" t="s">
        <v>5324</v>
      </c>
      <c r="E1066" s="1" t="s">
        <v>5323</v>
      </c>
      <c r="F1066" s="1" t="s">
        <v>144</v>
      </c>
      <c r="G1066" s="1">
        <v>2016</v>
      </c>
      <c r="I1066" s="1">
        <f>VLOOKUP(Table_Data[[#This Row],[id]], Table_miniLM_document_topics[[Column1.id]:[Column3.topic]], 3, FALSE)</f>
        <v>11</v>
      </c>
      <c r="J1066" s="1">
        <f>VLOOKUP(Table_Data[[#This Row],[id]], Table_mpnet_document_topics[[Column1.id]:[Column3.topic]], 3, FALSE)</f>
        <v>0</v>
      </c>
      <c r="K1066" s="1">
        <f>VLOOKUP(Table_Data[[#This Row],[id]], Table_scibert_document_topics[[Column1.id]:[Column3.topic]], 3, FALSE)</f>
        <v>1</v>
      </c>
      <c r="L1066" s="1">
        <f>VLOOKUP(Table_Data[[#This Row],[id]], Table_miniLM_titles_topics[[Column1.id]:[Column3.topic]], 3, FALSE)</f>
        <v>-1</v>
      </c>
      <c r="M1066" s="1">
        <f>VLOOKUP(Table_Data[[#This Row],[id]], Table_mpnet_titles_topics[[Column1.id]:[Column3.topic]], 3, FALSE)</f>
        <v>0</v>
      </c>
      <c r="N1066" s="1">
        <f>VLOOKUP(Table_Data[[#This Row],[id]], Table_scibert_titles_topics[[Column1.id]:[Column3.topic]], 3, FALSE)</f>
        <v>-1</v>
      </c>
      <c r="O1066" s="1">
        <f>VLOOKUP(Table_Data[[#This Row],[id]], Table_miniLM_keywords_topics[[Column1.id]:[Column3.topic]], 3, FALSE)</f>
        <v>10</v>
      </c>
      <c r="P1066" s="1">
        <f>VLOOKUP(Table_Data[[#This Row],[id]], Table_mpnet_keywords_topics[[Column1.id]:[Column3.topic]], 3, FALSE)</f>
        <v>0</v>
      </c>
      <c r="Q1066" s="1" t="s">
        <v>6208</v>
      </c>
    </row>
    <row r="1067" spans="1:17" x14ac:dyDescent="0.25">
      <c r="A1067" s="1" t="s">
        <v>5283</v>
      </c>
      <c r="B1067" s="1" t="s">
        <v>5314</v>
      </c>
      <c r="C1067" s="1" t="s">
        <v>5313</v>
      </c>
      <c r="D1067" s="1" t="s">
        <v>5326</v>
      </c>
      <c r="E1067" s="1" t="s">
        <v>5325</v>
      </c>
      <c r="F1067" s="1" t="s">
        <v>144</v>
      </c>
      <c r="G1067" s="1">
        <v>2016</v>
      </c>
      <c r="I1067" s="1">
        <f>VLOOKUP(Table_Data[[#This Row],[id]], Table_miniLM_document_topics[[Column1.id]:[Column3.topic]], 3, FALSE)</f>
        <v>-1</v>
      </c>
      <c r="J1067" s="1">
        <f>VLOOKUP(Table_Data[[#This Row],[id]], Table_mpnet_document_topics[[Column1.id]:[Column3.topic]], 3, FALSE)</f>
        <v>-1</v>
      </c>
      <c r="K1067" s="1">
        <f>VLOOKUP(Table_Data[[#This Row],[id]], Table_scibert_document_topics[[Column1.id]:[Column3.topic]], 3, FALSE)</f>
        <v>1</v>
      </c>
      <c r="L1067" s="1">
        <f>VLOOKUP(Table_Data[[#This Row],[id]], Table_miniLM_titles_topics[[Column1.id]:[Column3.topic]], 3, FALSE)</f>
        <v>3</v>
      </c>
      <c r="M1067" s="1">
        <f>VLOOKUP(Table_Data[[#This Row],[id]], Table_mpnet_titles_topics[[Column1.id]:[Column3.topic]], 3, FALSE)</f>
        <v>0</v>
      </c>
      <c r="N1067" s="1">
        <f>VLOOKUP(Table_Data[[#This Row],[id]], Table_scibert_titles_topics[[Column1.id]:[Column3.topic]], 3, FALSE)</f>
        <v>0</v>
      </c>
      <c r="O1067" s="1">
        <f>VLOOKUP(Table_Data[[#This Row],[id]], Table_miniLM_keywords_topics[[Column1.id]:[Column3.topic]], 3, FALSE)</f>
        <v>10</v>
      </c>
      <c r="P1067" s="1">
        <f>VLOOKUP(Table_Data[[#This Row],[id]], Table_mpnet_keywords_topics[[Column1.id]:[Column3.topic]], 3, FALSE)</f>
        <v>-1</v>
      </c>
      <c r="Q1067" s="1" t="s">
        <v>6208</v>
      </c>
    </row>
    <row r="1068" spans="1:17" x14ac:dyDescent="0.25">
      <c r="A1068" s="1" t="s">
        <v>5284</v>
      </c>
      <c r="B1068" s="1" t="s">
        <v>5316</v>
      </c>
      <c r="C1068" s="1" t="s">
        <v>5315</v>
      </c>
      <c r="D1068" s="1" t="s">
        <v>5328</v>
      </c>
      <c r="E1068" s="1" t="s">
        <v>5327</v>
      </c>
      <c r="F1068" s="1" t="s">
        <v>144</v>
      </c>
      <c r="G1068" s="1">
        <v>2016</v>
      </c>
      <c r="I1068" s="1">
        <f>VLOOKUP(Table_Data[[#This Row],[id]], Table_miniLM_document_topics[[Column1.id]:[Column3.topic]], 3, FALSE)</f>
        <v>11</v>
      </c>
      <c r="J1068" s="1">
        <f>VLOOKUP(Table_Data[[#This Row],[id]], Table_mpnet_document_topics[[Column1.id]:[Column3.topic]], 3, FALSE)</f>
        <v>0</v>
      </c>
      <c r="K1068" s="1">
        <f>VLOOKUP(Table_Data[[#This Row],[id]], Table_scibert_document_topics[[Column1.id]:[Column3.topic]], 3, FALSE)</f>
        <v>1</v>
      </c>
      <c r="L1068" s="1">
        <f>VLOOKUP(Table_Data[[#This Row],[id]], Table_miniLM_titles_topics[[Column1.id]:[Column3.topic]], 3, FALSE)</f>
        <v>-1</v>
      </c>
      <c r="M1068" s="1">
        <f>VLOOKUP(Table_Data[[#This Row],[id]], Table_mpnet_titles_topics[[Column1.id]:[Column3.topic]], 3, FALSE)</f>
        <v>0</v>
      </c>
      <c r="N1068" s="1">
        <f>VLOOKUP(Table_Data[[#This Row],[id]], Table_scibert_titles_topics[[Column1.id]:[Column3.topic]], 3, FALSE)</f>
        <v>-1</v>
      </c>
      <c r="O1068" s="1">
        <f>VLOOKUP(Table_Data[[#This Row],[id]], Table_miniLM_keywords_topics[[Column1.id]:[Column3.topic]], 3, FALSE)</f>
        <v>10</v>
      </c>
      <c r="P1068" s="1">
        <f>VLOOKUP(Table_Data[[#This Row],[id]], Table_mpnet_keywords_topics[[Column1.id]:[Column3.topic]], 3, FALSE)</f>
        <v>1</v>
      </c>
      <c r="Q1068" s="1" t="s">
        <v>6208</v>
      </c>
    </row>
    <row r="1069" spans="1:17" x14ac:dyDescent="0.25">
      <c r="A1069" s="1" t="s">
        <v>5285</v>
      </c>
      <c r="B1069" s="1" t="s">
        <v>5318</v>
      </c>
      <c r="C1069" s="1" t="s">
        <v>5317</v>
      </c>
      <c r="D1069" s="1" t="s">
        <v>5330</v>
      </c>
      <c r="E1069" s="1" t="s">
        <v>5329</v>
      </c>
      <c r="F1069" s="1" t="s">
        <v>144</v>
      </c>
      <c r="G1069" s="1">
        <v>2016</v>
      </c>
      <c r="I1069" s="1">
        <f>VLOOKUP(Table_Data[[#This Row],[id]], Table_miniLM_document_topics[[Column1.id]:[Column3.topic]], 3, FALSE)</f>
        <v>-1</v>
      </c>
      <c r="J1069" s="1">
        <f>VLOOKUP(Table_Data[[#This Row],[id]], Table_mpnet_document_topics[[Column1.id]:[Column3.topic]], 3, FALSE)</f>
        <v>0</v>
      </c>
      <c r="K1069" s="1">
        <f>VLOOKUP(Table_Data[[#This Row],[id]], Table_scibert_document_topics[[Column1.id]:[Column3.topic]], 3, FALSE)</f>
        <v>1</v>
      </c>
      <c r="L1069" s="1">
        <f>VLOOKUP(Table_Data[[#This Row],[id]], Table_miniLM_titles_topics[[Column1.id]:[Column3.topic]], 3, FALSE)</f>
        <v>3</v>
      </c>
      <c r="M1069" s="1">
        <f>VLOOKUP(Table_Data[[#This Row],[id]], Table_mpnet_titles_topics[[Column1.id]:[Column3.topic]], 3, FALSE)</f>
        <v>0</v>
      </c>
      <c r="N1069" s="1">
        <f>VLOOKUP(Table_Data[[#This Row],[id]], Table_scibert_titles_topics[[Column1.id]:[Column3.topic]], 3, FALSE)</f>
        <v>0</v>
      </c>
      <c r="O1069" s="1">
        <f>VLOOKUP(Table_Data[[#This Row],[id]], Table_miniLM_keywords_topics[[Column1.id]:[Column3.topic]], 3, FALSE)</f>
        <v>-1</v>
      </c>
      <c r="P1069" s="1">
        <f>VLOOKUP(Table_Data[[#This Row],[id]], Table_mpnet_keywords_topics[[Column1.id]:[Column3.topic]], 3, FALSE)</f>
        <v>1</v>
      </c>
      <c r="Q1069" s="1" t="s">
        <v>6208</v>
      </c>
    </row>
    <row r="1070" spans="1:17" x14ac:dyDescent="0.25">
      <c r="A1070" s="1" t="s">
        <v>5286</v>
      </c>
      <c r="B1070" s="1" t="s">
        <v>5320</v>
      </c>
      <c r="C1070" s="1" t="s">
        <v>5319</v>
      </c>
      <c r="D1070" s="1" t="s">
        <v>5332</v>
      </c>
      <c r="E1070" s="1" t="s">
        <v>5331</v>
      </c>
      <c r="F1070" s="1" t="s">
        <v>144</v>
      </c>
      <c r="G1070" s="1">
        <v>2016</v>
      </c>
      <c r="I1070" s="1">
        <f>VLOOKUP(Table_Data[[#This Row],[id]], Table_miniLM_document_topics[[Column1.id]:[Column3.topic]], 3, FALSE)</f>
        <v>-1</v>
      </c>
      <c r="J1070" s="1">
        <f>VLOOKUP(Table_Data[[#This Row],[id]], Table_mpnet_document_topics[[Column1.id]:[Column3.topic]], 3, FALSE)</f>
        <v>0</v>
      </c>
      <c r="K1070" s="1">
        <f>VLOOKUP(Table_Data[[#This Row],[id]], Table_scibert_document_topics[[Column1.id]:[Column3.topic]], 3, FALSE)</f>
        <v>1</v>
      </c>
      <c r="L1070" s="1">
        <f>VLOOKUP(Table_Data[[#This Row],[id]], Table_miniLM_titles_topics[[Column1.id]:[Column3.topic]], 3, FALSE)</f>
        <v>-1</v>
      </c>
      <c r="M1070" s="1">
        <f>VLOOKUP(Table_Data[[#This Row],[id]], Table_mpnet_titles_topics[[Column1.id]:[Column3.topic]], 3, FALSE)</f>
        <v>0</v>
      </c>
      <c r="N1070" s="1">
        <f>VLOOKUP(Table_Data[[#This Row],[id]], Table_scibert_titles_topics[[Column1.id]:[Column3.topic]], 3, FALSE)</f>
        <v>0</v>
      </c>
      <c r="O1070" s="1">
        <f>VLOOKUP(Table_Data[[#This Row],[id]], Table_miniLM_keywords_topics[[Column1.id]:[Column3.topic]], 3, FALSE)</f>
        <v>10</v>
      </c>
      <c r="P1070" s="1">
        <f>VLOOKUP(Table_Data[[#This Row],[id]], Table_mpnet_keywords_topics[[Column1.id]:[Column3.topic]], 3, FALSE)</f>
        <v>1</v>
      </c>
      <c r="Q1070" s="1" t="s">
        <v>6208</v>
      </c>
    </row>
    <row r="1071" spans="1:17" x14ac:dyDescent="0.25">
      <c r="A1071" s="1" t="s">
        <v>5287</v>
      </c>
      <c r="B1071" s="1" t="s">
        <v>5322</v>
      </c>
      <c r="C1071" s="1" t="s">
        <v>5321</v>
      </c>
      <c r="D1071" s="1" t="s">
        <v>5334</v>
      </c>
      <c r="E1071" s="1" t="s">
        <v>5333</v>
      </c>
      <c r="F1071" s="1" t="s">
        <v>144</v>
      </c>
      <c r="G1071" s="1">
        <v>2016</v>
      </c>
      <c r="I1071" s="1">
        <f>VLOOKUP(Table_Data[[#This Row],[id]], Table_miniLM_document_topics[[Column1.id]:[Column3.topic]], 3, FALSE)</f>
        <v>-1</v>
      </c>
      <c r="J1071" s="1">
        <f>VLOOKUP(Table_Data[[#This Row],[id]], Table_mpnet_document_topics[[Column1.id]:[Column3.topic]], 3, FALSE)</f>
        <v>0</v>
      </c>
      <c r="K1071" s="1">
        <f>VLOOKUP(Table_Data[[#This Row],[id]], Table_scibert_document_topics[[Column1.id]:[Column3.topic]], 3, FALSE)</f>
        <v>1</v>
      </c>
      <c r="L1071" s="1">
        <f>VLOOKUP(Table_Data[[#This Row],[id]], Table_miniLM_titles_topics[[Column1.id]:[Column3.topic]], 3, FALSE)</f>
        <v>3</v>
      </c>
      <c r="M1071" s="1">
        <f>VLOOKUP(Table_Data[[#This Row],[id]], Table_mpnet_titles_topics[[Column1.id]:[Column3.topic]], 3, FALSE)</f>
        <v>0</v>
      </c>
      <c r="N1071" s="1">
        <f>VLOOKUP(Table_Data[[#This Row],[id]], Table_scibert_titles_topics[[Column1.id]:[Column3.topic]], 3, FALSE)</f>
        <v>0</v>
      </c>
      <c r="O1071" s="1">
        <f>VLOOKUP(Table_Data[[#This Row],[id]], Table_miniLM_keywords_topics[[Column1.id]:[Column3.topic]], 3, FALSE)</f>
        <v>10</v>
      </c>
      <c r="P1071" s="1">
        <f>VLOOKUP(Table_Data[[#This Row],[id]], Table_mpnet_keywords_topics[[Column1.id]:[Column3.topic]], 3, FALSE)</f>
        <v>1</v>
      </c>
      <c r="Q1071" s="1" t="s">
        <v>6208</v>
      </c>
    </row>
    <row r="1072" spans="1:17" x14ac:dyDescent="0.25">
      <c r="A1072" s="1" t="s">
        <v>5288</v>
      </c>
      <c r="B1072" s="1" t="s">
        <v>5341</v>
      </c>
      <c r="C1072" s="1" t="s">
        <v>5340</v>
      </c>
      <c r="D1072" s="1" t="s">
        <v>5357</v>
      </c>
      <c r="E1072" s="1" t="s">
        <v>5356</v>
      </c>
      <c r="F1072" s="1" t="s">
        <v>144</v>
      </c>
      <c r="G1072" s="1">
        <v>2015</v>
      </c>
      <c r="I1072" s="1">
        <f>VLOOKUP(Table_Data[[#This Row],[id]], Table_miniLM_document_topics[[Column1.id]:[Column3.topic]], 3, FALSE)</f>
        <v>-1</v>
      </c>
      <c r="J1072" s="1">
        <f>VLOOKUP(Table_Data[[#This Row],[id]], Table_mpnet_document_topics[[Column1.id]:[Column3.topic]], 3, FALSE)</f>
        <v>-1</v>
      </c>
      <c r="K1072" s="1">
        <f>VLOOKUP(Table_Data[[#This Row],[id]], Table_scibert_document_topics[[Column1.id]:[Column3.topic]], 3, FALSE)</f>
        <v>-1</v>
      </c>
      <c r="L1072" s="1">
        <f>VLOOKUP(Table_Data[[#This Row],[id]], Table_miniLM_titles_topics[[Column1.id]:[Column3.topic]], 3, FALSE)</f>
        <v>1</v>
      </c>
      <c r="M1072" s="1">
        <f>VLOOKUP(Table_Data[[#This Row],[id]], Table_mpnet_titles_topics[[Column1.id]:[Column3.topic]], 3, FALSE)</f>
        <v>4</v>
      </c>
      <c r="N1072" s="1">
        <f>VLOOKUP(Table_Data[[#This Row],[id]], Table_scibert_titles_topics[[Column1.id]:[Column3.topic]], 3, FALSE)</f>
        <v>17</v>
      </c>
      <c r="O1072" s="1">
        <f>VLOOKUP(Table_Data[[#This Row],[id]], Table_miniLM_keywords_topics[[Column1.id]:[Column3.topic]], 3, FALSE)</f>
        <v>-1</v>
      </c>
      <c r="P1072" s="1">
        <f>VLOOKUP(Table_Data[[#This Row],[id]], Table_mpnet_keywords_topics[[Column1.id]:[Column3.topic]], 3, FALSE)</f>
        <v>3</v>
      </c>
      <c r="Q1072" s="1" t="s">
        <v>6208</v>
      </c>
    </row>
    <row r="1073" spans="1:17" x14ac:dyDescent="0.25">
      <c r="A1073" s="1" t="s">
        <v>5289</v>
      </c>
      <c r="B1073" s="1" t="s">
        <v>5343</v>
      </c>
      <c r="C1073" s="1" t="s">
        <v>5342</v>
      </c>
      <c r="D1073" s="1" t="s">
        <v>5359</v>
      </c>
      <c r="E1073" s="1" t="s">
        <v>5358</v>
      </c>
      <c r="F1073" s="1" t="s">
        <v>144</v>
      </c>
      <c r="G1073" s="1">
        <v>2015</v>
      </c>
      <c r="I1073" s="1">
        <f>VLOOKUP(Table_Data[[#This Row],[id]], Table_miniLM_document_topics[[Column1.id]:[Column3.topic]], 3, FALSE)</f>
        <v>13</v>
      </c>
      <c r="J1073" s="1">
        <f>VLOOKUP(Table_Data[[#This Row],[id]], Table_mpnet_document_topics[[Column1.id]:[Column3.topic]], 3, FALSE)</f>
        <v>14</v>
      </c>
      <c r="K1073" s="1">
        <f>VLOOKUP(Table_Data[[#This Row],[id]], Table_scibert_document_topics[[Column1.id]:[Column3.topic]], 3, FALSE)</f>
        <v>-1</v>
      </c>
      <c r="L1073" s="1">
        <f>VLOOKUP(Table_Data[[#This Row],[id]], Table_miniLM_titles_topics[[Column1.id]:[Column3.topic]], 3, FALSE)</f>
        <v>17</v>
      </c>
      <c r="M1073" s="1">
        <f>VLOOKUP(Table_Data[[#This Row],[id]], Table_mpnet_titles_topics[[Column1.id]:[Column3.topic]], 3, FALSE)</f>
        <v>10</v>
      </c>
      <c r="N1073" s="1">
        <f>VLOOKUP(Table_Data[[#This Row],[id]], Table_scibert_titles_topics[[Column1.id]:[Column3.topic]], 3, FALSE)</f>
        <v>14</v>
      </c>
      <c r="O1073" s="1">
        <f>VLOOKUP(Table_Data[[#This Row],[id]], Table_miniLM_keywords_topics[[Column1.id]:[Column3.topic]], 3, FALSE)</f>
        <v>2</v>
      </c>
      <c r="P1073" s="1">
        <f>VLOOKUP(Table_Data[[#This Row],[id]], Table_mpnet_keywords_topics[[Column1.id]:[Column3.topic]], 3, FALSE)</f>
        <v>-1</v>
      </c>
      <c r="Q1073" s="1" t="s">
        <v>6208</v>
      </c>
    </row>
    <row r="1074" spans="1:17" x14ac:dyDescent="0.25">
      <c r="A1074" s="1" t="s">
        <v>5290</v>
      </c>
      <c r="B1074" s="1" t="s">
        <v>5345</v>
      </c>
      <c r="C1074" s="1" t="s">
        <v>5344</v>
      </c>
      <c r="D1074" s="1" t="s">
        <v>5361</v>
      </c>
      <c r="E1074" s="1" t="s">
        <v>5360</v>
      </c>
      <c r="F1074" s="1" t="s">
        <v>144</v>
      </c>
      <c r="G1074" s="1">
        <v>2015</v>
      </c>
      <c r="I1074" s="1">
        <f>VLOOKUP(Table_Data[[#This Row],[id]], Table_miniLM_document_topics[[Column1.id]:[Column3.topic]], 3, FALSE)</f>
        <v>13</v>
      </c>
      <c r="J1074" s="1">
        <f>VLOOKUP(Table_Data[[#This Row],[id]], Table_mpnet_document_topics[[Column1.id]:[Column3.topic]], 3, FALSE)</f>
        <v>-1</v>
      </c>
      <c r="K1074" s="1">
        <f>VLOOKUP(Table_Data[[#This Row],[id]], Table_scibert_document_topics[[Column1.id]:[Column3.topic]], 3, FALSE)</f>
        <v>15</v>
      </c>
      <c r="L1074" s="1">
        <f>VLOOKUP(Table_Data[[#This Row],[id]], Table_miniLM_titles_topics[[Column1.id]:[Column3.topic]], 3, FALSE)</f>
        <v>-1</v>
      </c>
      <c r="M1074" s="1">
        <f>VLOOKUP(Table_Data[[#This Row],[id]], Table_mpnet_titles_topics[[Column1.id]:[Column3.topic]], 3, FALSE)</f>
        <v>1</v>
      </c>
      <c r="N1074" s="1">
        <f>VLOOKUP(Table_Data[[#This Row],[id]], Table_scibert_titles_topics[[Column1.id]:[Column3.topic]], 3, FALSE)</f>
        <v>-1</v>
      </c>
      <c r="O1074" s="1">
        <f>VLOOKUP(Table_Data[[#This Row],[id]], Table_miniLM_keywords_topics[[Column1.id]:[Column3.topic]], 3, FALSE)</f>
        <v>3</v>
      </c>
      <c r="P1074" s="1">
        <f>VLOOKUP(Table_Data[[#This Row],[id]], Table_mpnet_keywords_topics[[Column1.id]:[Column3.topic]], 3, FALSE)</f>
        <v>-1</v>
      </c>
      <c r="Q1074" s="1" t="s">
        <v>6208</v>
      </c>
    </row>
    <row r="1075" spans="1:17" x14ac:dyDescent="0.25">
      <c r="A1075" s="1" t="s">
        <v>5335</v>
      </c>
      <c r="B1075" s="1" t="s">
        <v>5347</v>
      </c>
      <c r="C1075" s="1" t="s">
        <v>5346</v>
      </c>
      <c r="D1075" s="1" t="s">
        <v>5363</v>
      </c>
      <c r="E1075" s="1" t="s">
        <v>5362</v>
      </c>
      <c r="F1075" s="1" t="s">
        <v>144</v>
      </c>
      <c r="G1075" s="1">
        <v>2015</v>
      </c>
      <c r="I1075" s="1">
        <f>VLOOKUP(Table_Data[[#This Row],[id]], Table_miniLM_document_topics[[Column1.id]:[Column3.topic]], 3, FALSE)</f>
        <v>13</v>
      </c>
      <c r="J1075" s="1">
        <f>VLOOKUP(Table_Data[[#This Row],[id]], Table_mpnet_document_topics[[Column1.id]:[Column3.topic]], 3, FALSE)</f>
        <v>-1</v>
      </c>
      <c r="K1075" s="1">
        <f>VLOOKUP(Table_Data[[#This Row],[id]], Table_scibert_document_topics[[Column1.id]:[Column3.topic]], 3, FALSE)</f>
        <v>15</v>
      </c>
      <c r="L1075" s="1">
        <f>VLOOKUP(Table_Data[[#This Row],[id]], Table_miniLM_titles_topics[[Column1.id]:[Column3.topic]], 3, FALSE)</f>
        <v>7</v>
      </c>
      <c r="M1075" s="1">
        <f>VLOOKUP(Table_Data[[#This Row],[id]], Table_mpnet_titles_topics[[Column1.id]:[Column3.topic]], 3, FALSE)</f>
        <v>1</v>
      </c>
      <c r="N1075" s="1">
        <f>VLOOKUP(Table_Data[[#This Row],[id]], Table_scibert_titles_topics[[Column1.id]:[Column3.topic]], 3, FALSE)</f>
        <v>9</v>
      </c>
      <c r="O1075" s="1">
        <f>VLOOKUP(Table_Data[[#This Row],[id]], Table_miniLM_keywords_topics[[Column1.id]:[Column3.topic]], 3, FALSE)</f>
        <v>2</v>
      </c>
      <c r="P1075" s="1">
        <f>VLOOKUP(Table_Data[[#This Row],[id]], Table_mpnet_keywords_topics[[Column1.id]:[Column3.topic]], 3, FALSE)</f>
        <v>7</v>
      </c>
      <c r="Q1075" s="1" t="s">
        <v>6208</v>
      </c>
    </row>
    <row r="1076" spans="1:17" x14ac:dyDescent="0.25">
      <c r="A1076" s="1" t="s">
        <v>5336</v>
      </c>
      <c r="B1076" s="1" t="s">
        <v>5349</v>
      </c>
      <c r="C1076" s="1" t="s">
        <v>5348</v>
      </c>
      <c r="D1076" s="1" t="s">
        <v>5369</v>
      </c>
      <c r="E1076" s="1" t="s">
        <v>5368</v>
      </c>
      <c r="F1076" s="1" t="s">
        <v>144</v>
      </c>
      <c r="G1076" s="1">
        <v>2015</v>
      </c>
      <c r="I1076" s="1">
        <f>VLOOKUP(Table_Data[[#This Row],[id]], Table_miniLM_document_topics[[Column1.id]:[Column3.topic]], 3, FALSE)</f>
        <v>7</v>
      </c>
      <c r="J1076" s="1">
        <f>VLOOKUP(Table_Data[[#This Row],[id]], Table_mpnet_document_topics[[Column1.id]:[Column3.topic]], 3, FALSE)</f>
        <v>8</v>
      </c>
      <c r="K1076" s="1">
        <f>VLOOKUP(Table_Data[[#This Row],[id]], Table_scibert_document_topics[[Column1.id]:[Column3.topic]], 3, FALSE)</f>
        <v>7</v>
      </c>
      <c r="L1076" s="1">
        <f>VLOOKUP(Table_Data[[#This Row],[id]], Table_miniLM_titles_topics[[Column1.id]:[Column3.topic]], 3, FALSE)</f>
        <v>8</v>
      </c>
      <c r="M1076" s="1">
        <f>VLOOKUP(Table_Data[[#This Row],[id]], Table_mpnet_titles_topics[[Column1.id]:[Column3.topic]], 3, FALSE)</f>
        <v>11</v>
      </c>
      <c r="N1076" s="1">
        <f>VLOOKUP(Table_Data[[#This Row],[id]], Table_scibert_titles_topics[[Column1.id]:[Column3.topic]], 3, FALSE)</f>
        <v>6</v>
      </c>
      <c r="O1076" s="1">
        <f>VLOOKUP(Table_Data[[#This Row],[id]], Table_miniLM_keywords_topics[[Column1.id]:[Column3.topic]], 3, FALSE)</f>
        <v>-1</v>
      </c>
      <c r="P1076" s="1">
        <f>VLOOKUP(Table_Data[[#This Row],[id]], Table_mpnet_keywords_topics[[Column1.id]:[Column3.topic]], 3, FALSE)</f>
        <v>9</v>
      </c>
      <c r="Q1076" s="1" t="s">
        <v>6208</v>
      </c>
    </row>
    <row r="1077" spans="1:17" x14ac:dyDescent="0.25">
      <c r="A1077" s="1" t="s">
        <v>5337</v>
      </c>
      <c r="B1077" s="1" t="s">
        <v>5351</v>
      </c>
      <c r="C1077" s="1" t="s">
        <v>5350</v>
      </c>
      <c r="D1077" s="1" t="s">
        <v>5365</v>
      </c>
      <c r="E1077" s="1" t="s">
        <v>5364</v>
      </c>
      <c r="F1077" s="1" t="s">
        <v>144</v>
      </c>
      <c r="G1077" s="1">
        <v>2015</v>
      </c>
      <c r="I1077" s="1">
        <f>VLOOKUP(Table_Data[[#This Row],[id]], Table_miniLM_document_topics[[Column1.id]:[Column3.topic]], 3, FALSE)</f>
        <v>-1</v>
      </c>
      <c r="J1077" s="1">
        <f>VLOOKUP(Table_Data[[#This Row],[id]], Table_mpnet_document_topics[[Column1.id]:[Column3.topic]], 3, FALSE)</f>
        <v>-1</v>
      </c>
      <c r="K1077" s="1">
        <f>VLOOKUP(Table_Data[[#This Row],[id]], Table_scibert_document_topics[[Column1.id]:[Column3.topic]], 3, FALSE)</f>
        <v>4</v>
      </c>
      <c r="L1077" s="1">
        <f>VLOOKUP(Table_Data[[#This Row],[id]], Table_miniLM_titles_topics[[Column1.id]:[Column3.topic]], 3, FALSE)</f>
        <v>9</v>
      </c>
      <c r="M1077" s="1">
        <f>VLOOKUP(Table_Data[[#This Row],[id]], Table_mpnet_titles_topics[[Column1.id]:[Column3.topic]], 3, FALSE)</f>
        <v>-1</v>
      </c>
      <c r="N1077" s="1">
        <f>VLOOKUP(Table_Data[[#This Row],[id]], Table_scibert_titles_topics[[Column1.id]:[Column3.topic]], 3, FALSE)</f>
        <v>-1</v>
      </c>
      <c r="O1077" s="1">
        <f>VLOOKUP(Table_Data[[#This Row],[id]], Table_miniLM_keywords_topics[[Column1.id]:[Column3.topic]], 3, FALSE)</f>
        <v>-1</v>
      </c>
      <c r="P1077" s="1">
        <f>VLOOKUP(Table_Data[[#This Row],[id]], Table_mpnet_keywords_topics[[Column1.id]:[Column3.topic]], 3, FALSE)</f>
        <v>11</v>
      </c>
      <c r="Q1077" s="1" t="s">
        <v>6208</v>
      </c>
    </row>
    <row r="1078" spans="1:17" x14ac:dyDescent="0.25">
      <c r="A1078" s="1" t="s">
        <v>5338</v>
      </c>
      <c r="B1078" s="1" t="s">
        <v>5353</v>
      </c>
      <c r="C1078" s="1" t="s">
        <v>5352</v>
      </c>
      <c r="D1078" s="1" t="s">
        <v>5367</v>
      </c>
      <c r="E1078" s="1" t="s">
        <v>5366</v>
      </c>
      <c r="F1078" s="1" t="s">
        <v>144</v>
      </c>
      <c r="G1078" s="1">
        <v>2015</v>
      </c>
      <c r="I1078" s="1">
        <f>VLOOKUP(Table_Data[[#This Row],[id]], Table_miniLM_document_topics[[Column1.id]:[Column3.topic]], 3, FALSE)</f>
        <v>0</v>
      </c>
      <c r="J1078" s="1">
        <f>VLOOKUP(Table_Data[[#This Row],[id]], Table_mpnet_document_topics[[Column1.id]:[Column3.topic]], 3, FALSE)</f>
        <v>10</v>
      </c>
      <c r="K1078" s="1">
        <f>VLOOKUP(Table_Data[[#This Row],[id]], Table_scibert_document_topics[[Column1.id]:[Column3.topic]], 3, FALSE)</f>
        <v>-1</v>
      </c>
      <c r="L1078" s="1">
        <f>VLOOKUP(Table_Data[[#This Row],[id]], Table_miniLM_titles_topics[[Column1.id]:[Column3.topic]], 3, FALSE)</f>
        <v>1</v>
      </c>
      <c r="M1078" s="1">
        <f>VLOOKUP(Table_Data[[#This Row],[id]], Table_mpnet_titles_topics[[Column1.id]:[Column3.topic]], 3, FALSE)</f>
        <v>4</v>
      </c>
      <c r="N1078" s="1">
        <f>VLOOKUP(Table_Data[[#This Row],[id]], Table_scibert_titles_topics[[Column1.id]:[Column3.topic]], 3, FALSE)</f>
        <v>-1</v>
      </c>
      <c r="O1078" s="1">
        <f>VLOOKUP(Table_Data[[#This Row],[id]], Table_miniLM_keywords_topics[[Column1.id]:[Column3.topic]], 3, FALSE)</f>
        <v>-1</v>
      </c>
      <c r="P1078" s="1">
        <f>VLOOKUP(Table_Data[[#This Row],[id]], Table_mpnet_keywords_topics[[Column1.id]:[Column3.topic]], 3, FALSE)</f>
        <v>11</v>
      </c>
      <c r="Q1078" s="1" t="s">
        <v>6208</v>
      </c>
    </row>
    <row r="1079" spans="1:17" x14ac:dyDescent="0.25">
      <c r="A1079" s="1" t="s">
        <v>5339</v>
      </c>
      <c r="B1079" s="1" t="s">
        <v>5355</v>
      </c>
      <c r="C1079" s="1" t="s">
        <v>5354</v>
      </c>
      <c r="D1079" s="1" t="s">
        <v>5371</v>
      </c>
      <c r="E1079" s="1" t="s">
        <v>5370</v>
      </c>
      <c r="F1079" s="1" t="s">
        <v>144</v>
      </c>
      <c r="G1079" s="1">
        <v>2015</v>
      </c>
      <c r="I1079" s="1">
        <f>VLOOKUP(Table_Data[[#This Row],[id]], Table_miniLM_document_topics[[Column1.id]:[Column3.topic]], 3, FALSE)</f>
        <v>-1</v>
      </c>
      <c r="J1079" s="1">
        <f>VLOOKUP(Table_Data[[#This Row],[id]], Table_mpnet_document_topics[[Column1.id]:[Column3.topic]], 3, FALSE)</f>
        <v>-1</v>
      </c>
      <c r="K1079" s="1">
        <f>VLOOKUP(Table_Data[[#This Row],[id]], Table_scibert_document_topics[[Column1.id]:[Column3.topic]], 3, FALSE)</f>
        <v>-1</v>
      </c>
      <c r="L1079" s="1">
        <f>VLOOKUP(Table_Data[[#This Row],[id]], Table_miniLM_titles_topics[[Column1.id]:[Column3.topic]], 3, FALSE)</f>
        <v>-1</v>
      </c>
      <c r="M1079" s="1">
        <f>VLOOKUP(Table_Data[[#This Row],[id]], Table_mpnet_titles_topics[[Column1.id]:[Column3.topic]], 3, FALSE)</f>
        <v>-1</v>
      </c>
      <c r="N1079" s="1">
        <f>VLOOKUP(Table_Data[[#This Row],[id]], Table_scibert_titles_topics[[Column1.id]:[Column3.topic]], 3, FALSE)</f>
        <v>3</v>
      </c>
      <c r="O1079" s="1">
        <f>VLOOKUP(Table_Data[[#This Row],[id]], Table_miniLM_keywords_topics[[Column1.id]:[Column3.topic]], 3, FALSE)</f>
        <v>2</v>
      </c>
      <c r="P1079" s="1">
        <f>VLOOKUP(Table_Data[[#This Row],[id]], Table_mpnet_keywords_topics[[Column1.id]:[Column3.topic]], 3, FALSE)</f>
        <v>7</v>
      </c>
      <c r="Q1079" s="1" t="s">
        <v>6208</v>
      </c>
    </row>
    <row r="1080" spans="1:17" x14ac:dyDescent="0.25">
      <c r="A1080" s="1" t="s">
        <v>5372</v>
      </c>
      <c r="B1080" s="1" t="s">
        <v>5387</v>
      </c>
      <c r="C1080" s="1" t="s">
        <v>5386</v>
      </c>
      <c r="D1080" s="1" t="s">
        <v>5389</v>
      </c>
      <c r="E1080" s="1" t="s">
        <v>5388</v>
      </c>
      <c r="F1080" s="1" t="s">
        <v>144</v>
      </c>
      <c r="G1080" s="1">
        <v>2015</v>
      </c>
      <c r="I1080" s="1">
        <f>VLOOKUP(Table_Data[[#This Row],[id]], Table_miniLM_document_topics[[Column1.id]:[Column3.topic]], 3, FALSE)</f>
        <v>0</v>
      </c>
      <c r="J1080" s="1">
        <f>VLOOKUP(Table_Data[[#This Row],[id]], Table_mpnet_document_topics[[Column1.id]:[Column3.topic]], 3, FALSE)</f>
        <v>10</v>
      </c>
      <c r="K1080" s="1">
        <f>VLOOKUP(Table_Data[[#This Row],[id]], Table_scibert_document_topics[[Column1.id]:[Column3.topic]], 3, FALSE)</f>
        <v>21</v>
      </c>
      <c r="L1080" s="1">
        <f>VLOOKUP(Table_Data[[#This Row],[id]], Table_miniLM_titles_topics[[Column1.id]:[Column3.topic]], 3, FALSE)</f>
        <v>1</v>
      </c>
      <c r="M1080" s="1">
        <f>VLOOKUP(Table_Data[[#This Row],[id]], Table_mpnet_titles_topics[[Column1.id]:[Column3.topic]], 3, FALSE)</f>
        <v>4</v>
      </c>
      <c r="N1080" s="1">
        <f>VLOOKUP(Table_Data[[#This Row],[id]], Table_scibert_titles_topics[[Column1.id]:[Column3.topic]], 3, FALSE)</f>
        <v>11</v>
      </c>
      <c r="O1080" s="1">
        <f>VLOOKUP(Table_Data[[#This Row],[id]], Table_miniLM_keywords_topics[[Column1.id]:[Column3.topic]], 3, FALSE)</f>
        <v>6</v>
      </c>
      <c r="P1080" s="1">
        <f>VLOOKUP(Table_Data[[#This Row],[id]], Table_mpnet_keywords_topics[[Column1.id]:[Column3.topic]], 3, FALSE)</f>
        <v>3</v>
      </c>
      <c r="Q1080" s="1" t="s">
        <v>6208</v>
      </c>
    </row>
    <row r="1081" spans="1:17" x14ac:dyDescent="0.25">
      <c r="A1081" s="1" t="s">
        <v>5373</v>
      </c>
      <c r="B1081" s="1" t="s">
        <v>5391</v>
      </c>
      <c r="C1081" s="1" t="s">
        <v>5390</v>
      </c>
      <c r="D1081" s="1" t="s">
        <v>5399</v>
      </c>
      <c r="E1081" s="1" t="s">
        <v>5398</v>
      </c>
      <c r="F1081" s="1" t="s">
        <v>144</v>
      </c>
      <c r="G1081" s="1">
        <v>2015</v>
      </c>
      <c r="I1081" s="1">
        <f>VLOOKUP(Table_Data[[#This Row],[id]], Table_miniLM_document_topics[[Column1.id]:[Column3.topic]], 3, FALSE)</f>
        <v>3</v>
      </c>
      <c r="J1081" s="1">
        <f>VLOOKUP(Table_Data[[#This Row],[id]], Table_mpnet_document_topics[[Column1.id]:[Column3.topic]], 3, FALSE)</f>
        <v>4</v>
      </c>
      <c r="K1081" s="1">
        <f>VLOOKUP(Table_Data[[#This Row],[id]], Table_scibert_document_topics[[Column1.id]:[Column3.topic]], 3, FALSE)</f>
        <v>2</v>
      </c>
      <c r="L1081" s="1">
        <f>VLOOKUP(Table_Data[[#This Row],[id]], Table_miniLM_titles_topics[[Column1.id]:[Column3.topic]], 3, FALSE)</f>
        <v>-1</v>
      </c>
      <c r="M1081" s="1">
        <f>VLOOKUP(Table_Data[[#This Row],[id]], Table_mpnet_titles_topics[[Column1.id]:[Column3.topic]], 3, FALSE)</f>
        <v>1</v>
      </c>
      <c r="N1081" s="1">
        <f>VLOOKUP(Table_Data[[#This Row],[id]], Table_scibert_titles_topics[[Column1.id]:[Column3.topic]], 3, FALSE)</f>
        <v>-1</v>
      </c>
      <c r="O1081" s="1">
        <f>VLOOKUP(Table_Data[[#This Row],[id]], Table_miniLM_keywords_topics[[Column1.id]:[Column3.topic]], 3, FALSE)</f>
        <v>2</v>
      </c>
      <c r="P1081" s="1">
        <f>VLOOKUP(Table_Data[[#This Row],[id]], Table_mpnet_keywords_topics[[Column1.id]:[Column3.topic]], 3, FALSE)</f>
        <v>7</v>
      </c>
      <c r="Q1081" s="1" t="s">
        <v>6208</v>
      </c>
    </row>
    <row r="1082" spans="1:17" x14ac:dyDescent="0.25">
      <c r="A1082" s="1" t="s">
        <v>5374</v>
      </c>
      <c r="B1082" s="1" t="s">
        <v>5393</v>
      </c>
      <c r="C1082" s="1" t="s">
        <v>5392</v>
      </c>
      <c r="D1082" s="1" t="s">
        <v>5401</v>
      </c>
      <c r="E1082" s="1" t="s">
        <v>5400</v>
      </c>
      <c r="F1082" s="1" t="s">
        <v>144</v>
      </c>
      <c r="G1082" s="1">
        <v>2015</v>
      </c>
      <c r="I1082" s="1">
        <f>VLOOKUP(Table_Data[[#This Row],[id]], Table_miniLM_document_topics[[Column1.id]:[Column3.topic]], 3, FALSE)</f>
        <v>-1</v>
      </c>
      <c r="J1082" s="1">
        <f>VLOOKUP(Table_Data[[#This Row],[id]], Table_mpnet_document_topics[[Column1.id]:[Column3.topic]], 3, FALSE)</f>
        <v>-1</v>
      </c>
      <c r="K1082" s="1">
        <f>VLOOKUP(Table_Data[[#This Row],[id]], Table_scibert_document_topics[[Column1.id]:[Column3.topic]], 3, FALSE)</f>
        <v>-1</v>
      </c>
      <c r="L1082" s="1">
        <f>VLOOKUP(Table_Data[[#This Row],[id]], Table_miniLM_titles_topics[[Column1.id]:[Column3.topic]], 3, FALSE)</f>
        <v>-1</v>
      </c>
      <c r="M1082" s="1">
        <f>VLOOKUP(Table_Data[[#This Row],[id]], Table_mpnet_titles_topics[[Column1.id]:[Column3.topic]], 3, FALSE)</f>
        <v>4</v>
      </c>
      <c r="N1082" s="1">
        <f>VLOOKUP(Table_Data[[#This Row],[id]], Table_scibert_titles_topics[[Column1.id]:[Column3.topic]], 3, FALSE)</f>
        <v>19</v>
      </c>
      <c r="O1082" s="1">
        <f>VLOOKUP(Table_Data[[#This Row],[id]], Table_miniLM_keywords_topics[[Column1.id]:[Column3.topic]], 3, FALSE)</f>
        <v>2</v>
      </c>
      <c r="P1082" s="1">
        <f>VLOOKUP(Table_Data[[#This Row],[id]], Table_mpnet_keywords_topics[[Column1.id]:[Column3.topic]], 3, FALSE)</f>
        <v>2</v>
      </c>
      <c r="Q1082" s="1" t="s">
        <v>6208</v>
      </c>
    </row>
    <row r="1083" spans="1:17" x14ac:dyDescent="0.25">
      <c r="A1083" s="1" t="s">
        <v>5375</v>
      </c>
      <c r="B1083" s="1" t="s">
        <v>5395</v>
      </c>
      <c r="C1083" s="1" t="s">
        <v>5394</v>
      </c>
      <c r="D1083" s="1" t="s">
        <v>5403</v>
      </c>
      <c r="E1083" s="1" t="s">
        <v>5402</v>
      </c>
      <c r="F1083" s="1" t="s">
        <v>144</v>
      </c>
      <c r="G1083" s="1">
        <v>2015</v>
      </c>
      <c r="I1083" s="1">
        <f>VLOOKUP(Table_Data[[#This Row],[id]], Table_miniLM_document_topics[[Column1.id]:[Column3.topic]], 3, FALSE)</f>
        <v>2</v>
      </c>
      <c r="J1083" s="1">
        <f>VLOOKUP(Table_Data[[#This Row],[id]], Table_mpnet_document_topics[[Column1.id]:[Column3.topic]], 3, FALSE)</f>
        <v>1</v>
      </c>
      <c r="K1083" s="1">
        <f>VLOOKUP(Table_Data[[#This Row],[id]], Table_scibert_document_topics[[Column1.id]:[Column3.topic]], 3, FALSE)</f>
        <v>3</v>
      </c>
      <c r="L1083" s="1">
        <f>VLOOKUP(Table_Data[[#This Row],[id]], Table_miniLM_titles_topics[[Column1.id]:[Column3.topic]], 3, FALSE)</f>
        <v>4</v>
      </c>
      <c r="M1083" s="1">
        <f>VLOOKUP(Table_Data[[#This Row],[id]], Table_mpnet_titles_topics[[Column1.id]:[Column3.topic]], 3, FALSE)</f>
        <v>2</v>
      </c>
      <c r="N1083" s="1">
        <f>VLOOKUP(Table_Data[[#This Row],[id]], Table_scibert_titles_topics[[Column1.id]:[Column3.topic]], 3, FALSE)</f>
        <v>1</v>
      </c>
      <c r="O1083" s="1">
        <f>VLOOKUP(Table_Data[[#This Row],[id]], Table_miniLM_keywords_topics[[Column1.id]:[Column3.topic]], 3, FALSE)</f>
        <v>6</v>
      </c>
      <c r="P1083" s="1">
        <f>VLOOKUP(Table_Data[[#This Row],[id]], Table_mpnet_keywords_topics[[Column1.id]:[Column3.topic]], 3, FALSE)</f>
        <v>13</v>
      </c>
      <c r="Q1083" s="1" t="s">
        <v>6208</v>
      </c>
    </row>
    <row r="1084" spans="1:17" x14ac:dyDescent="0.25">
      <c r="A1084" s="1" t="s">
        <v>5376</v>
      </c>
      <c r="B1084" s="1" t="s">
        <v>5397</v>
      </c>
      <c r="C1084" s="1" t="s">
        <v>5396</v>
      </c>
      <c r="D1084" s="1" t="s">
        <v>5405</v>
      </c>
      <c r="E1084" s="1" t="s">
        <v>5404</v>
      </c>
      <c r="F1084" s="1" t="s">
        <v>144</v>
      </c>
      <c r="G1084" s="1">
        <v>2015</v>
      </c>
      <c r="I1084" s="1">
        <f>VLOOKUP(Table_Data[[#This Row],[id]], Table_miniLM_document_topics[[Column1.id]:[Column3.topic]], 3, FALSE)</f>
        <v>17</v>
      </c>
      <c r="J1084" s="1">
        <f>VLOOKUP(Table_Data[[#This Row],[id]], Table_mpnet_document_topics[[Column1.id]:[Column3.topic]], 3, FALSE)</f>
        <v>16</v>
      </c>
      <c r="K1084" s="1">
        <f>VLOOKUP(Table_Data[[#This Row],[id]], Table_scibert_document_topics[[Column1.id]:[Column3.topic]], 3, FALSE)</f>
        <v>19</v>
      </c>
      <c r="L1084" s="1">
        <f>VLOOKUP(Table_Data[[#This Row],[id]], Table_miniLM_titles_topics[[Column1.id]:[Column3.topic]], 3, FALSE)</f>
        <v>18</v>
      </c>
      <c r="M1084" s="1">
        <f>VLOOKUP(Table_Data[[#This Row],[id]], Table_mpnet_titles_topics[[Column1.id]:[Column3.topic]], 3, FALSE)</f>
        <v>-1</v>
      </c>
      <c r="N1084" s="1">
        <f>VLOOKUP(Table_Data[[#This Row],[id]], Table_scibert_titles_topics[[Column1.id]:[Column3.topic]], 3, FALSE)</f>
        <v>-1</v>
      </c>
      <c r="O1084" s="1">
        <f>VLOOKUP(Table_Data[[#This Row],[id]], Table_miniLM_keywords_topics[[Column1.id]:[Column3.topic]], 3, FALSE)</f>
        <v>-1</v>
      </c>
      <c r="P1084" s="1">
        <f>VLOOKUP(Table_Data[[#This Row],[id]], Table_mpnet_keywords_topics[[Column1.id]:[Column3.topic]], 3, FALSE)</f>
        <v>12</v>
      </c>
      <c r="Q1084" s="1" t="s">
        <v>6208</v>
      </c>
    </row>
    <row r="1085" spans="1:17" x14ac:dyDescent="0.25">
      <c r="A1085" s="1" t="s">
        <v>5377</v>
      </c>
      <c r="B1085" s="1" t="s">
        <v>5407</v>
      </c>
      <c r="C1085" s="1" t="s">
        <v>5406</v>
      </c>
      <c r="D1085" s="1" t="s">
        <v>5421</v>
      </c>
      <c r="E1085" s="1" t="s">
        <v>5420</v>
      </c>
      <c r="F1085" s="1" t="s">
        <v>144</v>
      </c>
      <c r="G1085" s="1">
        <v>2015</v>
      </c>
      <c r="I1085" s="1">
        <f>VLOOKUP(Table_Data[[#This Row],[id]], Table_miniLM_document_topics[[Column1.id]:[Column3.topic]], 3, FALSE)</f>
        <v>6</v>
      </c>
      <c r="J1085" s="1">
        <f>VLOOKUP(Table_Data[[#This Row],[id]], Table_mpnet_document_topics[[Column1.id]:[Column3.topic]], 3, FALSE)</f>
        <v>7</v>
      </c>
      <c r="K1085" s="1">
        <f>VLOOKUP(Table_Data[[#This Row],[id]], Table_scibert_document_topics[[Column1.id]:[Column3.topic]], 3, FALSE)</f>
        <v>6</v>
      </c>
      <c r="L1085" s="1">
        <f>VLOOKUP(Table_Data[[#This Row],[id]], Table_miniLM_titles_topics[[Column1.id]:[Column3.topic]], 3, FALSE)</f>
        <v>6</v>
      </c>
      <c r="M1085" s="1">
        <f>VLOOKUP(Table_Data[[#This Row],[id]], Table_mpnet_titles_topics[[Column1.id]:[Column3.topic]], 3, FALSE)</f>
        <v>6</v>
      </c>
      <c r="N1085" s="1">
        <f>VLOOKUP(Table_Data[[#This Row],[id]], Table_scibert_titles_topics[[Column1.id]:[Column3.topic]], 3, FALSE)</f>
        <v>5</v>
      </c>
      <c r="O1085" s="1">
        <f>VLOOKUP(Table_Data[[#This Row],[id]], Table_miniLM_keywords_topics[[Column1.id]:[Column3.topic]], 3, FALSE)</f>
        <v>12</v>
      </c>
      <c r="P1085" s="1">
        <f>VLOOKUP(Table_Data[[#This Row],[id]], Table_mpnet_keywords_topics[[Column1.id]:[Column3.topic]], 3, FALSE)</f>
        <v>8</v>
      </c>
      <c r="Q1085" s="1" t="s">
        <v>6208</v>
      </c>
    </row>
    <row r="1086" spans="1:17" x14ac:dyDescent="0.25">
      <c r="A1086" s="1" t="s">
        <v>5378</v>
      </c>
      <c r="B1086" s="1" t="s">
        <v>5409</v>
      </c>
      <c r="C1086" s="1" t="s">
        <v>5408</v>
      </c>
      <c r="D1086" s="1" t="s">
        <v>5423</v>
      </c>
      <c r="E1086" s="1" t="s">
        <v>5422</v>
      </c>
      <c r="F1086" s="1" t="s">
        <v>144</v>
      </c>
      <c r="G1086" s="1">
        <v>2015</v>
      </c>
      <c r="I1086" s="1">
        <f>VLOOKUP(Table_Data[[#This Row],[id]], Table_miniLM_document_topics[[Column1.id]:[Column3.topic]], 3, FALSE)</f>
        <v>-1</v>
      </c>
      <c r="J1086" s="1">
        <f>VLOOKUP(Table_Data[[#This Row],[id]], Table_mpnet_document_topics[[Column1.id]:[Column3.topic]], 3, FALSE)</f>
        <v>-1</v>
      </c>
      <c r="K1086" s="1">
        <f>VLOOKUP(Table_Data[[#This Row],[id]], Table_scibert_document_topics[[Column1.id]:[Column3.topic]], 3, FALSE)</f>
        <v>-1</v>
      </c>
      <c r="L1086" s="1">
        <f>VLOOKUP(Table_Data[[#This Row],[id]], Table_miniLM_titles_topics[[Column1.id]:[Column3.topic]], 3, FALSE)</f>
        <v>18</v>
      </c>
      <c r="M1086" s="1">
        <f>VLOOKUP(Table_Data[[#This Row],[id]], Table_mpnet_titles_topics[[Column1.id]:[Column3.topic]], 3, FALSE)</f>
        <v>-1</v>
      </c>
      <c r="N1086" s="1">
        <f>VLOOKUP(Table_Data[[#This Row],[id]], Table_scibert_titles_topics[[Column1.id]:[Column3.topic]], 3, FALSE)</f>
        <v>21</v>
      </c>
      <c r="O1086" s="1">
        <f>VLOOKUP(Table_Data[[#This Row],[id]], Table_miniLM_keywords_topics[[Column1.id]:[Column3.topic]], 3, FALSE)</f>
        <v>2</v>
      </c>
      <c r="P1086" s="1">
        <f>VLOOKUP(Table_Data[[#This Row],[id]], Table_mpnet_keywords_topics[[Column1.id]:[Column3.topic]], 3, FALSE)</f>
        <v>12</v>
      </c>
      <c r="Q1086" s="1" t="s">
        <v>6208</v>
      </c>
    </row>
    <row r="1087" spans="1:17" x14ac:dyDescent="0.25">
      <c r="A1087" s="1" t="s">
        <v>5379</v>
      </c>
      <c r="B1087" s="1" t="s">
        <v>5411</v>
      </c>
      <c r="C1087" s="1" t="s">
        <v>5410</v>
      </c>
      <c r="D1087" s="1" t="s">
        <v>5425</v>
      </c>
      <c r="E1087" s="1" t="s">
        <v>5424</v>
      </c>
      <c r="F1087" s="1" t="s">
        <v>144</v>
      </c>
      <c r="G1087" s="1">
        <v>2015</v>
      </c>
      <c r="I1087" s="1">
        <f>VLOOKUP(Table_Data[[#This Row],[id]], Table_miniLM_document_topics[[Column1.id]:[Column3.topic]], 3, FALSE)</f>
        <v>13</v>
      </c>
      <c r="J1087" s="1">
        <f>VLOOKUP(Table_Data[[#This Row],[id]], Table_mpnet_document_topics[[Column1.id]:[Column3.topic]], 3, FALSE)</f>
        <v>21</v>
      </c>
      <c r="K1087" s="1">
        <f>VLOOKUP(Table_Data[[#This Row],[id]], Table_scibert_document_topics[[Column1.id]:[Column3.topic]], 3, FALSE)</f>
        <v>15</v>
      </c>
      <c r="L1087" s="1">
        <f>VLOOKUP(Table_Data[[#This Row],[id]], Table_miniLM_titles_topics[[Column1.id]:[Column3.topic]], 3, FALSE)</f>
        <v>-1</v>
      </c>
      <c r="M1087" s="1">
        <f>VLOOKUP(Table_Data[[#This Row],[id]], Table_mpnet_titles_topics[[Column1.id]:[Column3.topic]], 3, FALSE)</f>
        <v>1</v>
      </c>
      <c r="N1087" s="1">
        <f>VLOOKUP(Table_Data[[#This Row],[id]], Table_scibert_titles_topics[[Column1.id]:[Column3.topic]], 3, FALSE)</f>
        <v>-1</v>
      </c>
      <c r="O1087" s="1">
        <f>VLOOKUP(Table_Data[[#This Row],[id]], Table_miniLM_keywords_topics[[Column1.id]:[Column3.topic]], 3, FALSE)</f>
        <v>9</v>
      </c>
      <c r="P1087" s="1">
        <f>VLOOKUP(Table_Data[[#This Row],[id]], Table_mpnet_keywords_topics[[Column1.id]:[Column3.topic]], 3, FALSE)</f>
        <v>7</v>
      </c>
      <c r="Q1087" s="1" t="s">
        <v>6208</v>
      </c>
    </row>
    <row r="1088" spans="1:17" x14ac:dyDescent="0.25">
      <c r="A1088" s="1" t="s">
        <v>5380</v>
      </c>
      <c r="B1088" s="1" t="s">
        <v>5413</v>
      </c>
      <c r="C1088" s="1" t="s">
        <v>5412</v>
      </c>
      <c r="D1088" s="1" t="s">
        <v>5427</v>
      </c>
      <c r="E1088" s="1" t="s">
        <v>5426</v>
      </c>
      <c r="F1088" s="1" t="s">
        <v>144</v>
      </c>
      <c r="G1088" s="1">
        <v>2015</v>
      </c>
      <c r="I1088" s="1">
        <f>VLOOKUP(Table_Data[[#This Row],[id]], Table_miniLM_document_topics[[Column1.id]:[Column3.topic]], 3, FALSE)</f>
        <v>5</v>
      </c>
      <c r="J1088" s="1">
        <f>VLOOKUP(Table_Data[[#This Row],[id]], Table_mpnet_document_topics[[Column1.id]:[Column3.topic]], 3, FALSE)</f>
        <v>0</v>
      </c>
      <c r="K1088" s="1">
        <f>VLOOKUP(Table_Data[[#This Row],[id]], Table_scibert_document_topics[[Column1.id]:[Column3.topic]], 3, FALSE)</f>
        <v>9</v>
      </c>
      <c r="L1088" s="1">
        <f>VLOOKUP(Table_Data[[#This Row],[id]], Table_miniLM_titles_topics[[Column1.id]:[Column3.topic]], 3, FALSE)</f>
        <v>-1</v>
      </c>
      <c r="M1088" s="1">
        <f>VLOOKUP(Table_Data[[#This Row],[id]], Table_mpnet_titles_topics[[Column1.id]:[Column3.topic]], 3, FALSE)</f>
        <v>1</v>
      </c>
      <c r="N1088" s="1">
        <f>VLOOKUP(Table_Data[[#This Row],[id]], Table_scibert_titles_topics[[Column1.id]:[Column3.topic]], 3, FALSE)</f>
        <v>7</v>
      </c>
      <c r="O1088" s="1">
        <f>VLOOKUP(Table_Data[[#This Row],[id]], Table_miniLM_keywords_topics[[Column1.id]:[Column3.topic]], 3, FALSE)</f>
        <v>2</v>
      </c>
      <c r="P1088" s="1">
        <f>VLOOKUP(Table_Data[[#This Row],[id]], Table_mpnet_keywords_topics[[Column1.id]:[Column3.topic]], 3, FALSE)</f>
        <v>7</v>
      </c>
      <c r="Q1088" s="1" t="s">
        <v>6208</v>
      </c>
    </row>
    <row r="1089" spans="1:17" x14ac:dyDescent="0.25">
      <c r="A1089" s="1" t="s">
        <v>5381</v>
      </c>
      <c r="B1089" s="1" t="s">
        <v>5415</v>
      </c>
      <c r="C1089" s="1" t="s">
        <v>5414</v>
      </c>
      <c r="D1089" s="1" t="s">
        <v>5429</v>
      </c>
      <c r="E1089" s="1" t="s">
        <v>5428</v>
      </c>
      <c r="F1089" s="1" t="s">
        <v>144</v>
      </c>
      <c r="G1089" s="1">
        <v>2015</v>
      </c>
      <c r="I1089" s="1">
        <f>VLOOKUP(Table_Data[[#This Row],[id]], Table_miniLM_document_topics[[Column1.id]:[Column3.topic]], 3, FALSE)</f>
        <v>10</v>
      </c>
      <c r="J1089" s="1">
        <f>VLOOKUP(Table_Data[[#This Row],[id]], Table_mpnet_document_topics[[Column1.id]:[Column3.topic]], 3, FALSE)</f>
        <v>17</v>
      </c>
      <c r="K1089" s="1">
        <f>VLOOKUP(Table_Data[[#This Row],[id]], Table_scibert_document_topics[[Column1.id]:[Column3.topic]], 3, FALSE)</f>
        <v>14</v>
      </c>
      <c r="L1089" s="1">
        <f>VLOOKUP(Table_Data[[#This Row],[id]], Table_miniLM_titles_topics[[Column1.id]:[Column3.topic]], 3, FALSE)</f>
        <v>17</v>
      </c>
      <c r="M1089" s="1">
        <f>VLOOKUP(Table_Data[[#This Row],[id]], Table_mpnet_titles_topics[[Column1.id]:[Column3.topic]], 3, FALSE)</f>
        <v>10</v>
      </c>
      <c r="N1089" s="1">
        <f>VLOOKUP(Table_Data[[#This Row],[id]], Table_scibert_titles_topics[[Column1.id]:[Column3.topic]], 3, FALSE)</f>
        <v>14</v>
      </c>
      <c r="O1089" s="1">
        <f>VLOOKUP(Table_Data[[#This Row],[id]], Table_miniLM_keywords_topics[[Column1.id]:[Column3.topic]], 3, FALSE)</f>
        <v>11</v>
      </c>
      <c r="P1089" s="1">
        <f>VLOOKUP(Table_Data[[#This Row],[id]], Table_mpnet_keywords_topics[[Column1.id]:[Column3.topic]], 3, FALSE)</f>
        <v>6</v>
      </c>
      <c r="Q1089" s="1" t="s">
        <v>6208</v>
      </c>
    </row>
    <row r="1090" spans="1:17" x14ac:dyDescent="0.25">
      <c r="A1090" s="1" t="s">
        <v>5382</v>
      </c>
      <c r="B1090" s="1" t="s">
        <v>5417</v>
      </c>
      <c r="C1090" s="1" t="s">
        <v>5416</v>
      </c>
      <c r="D1090" s="1" t="s">
        <v>5433</v>
      </c>
      <c r="E1090" s="1" t="s">
        <v>5432</v>
      </c>
      <c r="F1090" s="1" t="s">
        <v>144</v>
      </c>
      <c r="G1090" s="1">
        <v>2015</v>
      </c>
      <c r="I1090" s="1">
        <f>VLOOKUP(Table_Data[[#This Row],[id]], Table_miniLM_document_topics[[Column1.id]:[Column3.topic]], 3, FALSE)</f>
        <v>-1</v>
      </c>
      <c r="J1090" s="1">
        <f>VLOOKUP(Table_Data[[#This Row],[id]], Table_mpnet_document_topics[[Column1.id]:[Column3.topic]], 3, FALSE)</f>
        <v>0</v>
      </c>
      <c r="K1090" s="1">
        <f>VLOOKUP(Table_Data[[#This Row],[id]], Table_scibert_document_topics[[Column1.id]:[Column3.topic]], 3, FALSE)</f>
        <v>1</v>
      </c>
      <c r="L1090" s="1">
        <f>VLOOKUP(Table_Data[[#This Row],[id]], Table_miniLM_titles_topics[[Column1.id]:[Column3.topic]], 3, FALSE)</f>
        <v>-1</v>
      </c>
      <c r="M1090" s="1">
        <f>VLOOKUP(Table_Data[[#This Row],[id]], Table_mpnet_titles_topics[[Column1.id]:[Column3.topic]], 3, FALSE)</f>
        <v>-1</v>
      </c>
      <c r="N1090" s="1">
        <f>VLOOKUP(Table_Data[[#This Row],[id]], Table_scibert_titles_topics[[Column1.id]:[Column3.topic]], 3, FALSE)</f>
        <v>-1</v>
      </c>
      <c r="O1090" s="1">
        <f>VLOOKUP(Table_Data[[#This Row],[id]], Table_miniLM_keywords_topics[[Column1.id]:[Column3.topic]], 3, FALSE)</f>
        <v>-1</v>
      </c>
      <c r="P1090" s="1">
        <f>VLOOKUP(Table_Data[[#This Row],[id]], Table_mpnet_keywords_topics[[Column1.id]:[Column3.topic]], 3, FALSE)</f>
        <v>1</v>
      </c>
      <c r="Q1090" s="1" t="s">
        <v>6208</v>
      </c>
    </row>
    <row r="1091" spans="1:17" x14ac:dyDescent="0.25">
      <c r="A1091" s="1" t="s">
        <v>5383</v>
      </c>
      <c r="B1091" s="1" t="s">
        <v>5419</v>
      </c>
      <c r="C1091" s="1" t="s">
        <v>5418</v>
      </c>
      <c r="D1091" s="1" t="s">
        <v>5431</v>
      </c>
      <c r="E1091" s="1" t="s">
        <v>5430</v>
      </c>
      <c r="F1091" s="1" t="s">
        <v>144</v>
      </c>
      <c r="G1091" s="1">
        <v>2015</v>
      </c>
      <c r="I1091" s="1">
        <f>VLOOKUP(Table_Data[[#This Row],[id]], Table_miniLM_document_topics[[Column1.id]:[Column3.topic]], 3, FALSE)</f>
        <v>1</v>
      </c>
      <c r="J1091" s="1">
        <f>VLOOKUP(Table_Data[[#This Row],[id]], Table_mpnet_document_topics[[Column1.id]:[Column3.topic]], 3, FALSE)</f>
        <v>3</v>
      </c>
      <c r="K1091" s="1">
        <f>VLOOKUP(Table_Data[[#This Row],[id]], Table_scibert_document_topics[[Column1.id]:[Column3.topic]], 3, FALSE)</f>
        <v>-1</v>
      </c>
      <c r="L1091" s="1">
        <f>VLOOKUP(Table_Data[[#This Row],[id]], Table_miniLM_titles_topics[[Column1.id]:[Column3.topic]], 3, FALSE)</f>
        <v>19</v>
      </c>
      <c r="M1091" s="1">
        <f>VLOOKUP(Table_Data[[#This Row],[id]], Table_mpnet_titles_topics[[Column1.id]:[Column3.topic]], 3, FALSE)</f>
        <v>10</v>
      </c>
      <c r="N1091" s="1">
        <f>VLOOKUP(Table_Data[[#This Row],[id]], Table_scibert_titles_topics[[Column1.id]:[Column3.topic]], 3, FALSE)</f>
        <v>-1</v>
      </c>
      <c r="O1091" s="1">
        <f>VLOOKUP(Table_Data[[#This Row],[id]], Table_miniLM_keywords_topics[[Column1.id]:[Column3.topic]], 3, FALSE)</f>
        <v>2</v>
      </c>
      <c r="P1091" s="1">
        <f>VLOOKUP(Table_Data[[#This Row],[id]], Table_mpnet_keywords_topics[[Column1.id]:[Column3.topic]], 3, FALSE)</f>
        <v>7</v>
      </c>
      <c r="Q1091" s="1" t="s">
        <v>6208</v>
      </c>
    </row>
    <row r="1092" spans="1:17" x14ac:dyDescent="0.25">
      <c r="A1092" s="1" t="s">
        <v>5385</v>
      </c>
      <c r="B1092" s="1" t="s">
        <v>5446</v>
      </c>
      <c r="C1092" s="1" t="s">
        <v>5445</v>
      </c>
      <c r="D1092" s="1" t="s">
        <v>5470</v>
      </c>
      <c r="F1092" s="1" t="s">
        <v>144</v>
      </c>
      <c r="G1092" s="1">
        <v>2013</v>
      </c>
      <c r="I1092" s="1">
        <f>VLOOKUP(Table_Data[[#This Row],[id]], Table_miniLM_document_topics[[Column1.id]:[Column3.topic]], 3, FALSE)</f>
        <v>11</v>
      </c>
      <c r="J1092" s="1">
        <f>VLOOKUP(Table_Data[[#This Row],[id]], Table_mpnet_document_topics[[Column1.id]:[Column3.topic]], 3, FALSE)</f>
        <v>0</v>
      </c>
      <c r="K1092" s="1">
        <f>VLOOKUP(Table_Data[[#This Row],[id]], Table_scibert_document_topics[[Column1.id]:[Column3.topic]], 3, FALSE)</f>
        <v>-1</v>
      </c>
      <c r="L1092" s="1">
        <f>VLOOKUP(Table_Data[[#This Row],[id]], Table_miniLM_titles_topics[[Column1.id]:[Column3.topic]], 3, FALSE)</f>
        <v>3</v>
      </c>
      <c r="M1092" s="1">
        <f>VLOOKUP(Table_Data[[#This Row],[id]], Table_mpnet_titles_topics[[Column1.id]:[Column3.topic]], 3, FALSE)</f>
        <v>0</v>
      </c>
      <c r="N1092" s="1">
        <f>VLOOKUP(Table_Data[[#This Row],[id]], Table_scibert_titles_topics[[Column1.id]:[Column3.topic]], 3, FALSE)</f>
        <v>0</v>
      </c>
      <c r="O1092" s="1">
        <f>VLOOKUP(Table_Data[[#This Row],[id]], Table_miniLM_keywords_topics[[Column1.id]:[Column3.topic]], 3, FALSE)</f>
        <v>16</v>
      </c>
      <c r="P1092" s="1">
        <f>VLOOKUP(Table_Data[[#This Row],[id]], Table_mpnet_keywords_topics[[Column1.id]:[Column3.topic]], 3, FALSE)</f>
        <v>15</v>
      </c>
      <c r="Q1092" s="1" t="s">
        <v>6208</v>
      </c>
    </row>
    <row r="1093" spans="1:17" x14ac:dyDescent="0.25">
      <c r="A1093" s="1" t="s">
        <v>5384</v>
      </c>
      <c r="B1093" s="1" t="s">
        <v>5448</v>
      </c>
      <c r="C1093" s="1" t="s">
        <v>5447</v>
      </c>
      <c r="D1093" s="1" t="s">
        <v>5471</v>
      </c>
      <c r="F1093" s="1" t="s">
        <v>144</v>
      </c>
      <c r="G1093" s="1">
        <v>2013</v>
      </c>
      <c r="I1093" s="1">
        <f>VLOOKUP(Table_Data[[#This Row],[id]], Table_miniLM_document_topics[[Column1.id]:[Column3.topic]], 3, FALSE)</f>
        <v>-1</v>
      </c>
      <c r="J1093" s="1">
        <f>VLOOKUP(Table_Data[[#This Row],[id]], Table_mpnet_document_topics[[Column1.id]:[Column3.topic]], 3, FALSE)</f>
        <v>4</v>
      </c>
      <c r="K1093" s="1">
        <f>VLOOKUP(Table_Data[[#This Row],[id]], Table_scibert_document_topics[[Column1.id]:[Column3.topic]], 3, FALSE)</f>
        <v>-1</v>
      </c>
      <c r="L1093" s="1">
        <f>VLOOKUP(Table_Data[[#This Row],[id]], Table_miniLM_titles_topics[[Column1.id]:[Column3.topic]], 3, FALSE)</f>
        <v>1</v>
      </c>
      <c r="M1093" s="1">
        <f>VLOOKUP(Table_Data[[#This Row],[id]], Table_mpnet_titles_topics[[Column1.id]:[Column3.topic]], 3, FALSE)</f>
        <v>4</v>
      </c>
      <c r="N1093" s="1">
        <f>VLOOKUP(Table_Data[[#This Row],[id]], Table_scibert_titles_topics[[Column1.id]:[Column3.topic]], 3, FALSE)</f>
        <v>11</v>
      </c>
      <c r="O1093" s="1">
        <f>VLOOKUP(Table_Data[[#This Row],[id]], Table_miniLM_keywords_topics[[Column1.id]:[Column3.topic]], 3, FALSE)</f>
        <v>16</v>
      </c>
      <c r="P1093" s="1">
        <f>VLOOKUP(Table_Data[[#This Row],[id]], Table_mpnet_keywords_topics[[Column1.id]:[Column3.topic]], 3, FALSE)</f>
        <v>15</v>
      </c>
      <c r="Q1093" s="1" t="s">
        <v>6208</v>
      </c>
    </row>
    <row r="1094" spans="1:17" x14ac:dyDescent="0.25">
      <c r="A1094" s="1" t="s">
        <v>5444</v>
      </c>
      <c r="B1094" s="1" t="s">
        <v>5450</v>
      </c>
      <c r="C1094" s="1" t="s">
        <v>5449</v>
      </c>
      <c r="D1094" s="1" t="s">
        <v>5472</v>
      </c>
      <c r="F1094" s="1" t="s">
        <v>144</v>
      </c>
      <c r="G1094" s="1">
        <v>2013</v>
      </c>
      <c r="I1094" s="1">
        <f>VLOOKUP(Table_Data[[#This Row],[id]], Table_miniLM_document_topics[[Column1.id]:[Column3.topic]], 3, FALSE)</f>
        <v>-1</v>
      </c>
      <c r="J1094" s="1">
        <f>VLOOKUP(Table_Data[[#This Row],[id]], Table_mpnet_document_topics[[Column1.id]:[Column3.topic]], 3, FALSE)</f>
        <v>6</v>
      </c>
      <c r="K1094" s="1">
        <f>VLOOKUP(Table_Data[[#This Row],[id]], Table_scibert_document_topics[[Column1.id]:[Column3.topic]], 3, FALSE)</f>
        <v>11</v>
      </c>
      <c r="L1094" s="1">
        <f>VLOOKUP(Table_Data[[#This Row],[id]], Table_miniLM_titles_topics[[Column1.id]:[Column3.topic]], 3, FALSE)</f>
        <v>-1</v>
      </c>
      <c r="M1094" s="1">
        <f>VLOOKUP(Table_Data[[#This Row],[id]], Table_mpnet_titles_topics[[Column1.id]:[Column3.topic]], 3, FALSE)</f>
        <v>1</v>
      </c>
      <c r="N1094" s="1">
        <f>VLOOKUP(Table_Data[[#This Row],[id]], Table_scibert_titles_topics[[Column1.id]:[Column3.topic]], 3, FALSE)</f>
        <v>-1</v>
      </c>
      <c r="O1094" s="1">
        <f>VLOOKUP(Table_Data[[#This Row],[id]], Table_miniLM_keywords_topics[[Column1.id]:[Column3.topic]], 3, FALSE)</f>
        <v>16</v>
      </c>
      <c r="P1094" s="1">
        <f>VLOOKUP(Table_Data[[#This Row],[id]], Table_mpnet_keywords_topics[[Column1.id]:[Column3.topic]], 3, FALSE)</f>
        <v>15</v>
      </c>
      <c r="Q1094" s="1" t="s">
        <v>6208</v>
      </c>
    </row>
    <row r="1095" spans="1:17" x14ac:dyDescent="0.25">
      <c r="A1095" s="1" t="s">
        <v>5434</v>
      </c>
      <c r="B1095" s="1" t="s">
        <v>5452</v>
      </c>
      <c r="C1095" s="1" t="s">
        <v>5451</v>
      </c>
      <c r="D1095" s="1" t="s">
        <v>5474</v>
      </c>
      <c r="E1095" s="1" t="s">
        <v>5473</v>
      </c>
      <c r="F1095" s="1" t="s">
        <v>144</v>
      </c>
      <c r="G1095" s="1">
        <v>2013</v>
      </c>
      <c r="I1095" s="1">
        <f>VLOOKUP(Table_Data[[#This Row],[id]], Table_miniLM_document_topics[[Column1.id]:[Column3.topic]], 3, FALSE)</f>
        <v>10</v>
      </c>
      <c r="J1095" s="1">
        <f>VLOOKUP(Table_Data[[#This Row],[id]], Table_mpnet_document_topics[[Column1.id]:[Column3.topic]], 3, FALSE)</f>
        <v>-1</v>
      </c>
      <c r="K1095" s="1">
        <f>VLOOKUP(Table_Data[[#This Row],[id]], Table_scibert_document_topics[[Column1.id]:[Column3.topic]], 3, FALSE)</f>
        <v>-1</v>
      </c>
      <c r="L1095" s="1">
        <f>VLOOKUP(Table_Data[[#This Row],[id]], Table_miniLM_titles_topics[[Column1.id]:[Column3.topic]], 3, FALSE)</f>
        <v>-1</v>
      </c>
      <c r="M1095" s="1">
        <f>VLOOKUP(Table_Data[[#This Row],[id]], Table_mpnet_titles_topics[[Column1.id]:[Column3.topic]], 3, FALSE)</f>
        <v>-1</v>
      </c>
      <c r="N1095" s="1">
        <f>VLOOKUP(Table_Data[[#This Row],[id]], Table_scibert_titles_topics[[Column1.id]:[Column3.topic]], 3, FALSE)</f>
        <v>0</v>
      </c>
      <c r="O1095" s="1">
        <f>VLOOKUP(Table_Data[[#This Row],[id]], Table_miniLM_keywords_topics[[Column1.id]:[Column3.topic]], 3, FALSE)</f>
        <v>2</v>
      </c>
      <c r="P1095" s="1">
        <f>VLOOKUP(Table_Data[[#This Row],[id]], Table_mpnet_keywords_topics[[Column1.id]:[Column3.topic]], 3, FALSE)</f>
        <v>1</v>
      </c>
      <c r="Q1095" s="1" t="s">
        <v>6208</v>
      </c>
    </row>
    <row r="1096" spans="1:17" x14ac:dyDescent="0.25">
      <c r="A1096" s="1" t="s">
        <v>5435</v>
      </c>
      <c r="B1096" s="1" t="s">
        <v>5454</v>
      </c>
      <c r="C1096" s="1" t="s">
        <v>5453</v>
      </c>
      <c r="D1096" s="1" t="s">
        <v>5475</v>
      </c>
      <c r="F1096" s="1" t="s">
        <v>144</v>
      </c>
      <c r="G1096" s="1">
        <v>2013</v>
      </c>
      <c r="I1096" s="1">
        <f>VLOOKUP(Table_Data[[#This Row],[id]], Table_miniLM_document_topics[[Column1.id]:[Column3.topic]], 3, FALSE)</f>
        <v>2</v>
      </c>
      <c r="J1096" s="1">
        <f>VLOOKUP(Table_Data[[#This Row],[id]], Table_mpnet_document_topics[[Column1.id]:[Column3.topic]], 3, FALSE)</f>
        <v>1</v>
      </c>
      <c r="K1096" s="1">
        <f>VLOOKUP(Table_Data[[#This Row],[id]], Table_scibert_document_topics[[Column1.id]:[Column3.topic]], 3, FALSE)</f>
        <v>3</v>
      </c>
      <c r="L1096" s="1">
        <f>VLOOKUP(Table_Data[[#This Row],[id]], Table_miniLM_titles_topics[[Column1.id]:[Column3.topic]], 3, FALSE)</f>
        <v>4</v>
      </c>
      <c r="M1096" s="1">
        <f>VLOOKUP(Table_Data[[#This Row],[id]], Table_mpnet_titles_topics[[Column1.id]:[Column3.topic]], 3, FALSE)</f>
        <v>2</v>
      </c>
      <c r="N1096" s="1">
        <f>VLOOKUP(Table_Data[[#This Row],[id]], Table_scibert_titles_topics[[Column1.id]:[Column3.topic]], 3, FALSE)</f>
        <v>1</v>
      </c>
      <c r="O1096" s="1">
        <f>VLOOKUP(Table_Data[[#This Row],[id]], Table_miniLM_keywords_topics[[Column1.id]:[Column3.topic]], 3, FALSE)</f>
        <v>16</v>
      </c>
      <c r="P1096" s="1">
        <f>VLOOKUP(Table_Data[[#This Row],[id]], Table_mpnet_keywords_topics[[Column1.id]:[Column3.topic]], 3, FALSE)</f>
        <v>15</v>
      </c>
      <c r="Q1096" s="1" t="s">
        <v>6208</v>
      </c>
    </row>
    <row r="1097" spans="1:17" x14ac:dyDescent="0.25">
      <c r="A1097" s="1" t="s">
        <v>5436</v>
      </c>
      <c r="B1097" s="1" t="s">
        <v>5456</v>
      </c>
      <c r="C1097" s="1" t="s">
        <v>5455</v>
      </c>
      <c r="D1097" s="1" t="s">
        <v>5476</v>
      </c>
      <c r="F1097" s="1" t="s">
        <v>144</v>
      </c>
      <c r="G1097" s="1">
        <v>2013</v>
      </c>
      <c r="I1097" s="1">
        <f>VLOOKUP(Table_Data[[#This Row],[id]], Table_miniLM_document_topics[[Column1.id]:[Column3.topic]], 3, FALSE)</f>
        <v>-1</v>
      </c>
      <c r="J1097" s="1">
        <f>VLOOKUP(Table_Data[[#This Row],[id]], Table_mpnet_document_topics[[Column1.id]:[Column3.topic]], 3, FALSE)</f>
        <v>1</v>
      </c>
      <c r="K1097" s="1">
        <f>VLOOKUP(Table_Data[[#This Row],[id]], Table_scibert_document_topics[[Column1.id]:[Column3.topic]], 3, FALSE)</f>
        <v>3</v>
      </c>
      <c r="L1097" s="1">
        <f>VLOOKUP(Table_Data[[#This Row],[id]], Table_miniLM_titles_topics[[Column1.id]:[Column3.topic]], 3, FALSE)</f>
        <v>4</v>
      </c>
      <c r="M1097" s="1">
        <f>VLOOKUP(Table_Data[[#This Row],[id]], Table_mpnet_titles_topics[[Column1.id]:[Column3.topic]], 3, FALSE)</f>
        <v>2</v>
      </c>
      <c r="N1097" s="1">
        <f>VLOOKUP(Table_Data[[#This Row],[id]], Table_scibert_titles_topics[[Column1.id]:[Column3.topic]], 3, FALSE)</f>
        <v>1</v>
      </c>
      <c r="O1097" s="1">
        <f>VLOOKUP(Table_Data[[#This Row],[id]], Table_miniLM_keywords_topics[[Column1.id]:[Column3.topic]], 3, FALSE)</f>
        <v>16</v>
      </c>
      <c r="P1097" s="1">
        <f>VLOOKUP(Table_Data[[#This Row],[id]], Table_mpnet_keywords_topics[[Column1.id]:[Column3.topic]], 3, FALSE)</f>
        <v>15</v>
      </c>
      <c r="Q1097" s="1" t="s">
        <v>6208</v>
      </c>
    </row>
    <row r="1098" spans="1:17" x14ac:dyDescent="0.25">
      <c r="A1098" s="1" t="s">
        <v>5437</v>
      </c>
      <c r="B1098" s="1" t="s">
        <v>5458</v>
      </c>
      <c r="C1098" s="1" t="s">
        <v>5457</v>
      </c>
      <c r="D1098" s="1" t="s">
        <v>5477</v>
      </c>
      <c r="F1098" s="1" t="s">
        <v>144</v>
      </c>
      <c r="G1098" s="1">
        <v>2013</v>
      </c>
      <c r="I1098" s="1">
        <f>VLOOKUP(Table_Data[[#This Row],[id]], Table_miniLM_document_topics[[Column1.id]:[Column3.topic]], 3, FALSE)</f>
        <v>-1</v>
      </c>
      <c r="J1098" s="1">
        <f>VLOOKUP(Table_Data[[#This Row],[id]], Table_mpnet_document_topics[[Column1.id]:[Column3.topic]], 3, FALSE)</f>
        <v>0</v>
      </c>
      <c r="K1098" s="1">
        <f>VLOOKUP(Table_Data[[#This Row],[id]], Table_scibert_document_topics[[Column1.id]:[Column3.topic]], 3, FALSE)</f>
        <v>-1</v>
      </c>
      <c r="L1098" s="1">
        <f>VLOOKUP(Table_Data[[#This Row],[id]], Table_miniLM_titles_topics[[Column1.id]:[Column3.topic]], 3, FALSE)</f>
        <v>-1</v>
      </c>
      <c r="M1098" s="1">
        <f>VLOOKUP(Table_Data[[#This Row],[id]], Table_mpnet_titles_topics[[Column1.id]:[Column3.topic]], 3, FALSE)</f>
        <v>0</v>
      </c>
      <c r="N1098" s="1">
        <f>VLOOKUP(Table_Data[[#This Row],[id]], Table_scibert_titles_topics[[Column1.id]:[Column3.topic]], 3, FALSE)</f>
        <v>19</v>
      </c>
      <c r="O1098" s="1">
        <f>VLOOKUP(Table_Data[[#This Row],[id]], Table_miniLM_keywords_topics[[Column1.id]:[Column3.topic]], 3, FALSE)</f>
        <v>16</v>
      </c>
      <c r="P1098" s="1">
        <f>VLOOKUP(Table_Data[[#This Row],[id]], Table_mpnet_keywords_topics[[Column1.id]:[Column3.topic]], 3, FALSE)</f>
        <v>15</v>
      </c>
      <c r="Q1098" s="1" t="s">
        <v>6208</v>
      </c>
    </row>
    <row r="1099" spans="1:17" x14ac:dyDescent="0.25">
      <c r="A1099" s="1" t="s">
        <v>5438</v>
      </c>
      <c r="B1099" s="1" t="s">
        <v>5460</v>
      </c>
      <c r="C1099" s="1" t="s">
        <v>5459</v>
      </c>
      <c r="D1099" s="1" t="s">
        <v>5478</v>
      </c>
      <c r="F1099" s="1" t="s">
        <v>144</v>
      </c>
      <c r="G1099" s="1">
        <v>2013</v>
      </c>
      <c r="I1099" s="1">
        <f>VLOOKUP(Table_Data[[#This Row],[id]], Table_miniLM_document_topics[[Column1.id]:[Column3.topic]], 3, FALSE)</f>
        <v>-1</v>
      </c>
      <c r="J1099" s="1">
        <f>VLOOKUP(Table_Data[[#This Row],[id]], Table_mpnet_document_topics[[Column1.id]:[Column3.topic]], 3, FALSE)</f>
        <v>-1</v>
      </c>
      <c r="K1099" s="1">
        <f>VLOOKUP(Table_Data[[#This Row],[id]], Table_scibert_document_topics[[Column1.id]:[Column3.topic]], 3, FALSE)</f>
        <v>12</v>
      </c>
      <c r="L1099" s="1">
        <f>VLOOKUP(Table_Data[[#This Row],[id]], Table_miniLM_titles_topics[[Column1.id]:[Column3.topic]], 3, FALSE)</f>
        <v>-1</v>
      </c>
      <c r="M1099" s="1">
        <f>VLOOKUP(Table_Data[[#This Row],[id]], Table_mpnet_titles_topics[[Column1.id]:[Column3.topic]], 3, FALSE)</f>
        <v>-1</v>
      </c>
      <c r="N1099" s="1">
        <f>VLOOKUP(Table_Data[[#This Row],[id]], Table_scibert_titles_topics[[Column1.id]:[Column3.topic]], 3, FALSE)</f>
        <v>-1</v>
      </c>
      <c r="O1099" s="1">
        <f>VLOOKUP(Table_Data[[#This Row],[id]], Table_miniLM_keywords_topics[[Column1.id]:[Column3.topic]], 3, FALSE)</f>
        <v>16</v>
      </c>
      <c r="P1099" s="1">
        <f>VLOOKUP(Table_Data[[#This Row],[id]], Table_mpnet_keywords_topics[[Column1.id]:[Column3.topic]], 3, FALSE)</f>
        <v>15</v>
      </c>
      <c r="Q1099" s="1" t="s">
        <v>6208</v>
      </c>
    </row>
    <row r="1100" spans="1:17" x14ac:dyDescent="0.25">
      <c r="A1100" s="1" t="s">
        <v>5439</v>
      </c>
      <c r="B1100" s="1" t="s">
        <v>5462</v>
      </c>
      <c r="C1100" s="1" t="s">
        <v>5461</v>
      </c>
      <c r="D1100" s="1" t="s">
        <v>5480</v>
      </c>
      <c r="E1100" s="1" t="s">
        <v>5479</v>
      </c>
      <c r="F1100" s="1" t="s">
        <v>144</v>
      </c>
      <c r="G1100" s="1">
        <v>2013</v>
      </c>
      <c r="I1100" s="1">
        <f>VLOOKUP(Table_Data[[#This Row],[id]], Table_miniLM_document_topics[[Column1.id]:[Column3.topic]], 3, FALSE)</f>
        <v>14</v>
      </c>
      <c r="J1100" s="1">
        <f>VLOOKUP(Table_Data[[#This Row],[id]], Table_mpnet_document_topics[[Column1.id]:[Column3.topic]], 3, FALSE)</f>
        <v>11</v>
      </c>
      <c r="K1100" s="1">
        <f>VLOOKUP(Table_Data[[#This Row],[id]], Table_scibert_document_topics[[Column1.id]:[Column3.topic]], 3, FALSE)</f>
        <v>-1</v>
      </c>
      <c r="L1100" s="1">
        <f>VLOOKUP(Table_Data[[#This Row],[id]], Table_miniLM_titles_topics[[Column1.id]:[Column3.topic]], 3, FALSE)</f>
        <v>11</v>
      </c>
      <c r="M1100" s="1">
        <f>VLOOKUP(Table_Data[[#This Row],[id]], Table_mpnet_titles_topics[[Column1.id]:[Column3.topic]], 3, FALSE)</f>
        <v>7</v>
      </c>
      <c r="N1100" s="1">
        <f>VLOOKUP(Table_Data[[#This Row],[id]], Table_scibert_titles_topics[[Column1.id]:[Column3.topic]], 3, FALSE)</f>
        <v>4</v>
      </c>
      <c r="O1100" s="1">
        <f>VLOOKUP(Table_Data[[#This Row],[id]], Table_miniLM_keywords_topics[[Column1.id]:[Column3.topic]], 3, FALSE)</f>
        <v>6</v>
      </c>
      <c r="P1100" s="1">
        <f>VLOOKUP(Table_Data[[#This Row],[id]], Table_mpnet_keywords_topics[[Column1.id]:[Column3.topic]], 3, FALSE)</f>
        <v>3</v>
      </c>
      <c r="Q1100" s="1" t="s">
        <v>6208</v>
      </c>
    </row>
    <row r="1101" spans="1:17" x14ac:dyDescent="0.25">
      <c r="A1101" s="1" t="s">
        <v>5440</v>
      </c>
      <c r="B1101" s="1" t="s">
        <v>5464</v>
      </c>
      <c r="C1101" s="1" t="s">
        <v>5463</v>
      </c>
      <c r="D1101" s="1" t="s">
        <v>5482</v>
      </c>
      <c r="E1101" s="1" t="s">
        <v>5481</v>
      </c>
      <c r="F1101" s="1" t="s">
        <v>144</v>
      </c>
      <c r="G1101" s="1">
        <v>2013</v>
      </c>
      <c r="I1101" s="1">
        <f>VLOOKUP(Table_Data[[#This Row],[id]], Table_miniLM_document_topics[[Column1.id]:[Column3.topic]], 3, FALSE)</f>
        <v>-1</v>
      </c>
      <c r="J1101" s="1">
        <f>VLOOKUP(Table_Data[[#This Row],[id]], Table_mpnet_document_topics[[Column1.id]:[Column3.topic]], 3, FALSE)</f>
        <v>11</v>
      </c>
      <c r="K1101" s="1">
        <f>VLOOKUP(Table_Data[[#This Row],[id]], Table_scibert_document_topics[[Column1.id]:[Column3.topic]], 3, FALSE)</f>
        <v>-1</v>
      </c>
      <c r="L1101" s="1">
        <f>VLOOKUP(Table_Data[[#This Row],[id]], Table_miniLM_titles_topics[[Column1.id]:[Column3.topic]], 3, FALSE)</f>
        <v>11</v>
      </c>
      <c r="M1101" s="1">
        <f>VLOOKUP(Table_Data[[#This Row],[id]], Table_mpnet_titles_topics[[Column1.id]:[Column3.topic]], 3, FALSE)</f>
        <v>7</v>
      </c>
      <c r="N1101" s="1">
        <f>VLOOKUP(Table_Data[[#This Row],[id]], Table_scibert_titles_topics[[Column1.id]:[Column3.topic]], 3, FALSE)</f>
        <v>4</v>
      </c>
      <c r="O1101" s="1">
        <f>VLOOKUP(Table_Data[[#This Row],[id]], Table_miniLM_keywords_topics[[Column1.id]:[Column3.topic]], 3, FALSE)</f>
        <v>6</v>
      </c>
      <c r="P1101" s="1">
        <f>VLOOKUP(Table_Data[[#This Row],[id]], Table_mpnet_keywords_topics[[Column1.id]:[Column3.topic]], 3, FALSE)</f>
        <v>3</v>
      </c>
      <c r="Q1101" s="1" t="s">
        <v>6208</v>
      </c>
    </row>
    <row r="1102" spans="1:17" x14ac:dyDescent="0.25">
      <c r="A1102" s="1" t="s">
        <v>5441</v>
      </c>
      <c r="B1102" s="1" t="s">
        <v>5466</v>
      </c>
      <c r="C1102" s="1" t="s">
        <v>5465</v>
      </c>
      <c r="D1102" s="1" t="s">
        <v>5483</v>
      </c>
      <c r="F1102" s="1" t="s">
        <v>144</v>
      </c>
      <c r="G1102" s="1">
        <v>2013</v>
      </c>
      <c r="I1102" s="1">
        <f>VLOOKUP(Table_Data[[#This Row],[id]], Table_miniLM_document_topics[[Column1.id]:[Column3.topic]], 3, FALSE)</f>
        <v>8</v>
      </c>
      <c r="J1102" s="1">
        <f>VLOOKUP(Table_Data[[#This Row],[id]], Table_mpnet_document_topics[[Column1.id]:[Column3.topic]], 3, FALSE)</f>
        <v>10</v>
      </c>
      <c r="K1102" s="1">
        <f>VLOOKUP(Table_Data[[#This Row],[id]], Table_scibert_document_topics[[Column1.id]:[Column3.topic]], 3, FALSE)</f>
        <v>-1</v>
      </c>
      <c r="L1102" s="1">
        <f>VLOOKUP(Table_Data[[#This Row],[id]], Table_miniLM_titles_topics[[Column1.id]:[Column3.topic]], 3, FALSE)</f>
        <v>1</v>
      </c>
      <c r="M1102" s="1">
        <f>VLOOKUP(Table_Data[[#This Row],[id]], Table_mpnet_titles_topics[[Column1.id]:[Column3.topic]], 3, FALSE)</f>
        <v>4</v>
      </c>
      <c r="N1102" s="1">
        <f>VLOOKUP(Table_Data[[#This Row],[id]], Table_scibert_titles_topics[[Column1.id]:[Column3.topic]], 3, FALSE)</f>
        <v>19</v>
      </c>
      <c r="O1102" s="1">
        <f>VLOOKUP(Table_Data[[#This Row],[id]], Table_miniLM_keywords_topics[[Column1.id]:[Column3.topic]], 3, FALSE)</f>
        <v>16</v>
      </c>
      <c r="P1102" s="1">
        <f>VLOOKUP(Table_Data[[#This Row],[id]], Table_mpnet_keywords_topics[[Column1.id]:[Column3.topic]], 3, FALSE)</f>
        <v>15</v>
      </c>
      <c r="Q1102" s="1" t="s">
        <v>6208</v>
      </c>
    </row>
    <row r="1103" spans="1:17" x14ac:dyDescent="0.25">
      <c r="A1103" s="1" t="s">
        <v>5442</v>
      </c>
      <c r="B1103" s="1" t="s">
        <v>5467</v>
      </c>
      <c r="C1103" s="1" t="s">
        <v>4987</v>
      </c>
      <c r="D1103" s="1" t="s">
        <v>5485</v>
      </c>
      <c r="E1103" s="1" t="s">
        <v>5484</v>
      </c>
      <c r="F1103" s="1" t="s">
        <v>144</v>
      </c>
      <c r="G1103" s="1">
        <v>2013</v>
      </c>
      <c r="I1103" s="1">
        <f>VLOOKUP(Table_Data[[#This Row],[id]], Table_miniLM_document_topics[[Column1.id]:[Column3.topic]], 3, FALSE)</f>
        <v>8</v>
      </c>
      <c r="J1103" s="1">
        <f>VLOOKUP(Table_Data[[#This Row],[id]], Table_mpnet_document_topics[[Column1.id]:[Column3.topic]], 3, FALSE)</f>
        <v>10</v>
      </c>
      <c r="K1103" s="1">
        <f>VLOOKUP(Table_Data[[#This Row],[id]], Table_scibert_document_topics[[Column1.id]:[Column3.topic]], 3, FALSE)</f>
        <v>-1</v>
      </c>
      <c r="L1103" s="1">
        <f>VLOOKUP(Table_Data[[#This Row],[id]], Table_miniLM_titles_topics[[Column1.id]:[Column3.topic]], 3, FALSE)</f>
        <v>1</v>
      </c>
      <c r="M1103" s="1">
        <f>VLOOKUP(Table_Data[[#This Row],[id]], Table_mpnet_titles_topics[[Column1.id]:[Column3.topic]], 3, FALSE)</f>
        <v>-1</v>
      </c>
      <c r="N1103" s="1">
        <f>VLOOKUP(Table_Data[[#This Row],[id]], Table_scibert_titles_topics[[Column1.id]:[Column3.topic]], 3, FALSE)</f>
        <v>-1</v>
      </c>
      <c r="O1103" s="1">
        <f>VLOOKUP(Table_Data[[#This Row],[id]], Table_miniLM_keywords_topics[[Column1.id]:[Column3.topic]], 3, FALSE)</f>
        <v>6</v>
      </c>
      <c r="P1103" s="1">
        <f>VLOOKUP(Table_Data[[#This Row],[id]], Table_mpnet_keywords_topics[[Column1.id]:[Column3.topic]], 3, FALSE)</f>
        <v>-1</v>
      </c>
      <c r="Q1103" s="1" t="s">
        <v>6208</v>
      </c>
    </row>
    <row r="1104" spans="1:17" x14ac:dyDescent="0.25">
      <c r="A1104" s="1" t="s">
        <v>5443</v>
      </c>
      <c r="B1104" s="1" t="s">
        <v>5469</v>
      </c>
      <c r="C1104" s="1" t="s">
        <v>5468</v>
      </c>
      <c r="D1104" s="1" t="s">
        <v>5486</v>
      </c>
      <c r="F1104" s="1" t="s">
        <v>144</v>
      </c>
      <c r="G1104" s="1">
        <v>2013</v>
      </c>
      <c r="I1104" s="1">
        <f>VLOOKUP(Table_Data[[#This Row],[id]], Table_miniLM_document_topics[[Column1.id]:[Column3.topic]], 3, FALSE)</f>
        <v>4</v>
      </c>
      <c r="J1104" s="1">
        <f>VLOOKUP(Table_Data[[#This Row],[id]], Table_mpnet_document_topics[[Column1.id]:[Column3.topic]], 3, FALSE)</f>
        <v>-1</v>
      </c>
      <c r="K1104" s="1">
        <f>VLOOKUP(Table_Data[[#This Row],[id]], Table_scibert_document_topics[[Column1.id]:[Column3.topic]], 3, FALSE)</f>
        <v>5</v>
      </c>
      <c r="L1104" s="1">
        <f>VLOOKUP(Table_Data[[#This Row],[id]], Table_miniLM_titles_topics[[Column1.id]:[Column3.topic]], 3, FALSE)</f>
        <v>0</v>
      </c>
      <c r="M1104" s="1">
        <f>VLOOKUP(Table_Data[[#This Row],[id]], Table_mpnet_titles_topics[[Column1.id]:[Column3.topic]], 3, FALSE)</f>
        <v>-1</v>
      </c>
      <c r="N1104" s="1">
        <f>VLOOKUP(Table_Data[[#This Row],[id]], Table_scibert_titles_topics[[Column1.id]:[Column3.topic]], 3, FALSE)</f>
        <v>-1</v>
      </c>
      <c r="O1104" s="1">
        <f>VLOOKUP(Table_Data[[#This Row],[id]], Table_miniLM_keywords_topics[[Column1.id]:[Column3.topic]], 3, FALSE)</f>
        <v>16</v>
      </c>
      <c r="P1104" s="1">
        <f>VLOOKUP(Table_Data[[#This Row],[id]], Table_mpnet_keywords_topics[[Column1.id]:[Column3.topic]], 3, FALSE)</f>
        <v>15</v>
      </c>
      <c r="Q1104" s="1" t="s">
        <v>6208</v>
      </c>
    </row>
    <row r="1105" spans="1:17" x14ac:dyDescent="0.25">
      <c r="A1105" s="1" t="s">
        <v>5487</v>
      </c>
      <c r="B1105" s="1" t="s">
        <v>5497</v>
      </c>
      <c r="C1105" s="1" t="s">
        <v>5496</v>
      </c>
      <c r="D1105" s="1" t="s">
        <v>5513</v>
      </c>
      <c r="E1105" s="1" t="s">
        <v>5512</v>
      </c>
      <c r="F1105" s="1" t="s">
        <v>144</v>
      </c>
      <c r="G1105" s="1">
        <v>2012</v>
      </c>
      <c r="I1105" s="1">
        <f>VLOOKUP(Table_Data[[#This Row],[id]], Table_miniLM_document_topics[[Column1.id]:[Column3.topic]], 3, FALSE)</f>
        <v>6</v>
      </c>
      <c r="J1105" s="1">
        <f>VLOOKUP(Table_Data[[#This Row],[id]], Table_mpnet_document_topics[[Column1.id]:[Column3.topic]], 3, FALSE)</f>
        <v>7</v>
      </c>
      <c r="K1105" s="1">
        <f>VLOOKUP(Table_Data[[#This Row],[id]], Table_scibert_document_topics[[Column1.id]:[Column3.topic]], 3, FALSE)</f>
        <v>6</v>
      </c>
      <c r="L1105" s="1">
        <f>VLOOKUP(Table_Data[[#This Row],[id]], Table_miniLM_titles_topics[[Column1.id]:[Column3.topic]], 3, FALSE)</f>
        <v>15</v>
      </c>
      <c r="M1105" s="1">
        <f>VLOOKUP(Table_Data[[#This Row],[id]], Table_mpnet_titles_topics[[Column1.id]:[Column3.topic]], 3, FALSE)</f>
        <v>6</v>
      </c>
      <c r="N1105" s="1">
        <f>VLOOKUP(Table_Data[[#This Row],[id]], Table_scibert_titles_topics[[Column1.id]:[Column3.topic]], 3, FALSE)</f>
        <v>5</v>
      </c>
      <c r="O1105" s="1">
        <f>VLOOKUP(Table_Data[[#This Row],[id]], Table_miniLM_keywords_topics[[Column1.id]:[Column3.topic]], 3, FALSE)</f>
        <v>12</v>
      </c>
      <c r="P1105" s="1">
        <f>VLOOKUP(Table_Data[[#This Row],[id]], Table_mpnet_keywords_topics[[Column1.id]:[Column3.topic]], 3, FALSE)</f>
        <v>0</v>
      </c>
      <c r="Q1105" s="1" t="s">
        <v>6208</v>
      </c>
    </row>
    <row r="1106" spans="1:17" x14ac:dyDescent="0.25">
      <c r="A1106" s="1" t="s">
        <v>5488</v>
      </c>
      <c r="B1106" s="1" t="s">
        <v>5499</v>
      </c>
      <c r="C1106" s="1" t="s">
        <v>5498</v>
      </c>
      <c r="D1106" s="1" t="s">
        <v>5515</v>
      </c>
      <c r="E1106" s="1" t="s">
        <v>5514</v>
      </c>
      <c r="F1106" s="1" t="s">
        <v>144</v>
      </c>
      <c r="G1106" s="1">
        <v>2012</v>
      </c>
      <c r="I1106" s="1">
        <f>VLOOKUP(Table_Data[[#This Row],[id]], Table_miniLM_document_topics[[Column1.id]:[Column3.topic]], 3, FALSE)</f>
        <v>10</v>
      </c>
      <c r="J1106" s="1">
        <f>VLOOKUP(Table_Data[[#This Row],[id]], Table_mpnet_document_topics[[Column1.id]:[Column3.topic]], 3, FALSE)</f>
        <v>17</v>
      </c>
      <c r="K1106" s="1">
        <f>VLOOKUP(Table_Data[[#This Row],[id]], Table_scibert_document_topics[[Column1.id]:[Column3.topic]], 3, FALSE)</f>
        <v>14</v>
      </c>
      <c r="L1106" s="1">
        <f>VLOOKUP(Table_Data[[#This Row],[id]], Table_miniLM_titles_topics[[Column1.id]:[Column3.topic]], 3, FALSE)</f>
        <v>17</v>
      </c>
      <c r="M1106" s="1">
        <f>VLOOKUP(Table_Data[[#This Row],[id]], Table_mpnet_titles_topics[[Column1.id]:[Column3.topic]], 3, FALSE)</f>
        <v>10</v>
      </c>
      <c r="N1106" s="1">
        <f>VLOOKUP(Table_Data[[#This Row],[id]], Table_scibert_titles_topics[[Column1.id]:[Column3.topic]], 3, FALSE)</f>
        <v>14</v>
      </c>
      <c r="O1106" s="1">
        <f>VLOOKUP(Table_Data[[#This Row],[id]], Table_miniLM_keywords_topics[[Column1.id]:[Column3.topic]], 3, FALSE)</f>
        <v>2</v>
      </c>
      <c r="P1106" s="1">
        <f>VLOOKUP(Table_Data[[#This Row],[id]], Table_mpnet_keywords_topics[[Column1.id]:[Column3.topic]], 3, FALSE)</f>
        <v>-1</v>
      </c>
      <c r="Q1106" s="1" t="s">
        <v>6208</v>
      </c>
    </row>
    <row r="1107" spans="1:17" x14ac:dyDescent="0.25">
      <c r="A1107" s="1" t="s">
        <v>5489</v>
      </c>
      <c r="B1107" s="1" t="s">
        <v>5501</v>
      </c>
      <c r="C1107" s="1" t="s">
        <v>5500</v>
      </c>
      <c r="D1107" s="1" t="s">
        <v>5517</v>
      </c>
      <c r="E1107" s="1" t="s">
        <v>5516</v>
      </c>
      <c r="F1107" s="1" t="s">
        <v>144</v>
      </c>
      <c r="G1107" s="1">
        <v>2012</v>
      </c>
      <c r="I1107" s="1">
        <f>VLOOKUP(Table_Data[[#This Row],[id]], Table_miniLM_document_topics[[Column1.id]:[Column3.topic]], 3, FALSE)</f>
        <v>2</v>
      </c>
      <c r="J1107" s="1">
        <f>VLOOKUP(Table_Data[[#This Row],[id]], Table_mpnet_document_topics[[Column1.id]:[Column3.topic]], 3, FALSE)</f>
        <v>1</v>
      </c>
      <c r="K1107" s="1">
        <f>VLOOKUP(Table_Data[[#This Row],[id]], Table_scibert_document_topics[[Column1.id]:[Column3.topic]], 3, FALSE)</f>
        <v>3</v>
      </c>
      <c r="L1107" s="1">
        <f>VLOOKUP(Table_Data[[#This Row],[id]], Table_miniLM_titles_topics[[Column1.id]:[Column3.topic]], 3, FALSE)</f>
        <v>-1</v>
      </c>
      <c r="M1107" s="1">
        <f>VLOOKUP(Table_Data[[#This Row],[id]], Table_mpnet_titles_topics[[Column1.id]:[Column3.topic]], 3, FALSE)</f>
        <v>2</v>
      </c>
      <c r="N1107" s="1">
        <f>VLOOKUP(Table_Data[[#This Row],[id]], Table_scibert_titles_topics[[Column1.id]:[Column3.topic]], 3, FALSE)</f>
        <v>1</v>
      </c>
      <c r="O1107" s="1">
        <f>VLOOKUP(Table_Data[[#This Row],[id]], Table_miniLM_keywords_topics[[Column1.id]:[Column3.topic]], 3, FALSE)</f>
        <v>-1</v>
      </c>
      <c r="P1107" s="1">
        <f>VLOOKUP(Table_Data[[#This Row],[id]], Table_mpnet_keywords_topics[[Column1.id]:[Column3.topic]], 3, FALSE)</f>
        <v>-1</v>
      </c>
      <c r="Q1107" s="1" t="s">
        <v>6208</v>
      </c>
    </row>
    <row r="1108" spans="1:17" x14ac:dyDescent="0.25">
      <c r="A1108" s="1" t="s">
        <v>5490</v>
      </c>
      <c r="B1108" s="1" t="s">
        <v>5503</v>
      </c>
      <c r="C1108" s="1" t="s">
        <v>5502</v>
      </c>
      <c r="D1108" s="1" t="s">
        <v>5519</v>
      </c>
      <c r="E1108" s="1" t="s">
        <v>5518</v>
      </c>
      <c r="F1108" s="1" t="s">
        <v>144</v>
      </c>
      <c r="G1108" s="1">
        <v>2012</v>
      </c>
      <c r="I1108" s="1">
        <f>VLOOKUP(Table_Data[[#This Row],[id]], Table_miniLM_document_topics[[Column1.id]:[Column3.topic]], 3, FALSE)</f>
        <v>12</v>
      </c>
      <c r="J1108" s="1">
        <f>VLOOKUP(Table_Data[[#This Row],[id]], Table_mpnet_document_topics[[Column1.id]:[Column3.topic]], 3, FALSE)</f>
        <v>6</v>
      </c>
      <c r="K1108" s="1">
        <f>VLOOKUP(Table_Data[[#This Row],[id]], Table_scibert_document_topics[[Column1.id]:[Column3.topic]], 3, FALSE)</f>
        <v>10</v>
      </c>
      <c r="L1108" s="1">
        <f>VLOOKUP(Table_Data[[#This Row],[id]], Table_miniLM_titles_topics[[Column1.id]:[Column3.topic]], 3, FALSE)</f>
        <v>13</v>
      </c>
      <c r="M1108" s="1">
        <f>VLOOKUP(Table_Data[[#This Row],[id]], Table_mpnet_titles_topics[[Column1.id]:[Column3.topic]], 3, FALSE)</f>
        <v>9</v>
      </c>
      <c r="N1108" s="1">
        <f>VLOOKUP(Table_Data[[#This Row],[id]], Table_scibert_titles_topics[[Column1.id]:[Column3.topic]], 3, FALSE)</f>
        <v>18</v>
      </c>
      <c r="O1108" s="1">
        <f>VLOOKUP(Table_Data[[#This Row],[id]], Table_miniLM_keywords_topics[[Column1.id]:[Column3.topic]], 3, FALSE)</f>
        <v>2</v>
      </c>
      <c r="P1108" s="1">
        <f>VLOOKUP(Table_Data[[#This Row],[id]], Table_mpnet_keywords_topics[[Column1.id]:[Column3.topic]], 3, FALSE)</f>
        <v>12</v>
      </c>
      <c r="Q1108" s="1" t="s">
        <v>6208</v>
      </c>
    </row>
    <row r="1109" spans="1:17" x14ac:dyDescent="0.25">
      <c r="A1109" s="1" t="s">
        <v>5491</v>
      </c>
      <c r="B1109" s="1" t="s">
        <v>5505</v>
      </c>
      <c r="C1109" s="1" t="s">
        <v>5504</v>
      </c>
      <c r="D1109" s="1" t="s">
        <v>5521</v>
      </c>
      <c r="E1109" s="1" t="s">
        <v>5520</v>
      </c>
      <c r="F1109" s="1" t="s">
        <v>144</v>
      </c>
      <c r="G1109" s="1">
        <v>2012</v>
      </c>
      <c r="I1109" s="1">
        <f>VLOOKUP(Table_Data[[#This Row],[id]], Table_miniLM_document_topics[[Column1.id]:[Column3.topic]], 3, FALSE)</f>
        <v>-1</v>
      </c>
      <c r="J1109" s="1">
        <f>VLOOKUP(Table_Data[[#This Row],[id]], Table_mpnet_document_topics[[Column1.id]:[Column3.topic]], 3, FALSE)</f>
        <v>2</v>
      </c>
      <c r="K1109" s="1">
        <f>VLOOKUP(Table_Data[[#This Row],[id]], Table_scibert_document_topics[[Column1.id]:[Column3.topic]], 3, FALSE)</f>
        <v>-1</v>
      </c>
      <c r="L1109" s="1">
        <f>VLOOKUP(Table_Data[[#This Row],[id]], Table_miniLM_titles_topics[[Column1.id]:[Column3.topic]], 3, FALSE)</f>
        <v>-1</v>
      </c>
      <c r="M1109" s="1">
        <f>VLOOKUP(Table_Data[[#This Row],[id]], Table_mpnet_titles_topics[[Column1.id]:[Column3.topic]], 3, FALSE)</f>
        <v>3</v>
      </c>
      <c r="N1109" s="1">
        <f>VLOOKUP(Table_Data[[#This Row],[id]], Table_scibert_titles_topics[[Column1.id]:[Column3.topic]], 3, FALSE)</f>
        <v>8</v>
      </c>
      <c r="O1109" s="1">
        <f>VLOOKUP(Table_Data[[#This Row],[id]], Table_miniLM_keywords_topics[[Column1.id]:[Column3.topic]], 3, FALSE)</f>
        <v>-1</v>
      </c>
      <c r="P1109" s="1">
        <f>VLOOKUP(Table_Data[[#This Row],[id]], Table_mpnet_keywords_topics[[Column1.id]:[Column3.topic]], 3, FALSE)</f>
        <v>6</v>
      </c>
      <c r="Q1109" s="1" t="s">
        <v>6208</v>
      </c>
    </row>
    <row r="1110" spans="1:17" x14ac:dyDescent="0.25">
      <c r="A1110" s="1" t="s">
        <v>5492</v>
      </c>
      <c r="B1110" s="1" t="s">
        <v>5507</v>
      </c>
      <c r="C1110" s="1" t="s">
        <v>5506</v>
      </c>
      <c r="D1110" s="1" t="s">
        <v>5523</v>
      </c>
      <c r="E1110" s="1" t="s">
        <v>5522</v>
      </c>
      <c r="F1110" s="1" t="s">
        <v>144</v>
      </c>
      <c r="G1110" s="1">
        <v>2012</v>
      </c>
      <c r="I1110" s="1">
        <f>VLOOKUP(Table_Data[[#This Row],[id]], Table_miniLM_document_topics[[Column1.id]:[Column3.topic]], 3, FALSE)</f>
        <v>8</v>
      </c>
      <c r="J1110" s="1">
        <f>VLOOKUP(Table_Data[[#This Row],[id]], Table_mpnet_document_topics[[Column1.id]:[Column3.topic]], 3, FALSE)</f>
        <v>9</v>
      </c>
      <c r="K1110" s="1">
        <f>VLOOKUP(Table_Data[[#This Row],[id]], Table_scibert_document_topics[[Column1.id]:[Column3.topic]], 3, FALSE)</f>
        <v>8</v>
      </c>
      <c r="L1110" s="1">
        <f>VLOOKUP(Table_Data[[#This Row],[id]], Table_miniLM_titles_topics[[Column1.id]:[Column3.topic]], 3, FALSE)</f>
        <v>20</v>
      </c>
      <c r="M1110" s="1">
        <f>VLOOKUP(Table_Data[[#This Row],[id]], Table_mpnet_titles_topics[[Column1.id]:[Column3.topic]], 3, FALSE)</f>
        <v>15</v>
      </c>
      <c r="N1110" s="1">
        <f>VLOOKUP(Table_Data[[#This Row],[id]], Table_scibert_titles_topics[[Column1.id]:[Column3.topic]], 3, FALSE)</f>
        <v>16</v>
      </c>
      <c r="O1110" s="1">
        <f>VLOOKUP(Table_Data[[#This Row],[id]], Table_miniLM_keywords_topics[[Column1.id]:[Column3.topic]], 3, FALSE)</f>
        <v>13</v>
      </c>
      <c r="P1110" s="1">
        <f>VLOOKUP(Table_Data[[#This Row],[id]], Table_mpnet_keywords_topics[[Column1.id]:[Column3.topic]], 3, FALSE)</f>
        <v>11</v>
      </c>
      <c r="Q1110" s="1" t="s">
        <v>6208</v>
      </c>
    </row>
    <row r="1111" spans="1:17" x14ac:dyDescent="0.25">
      <c r="A1111" s="1" t="s">
        <v>5493</v>
      </c>
      <c r="B1111" s="1" t="s">
        <v>5509</v>
      </c>
      <c r="C1111" s="1" t="s">
        <v>5508</v>
      </c>
      <c r="D1111" s="1" t="s">
        <v>5525</v>
      </c>
      <c r="E1111" s="1" t="s">
        <v>5524</v>
      </c>
      <c r="F1111" s="1" t="s">
        <v>144</v>
      </c>
      <c r="G1111" s="1">
        <v>2012</v>
      </c>
      <c r="I1111" s="1">
        <f>VLOOKUP(Table_Data[[#This Row],[id]], Table_miniLM_document_topics[[Column1.id]:[Column3.topic]], 3, FALSE)</f>
        <v>14</v>
      </c>
      <c r="J1111" s="1">
        <f>VLOOKUP(Table_Data[[#This Row],[id]], Table_mpnet_document_topics[[Column1.id]:[Column3.topic]], 3, FALSE)</f>
        <v>15</v>
      </c>
      <c r="K1111" s="1">
        <f>VLOOKUP(Table_Data[[#This Row],[id]], Table_scibert_document_topics[[Column1.id]:[Column3.topic]], 3, FALSE)</f>
        <v>-1</v>
      </c>
      <c r="L1111" s="1">
        <f>VLOOKUP(Table_Data[[#This Row],[id]], Table_miniLM_titles_topics[[Column1.id]:[Column3.topic]], 3, FALSE)</f>
        <v>11</v>
      </c>
      <c r="M1111" s="1">
        <f>VLOOKUP(Table_Data[[#This Row],[id]], Table_mpnet_titles_topics[[Column1.id]:[Column3.topic]], 3, FALSE)</f>
        <v>7</v>
      </c>
      <c r="N1111" s="1">
        <f>VLOOKUP(Table_Data[[#This Row],[id]], Table_scibert_titles_topics[[Column1.id]:[Column3.topic]], 3, FALSE)</f>
        <v>4</v>
      </c>
      <c r="O1111" s="1">
        <f>VLOOKUP(Table_Data[[#This Row],[id]], Table_miniLM_keywords_topics[[Column1.id]:[Column3.topic]], 3, FALSE)</f>
        <v>6</v>
      </c>
      <c r="P1111" s="1">
        <f>VLOOKUP(Table_Data[[#This Row],[id]], Table_mpnet_keywords_topics[[Column1.id]:[Column3.topic]], 3, FALSE)</f>
        <v>3</v>
      </c>
      <c r="Q1111" s="1" t="s">
        <v>6208</v>
      </c>
    </row>
    <row r="1112" spans="1:17" x14ac:dyDescent="0.25">
      <c r="A1112" s="1" t="s">
        <v>5494</v>
      </c>
      <c r="B1112" s="1" t="s">
        <v>5511</v>
      </c>
      <c r="C1112" s="1" t="s">
        <v>5510</v>
      </c>
      <c r="D1112" s="1" t="s">
        <v>5631</v>
      </c>
      <c r="E1112" s="1" t="s">
        <v>5526</v>
      </c>
      <c r="F1112" s="1" t="s">
        <v>144</v>
      </c>
      <c r="G1112" s="1">
        <v>2012</v>
      </c>
      <c r="I1112" s="1">
        <f>VLOOKUP(Table_Data[[#This Row],[id]], Table_miniLM_document_topics[[Column1.id]:[Column3.topic]], 3, FALSE)</f>
        <v>-1</v>
      </c>
      <c r="J1112" s="1">
        <f>VLOOKUP(Table_Data[[#This Row],[id]], Table_mpnet_document_topics[[Column1.id]:[Column3.topic]], 3, FALSE)</f>
        <v>0</v>
      </c>
      <c r="K1112" s="1">
        <f>VLOOKUP(Table_Data[[#This Row],[id]], Table_scibert_document_topics[[Column1.id]:[Column3.topic]], 3, FALSE)</f>
        <v>-1</v>
      </c>
      <c r="L1112" s="1">
        <f>VLOOKUP(Table_Data[[#This Row],[id]], Table_miniLM_titles_topics[[Column1.id]:[Column3.topic]], 3, FALSE)</f>
        <v>2</v>
      </c>
      <c r="M1112" s="1">
        <f>VLOOKUP(Table_Data[[#This Row],[id]], Table_mpnet_titles_topics[[Column1.id]:[Column3.topic]], 3, FALSE)</f>
        <v>0</v>
      </c>
      <c r="N1112" s="1">
        <f>VLOOKUP(Table_Data[[#This Row],[id]], Table_scibert_titles_topics[[Column1.id]:[Column3.topic]], 3, FALSE)</f>
        <v>19</v>
      </c>
      <c r="O1112" s="1">
        <f>VLOOKUP(Table_Data[[#This Row],[id]], Table_miniLM_keywords_topics[[Column1.id]:[Column3.topic]], 3, FALSE)</f>
        <v>-1</v>
      </c>
      <c r="P1112" s="1">
        <f>VLOOKUP(Table_Data[[#This Row],[id]], Table_mpnet_keywords_topics[[Column1.id]:[Column3.topic]], 3, FALSE)</f>
        <v>0</v>
      </c>
      <c r="Q1112" s="1" t="s">
        <v>6208</v>
      </c>
    </row>
    <row r="1113" spans="1:17" x14ac:dyDescent="0.25">
      <c r="A1113" s="1" t="s">
        <v>5495</v>
      </c>
      <c r="B1113" s="1" t="s">
        <v>5541</v>
      </c>
      <c r="C1113" s="1" t="s">
        <v>5542</v>
      </c>
      <c r="D1113" s="1" t="s">
        <v>5544</v>
      </c>
      <c r="E1113" s="1" t="s">
        <v>5543</v>
      </c>
      <c r="F1113" s="1" t="s">
        <v>382</v>
      </c>
      <c r="G1113" s="1">
        <v>2016</v>
      </c>
      <c r="I1113" s="1">
        <f>VLOOKUP(Table_Data[[#This Row],[id]], Table_miniLM_document_topics[[Column1.id]:[Column3.topic]], 3, FALSE)</f>
        <v>4</v>
      </c>
      <c r="J1113" s="1">
        <f>VLOOKUP(Table_Data[[#This Row],[id]], Table_mpnet_document_topics[[Column1.id]:[Column3.topic]], 3, FALSE)</f>
        <v>5</v>
      </c>
      <c r="K1113" s="1">
        <f>VLOOKUP(Table_Data[[#This Row],[id]], Table_scibert_document_topics[[Column1.id]:[Column3.topic]], 3, FALSE)</f>
        <v>5</v>
      </c>
      <c r="L1113" s="1">
        <f>VLOOKUP(Table_Data[[#This Row],[id]], Table_miniLM_titles_topics[[Column1.id]:[Column3.topic]], 3, FALSE)</f>
        <v>2</v>
      </c>
      <c r="M1113" s="1">
        <f>VLOOKUP(Table_Data[[#This Row],[id]], Table_mpnet_titles_topics[[Column1.id]:[Column3.topic]], 3, FALSE)</f>
        <v>0</v>
      </c>
      <c r="N1113" s="1">
        <f>VLOOKUP(Table_Data[[#This Row],[id]], Table_scibert_titles_topics[[Column1.id]:[Column3.topic]], 3, FALSE)</f>
        <v>-1</v>
      </c>
      <c r="O1113" s="1">
        <f>VLOOKUP(Table_Data[[#This Row],[id]], Table_miniLM_keywords_topics[[Column1.id]:[Column3.topic]], 3, FALSE)</f>
        <v>6</v>
      </c>
      <c r="P1113" s="1">
        <f>VLOOKUP(Table_Data[[#This Row],[id]], Table_mpnet_keywords_topics[[Column1.id]:[Column3.topic]], 3, FALSE)</f>
        <v>3</v>
      </c>
      <c r="Q1113" s="1" t="s">
        <v>6208</v>
      </c>
    </row>
    <row r="1114" spans="1:17" x14ac:dyDescent="0.25">
      <c r="A1114" s="1" t="s">
        <v>5536</v>
      </c>
      <c r="B1114" s="1" t="s">
        <v>5545</v>
      </c>
      <c r="C1114" s="1" t="s">
        <v>5546</v>
      </c>
      <c r="D1114" s="1" t="s">
        <v>5548</v>
      </c>
      <c r="E1114" s="1" t="s">
        <v>5547</v>
      </c>
      <c r="F1114" s="1" t="s">
        <v>382</v>
      </c>
      <c r="G1114" s="1">
        <v>2016</v>
      </c>
      <c r="I1114" s="1">
        <f>VLOOKUP(Table_Data[[#This Row],[id]], Table_miniLM_document_topics[[Column1.id]:[Column3.topic]], 3, FALSE)</f>
        <v>0</v>
      </c>
      <c r="J1114" s="1">
        <f>VLOOKUP(Table_Data[[#This Row],[id]], Table_mpnet_document_topics[[Column1.id]:[Column3.topic]], 3, FALSE)</f>
        <v>10</v>
      </c>
      <c r="K1114" s="1">
        <f>VLOOKUP(Table_Data[[#This Row],[id]], Table_scibert_document_topics[[Column1.id]:[Column3.topic]], 3, FALSE)</f>
        <v>21</v>
      </c>
      <c r="L1114" s="1">
        <f>VLOOKUP(Table_Data[[#This Row],[id]], Table_miniLM_titles_topics[[Column1.id]:[Column3.topic]], 3, FALSE)</f>
        <v>1</v>
      </c>
      <c r="M1114" s="1">
        <f>VLOOKUP(Table_Data[[#This Row],[id]], Table_mpnet_titles_topics[[Column1.id]:[Column3.topic]], 3, FALSE)</f>
        <v>4</v>
      </c>
      <c r="N1114" s="1">
        <f>VLOOKUP(Table_Data[[#This Row],[id]], Table_scibert_titles_topics[[Column1.id]:[Column3.topic]], 3, FALSE)</f>
        <v>-1</v>
      </c>
      <c r="O1114" s="1">
        <f>VLOOKUP(Table_Data[[#This Row],[id]], Table_miniLM_keywords_topics[[Column1.id]:[Column3.topic]], 3, FALSE)</f>
        <v>-1</v>
      </c>
      <c r="P1114" s="1">
        <f>VLOOKUP(Table_Data[[#This Row],[id]], Table_mpnet_keywords_topics[[Column1.id]:[Column3.topic]], 3, FALSE)</f>
        <v>-1</v>
      </c>
      <c r="Q1114" s="1" t="s">
        <v>6208</v>
      </c>
    </row>
    <row r="1115" spans="1:17" x14ac:dyDescent="0.25">
      <c r="A1115" s="1" t="s">
        <v>5537</v>
      </c>
      <c r="B1115" s="1" t="s">
        <v>5549</v>
      </c>
      <c r="C1115" s="1" t="s">
        <v>421</v>
      </c>
      <c r="D1115" s="1" t="s">
        <v>5630</v>
      </c>
      <c r="F1115" s="1" t="s">
        <v>382</v>
      </c>
      <c r="G1115" s="1">
        <v>2016</v>
      </c>
      <c r="I1115" s="1">
        <f>VLOOKUP(Table_Data[[#This Row],[id]], Table_miniLM_document_topics[[Column1.id]:[Column3.topic]], 3, FALSE)</f>
        <v>12</v>
      </c>
      <c r="J1115" s="1">
        <f>VLOOKUP(Table_Data[[#This Row],[id]], Table_mpnet_document_topics[[Column1.id]:[Column3.topic]], 3, FALSE)</f>
        <v>6</v>
      </c>
      <c r="K1115" s="1">
        <f>VLOOKUP(Table_Data[[#This Row],[id]], Table_scibert_document_topics[[Column1.id]:[Column3.topic]], 3, FALSE)</f>
        <v>10</v>
      </c>
      <c r="L1115" s="1">
        <f>VLOOKUP(Table_Data[[#This Row],[id]], Table_miniLM_titles_topics[[Column1.id]:[Column3.topic]], 3, FALSE)</f>
        <v>13</v>
      </c>
      <c r="M1115" s="1">
        <f>VLOOKUP(Table_Data[[#This Row],[id]], Table_mpnet_titles_topics[[Column1.id]:[Column3.topic]], 3, FALSE)</f>
        <v>9</v>
      </c>
      <c r="N1115" s="1">
        <f>VLOOKUP(Table_Data[[#This Row],[id]], Table_scibert_titles_topics[[Column1.id]:[Column3.topic]], 3, FALSE)</f>
        <v>-1</v>
      </c>
      <c r="O1115" s="1">
        <f>VLOOKUP(Table_Data[[#This Row],[id]], Table_miniLM_keywords_topics[[Column1.id]:[Column3.topic]], 3, FALSE)</f>
        <v>16</v>
      </c>
      <c r="P1115" s="1">
        <f>VLOOKUP(Table_Data[[#This Row],[id]], Table_mpnet_keywords_topics[[Column1.id]:[Column3.topic]], 3, FALSE)</f>
        <v>15</v>
      </c>
      <c r="Q1115" s="1" t="s">
        <v>6208</v>
      </c>
    </row>
    <row r="1116" spans="1:17" x14ac:dyDescent="0.25">
      <c r="A1116" s="1" t="s">
        <v>5538</v>
      </c>
      <c r="B1116" s="1" t="s">
        <v>5573</v>
      </c>
      <c r="C1116" s="1" t="s">
        <v>5572</v>
      </c>
      <c r="D1116" s="1" t="s">
        <v>5575</v>
      </c>
      <c r="E1116" s="1" t="s">
        <v>5574</v>
      </c>
      <c r="F1116" s="1" t="s">
        <v>382</v>
      </c>
      <c r="G1116" s="1">
        <v>2023</v>
      </c>
      <c r="I1116" s="1">
        <f>VLOOKUP(Table_Data[[#This Row],[id]], Table_miniLM_document_topics[[Column1.id]:[Column3.topic]], 3, FALSE)</f>
        <v>13</v>
      </c>
      <c r="J1116" s="1">
        <f>VLOOKUP(Table_Data[[#This Row],[id]], Table_mpnet_document_topics[[Column1.id]:[Column3.topic]], 3, FALSE)</f>
        <v>-1</v>
      </c>
      <c r="K1116" s="1">
        <f>VLOOKUP(Table_Data[[#This Row],[id]], Table_scibert_document_topics[[Column1.id]:[Column3.topic]], 3, FALSE)</f>
        <v>-1</v>
      </c>
      <c r="L1116" s="1">
        <f>VLOOKUP(Table_Data[[#This Row],[id]], Table_miniLM_titles_topics[[Column1.id]:[Column3.topic]], 3, FALSE)</f>
        <v>-1</v>
      </c>
      <c r="M1116" s="1">
        <f>VLOOKUP(Table_Data[[#This Row],[id]], Table_mpnet_titles_topics[[Column1.id]:[Column3.topic]], 3, FALSE)</f>
        <v>-1</v>
      </c>
      <c r="N1116" s="1">
        <f>VLOOKUP(Table_Data[[#This Row],[id]], Table_scibert_titles_topics[[Column1.id]:[Column3.topic]], 3, FALSE)</f>
        <v>-1</v>
      </c>
      <c r="O1116" s="1">
        <f>VLOOKUP(Table_Data[[#This Row],[id]], Table_miniLM_keywords_topics[[Column1.id]:[Column3.topic]], 3, FALSE)</f>
        <v>2</v>
      </c>
      <c r="P1116" s="1">
        <f>VLOOKUP(Table_Data[[#This Row],[id]], Table_mpnet_keywords_topics[[Column1.id]:[Column3.topic]], 3, FALSE)</f>
        <v>12</v>
      </c>
      <c r="Q1116" s="1" t="s">
        <v>6208</v>
      </c>
    </row>
    <row r="1117" spans="1:17" x14ac:dyDescent="0.25">
      <c r="A1117" s="1" t="s">
        <v>5551</v>
      </c>
      <c r="B1117" s="1" t="s">
        <v>5577</v>
      </c>
      <c r="C1117" s="1" t="s">
        <v>5576</v>
      </c>
      <c r="D1117" s="1" t="s">
        <v>5579</v>
      </c>
      <c r="E1117" s="1" t="s">
        <v>5578</v>
      </c>
      <c r="F1117" s="1" t="s">
        <v>382</v>
      </c>
      <c r="G1117" s="1">
        <v>2023</v>
      </c>
      <c r="I1117" s="1">
        <f>VLOOKUP(Table_Data[[#This Row],[id]], Table_miniLM_document_topics[[Column1.id]:[Column3.topic]], 3, FALSE)</f>
        <v>13</v>
      </c>
      <c r="J1117" s="1">
        <f>VLOOKUP(Table_Data[[#This Row],[id]], Table_mpnet_document_topics[[Column1.id]:[Column3.topic]], 3, FALSE)</f>
        <v>14</v>
      </c>
      <c r="K1117" s="1">
        <f>VLOOKUP(Table_Data[[#This Row],[id]], Table_scibert_document_topics[[Column1.id]:[Column3.topic]], 3, FALSE)</f>
        <v>-1</v>
      </c>
      <c r="L1117" s="1">
        <f>VLOOKUP(Table_Data[[#This Row],[id]], Table_miniLM_titles_topics[[Column1.id]:[Column3.topic]], 3, FALSE)</f>
        <v>9</v>
      </c>
      <c r="M1117" s="1">
        <f>VLOOKUP(Table_Data[[#This Row],[id]], Table_mpnet_titles_topics[[Column1.id]:[Column3.topic]], 3, FALSE)</f>
        <v>-1</v>
      </c>
      <c r="N1117" s="1">
        <f>VLOOKUP(Table_Data[[#This Row],[id]], Table_scibert_titles_topics[[Column1.id]:[Column3.topic]], 3, FALSE)</f>
        <v>-1</v>
      </c>
      <c r="O1117" s="1">
        <f>VLOOKUP(Table_Data[[#This Row],[id]], Table_miniLM_keywords_topics[[Column1.id]:[Column3.topic]], 3, FALSE)</f>
        <v>2</v>
      </c>
      <c r="P1117" s="1">
        <f>VLOOKUP(Table_Data[[#This Row],[id]], Table_mpnet_keywords_topics[[Column1.id]:[Column3.topic]], 3, FALSE)</f>
        <v>7</v>
      </c>
      <c r="Q1117" s="1" t="s">
        <v>6208</v>
      </c>
    </row>
    <row r="1118" spans="1:17" x14ac:dyDescent="0.25">
      <c r="A1118" s="1" t="s">
        <v>5552</v>
      </c>
      <c r="B1118" s="1" t="s">
        <v>5581</v>
      </c>
      <c r="C1118" s="1" t="s">
        <v>5580</v>
      </c>
      <c r="D1118" s="1" t="s">
        <v>5583</v>
      </c>
      <c r="E1118" s="1" t="s">
        <v>5582</v>
      </c>
      <c r="F1118" s="1" t="s">
        <v>382</v>
      </c>
      <c r="G1118" s="1">
        <v>2023</v>
      </c>
      <c r="I1118" s="1">
        <f>VLOOKUP(Table_Data[[#This Row],[id]], Table_miniLM_document_topics[[Column1.id]:[Column3.topic]], 3, FALSE)</f>
        <v>1</v>
      </c>
      <c r="J1118" s="1">
        <f>VLOOKUP(Table_Data[[#This Row],[id]], Table_mpnet_document_topics[[Column1.id]:[Column3.topic]], 3, FALSE)</f>
        <v>14</v>
      </c>
      <c r="K1118" s="1">
        <f>VLOOKUP(Table_Data[[#This Row],[id]], Table_scibert_document_topics[[Column1.id]:[Column3.topic]], 3, FALSE)</f>
        <v>20</v>
      </c>
      <c r="L1118" s="1">
        <f>VLOOKUP(Table_Data[[#This Row],[id]], Table_miniLM_titles_topics[[Column1.id]:[Column3.topic]], 3, FALSE)</f>
        <v>19</v>
      </c>
      <c r="M1118" s="1">
        <f>VLOOKUP(Table_Data[[#This Row],[id]], Table_mpnet_titles_topics[[Column1.id]:[Column3.topic]], 3, FALSE)</f>
        <v>-1</v>
      </c>
      <c r="N1118" s="1">
        <f>VLOOKUP(Table_Data[[#This Row],[id]], Table_scibert_titles_topics[[Column1.id]:[Column3.topic]], 3, FALSE)</f>
        <v>-1</v>
      </c>
      <c r="O1118" s="1">
        <f>VLOOKUP(Table_Data[[#This Row],[id]], Table_miniLM_keywords_topics[[Column1.id]:[Column3.topic]], 3, FALSE)</f>
        <v>2</v>
      </c>
      <c r="P1118" s="1">
        <f>VLOOKUP(Table_Data[[#This Row],[id]], Table_mpnet_keywords_topics[[Column1.id]:[Column3.topic]], 3, FALSE)</f>
        <v>12</v>
      </c>
      <c r="Q1118" s="1" t="s">
        <v>6208</v>
      </c>
    </row>
    <row r="1119" spans="1:17" x14ac:dyDescent="0.25">
      <c r="A1119" s="1" t="s">
        <v>5553</v>
      </c>
      <c r="B1119" s="1" t="s">
        <v>5585</v>
      </c>
      <c r="C1119" s="1" t="s">
        <v>5584</v>
      </c>
      <c r="D1119" s="1" t="s">
        <v>5587</v>
      </c>
      <c r="E1119" s="1" t="s">
        <v>5586</v>
      </c>
      <c r="F1119" s="1" t="s">
        <v>382</v>
      </c>
      <c r="G1119" s="1">
        <v>2023</v>
      </c>
      <c r="I1119" s="1">
        <f>VLOOKUP(Table_Data[[#This Row],[id]], Table_miniLM_document_topics[[Column1.id]:[Column3.topic]], 3, FALSE)</f>
        <v>-1</v>
      </c>
      <c r="J1119" s="1">
        <f>VLOOKUP(Table_Data[[#This Row],[id]], Table_mpnet_document_topics[[Column1.id]:[Column3.topic]], 3, FALSE)</f>
        <v>-1</v>
      </c>
      <c r="K1119" s="1">
        <f>VLOOKUP(Table_Data[[#This Row],[id]], Table_scibert_document_topics[[Column1.id]:[Column3.topic]], 3, FALSE)</f>
        <v>20</v>
      </c>
      <c r="L1119" s="1">
        <f>VLOOKUP(Table_Data[[#This Row],[id]], Table_miniLM_titles_topics[[Column1.id]:[Column3.topic]], 3, FALSE)</f>
        <v>1</v>
      </c>
      <c r="M1119" s="1">
        <f>VLOOKUP(Table_Data[[#This Row],[id]], Table_mpnet_titles_topics[[Column1.id]:[Column3.topic]], 3, FALSE)</f>
        <v>4</v>
      </c>
      <c r="N1119" s="1">
        <f>VLOOKUP(Table_Data[[#This Row],[id]], Table_scibert_titles_topics[[Column1.id]:[Column3.topic]], 3, FALSE)</f>
        <v>11</v>
      </c>
      <c r="O1119" s="1">
        <f>VLOOKUP(Table_Data[[#This Row],[id]], Table_miniLM_keywords_topics[[Column1.id]:[Column3.topic]], 3, FALSE)</f>
        <v>2</v>
      </c>
      <c r="P1119" s="1">
        <f>VLOOKUP(Table_Data[[#This Row],[id]], Table_mpnet_keywords_topics[[Column1.id]:[Column3.topic]], 3, FALSE)</f>
        <v>-1</v>
      </c>
      <c r="Q1119" s="1" t="s">
        <v>6208</v>
      </c>
    </row>
    <row r="1120" spans="1:17" x14ac:dyDescent="0.25">
      <c r="A1120" s="1" t="s">
        <v>5554</v>
      </c>
      <c r="B1120" s="1" t="s">
        <v>5589</v>
      </c>
      <c r="C1120" s="1" t="s">
        <v>5588</v>
      </c>
      <c r="D1120" s="1" t="s">
        <v>5591</v>
      </c>
      <c r="E1120" s="1" t="s">
        <v>5590</v>
      </c>
      <c r="F1120" s="1" t="s">
        <v>382</v>
      </c>
      <c r="G1120" s="1">
        <v>2023</v>
      </c>
      <c r="I1120" s="1">
        <f>VLOOKUP(Table_Data[[#This Row],[id]], Table_miniLM_document_topics[[Column1.id]:[Column3.topic]], 3, FALSE)</f>
        <v>12</v>
      </c>
      <c r="J1120" s="1">
        <f>VLOOKUP(Table_Data[[#This Row],[id]], Table_mpnet_document_topics[[Column1.id]:[Column3.topic]], 3, FALSE)</f>
        <v>6</v>
      </c>
      <c r="K1120" s="1">
        <f>VLOOKUP(Table_Data[[#This Row],[id]], Table_scibert_document_topics[[Column1.id]:[Column3.topic]], 3, FALSE)</f>
        <v>10</v>
      </c>
      <c r="L1120" s="1">
        <f>VLOOKUP(Table_Data[[#This Row],[id]], Table_miniLM_titles_topics[[Column1.id]:[Column3.topic]], 3, FALSE)</f>
        <v>-1</v>
      </c>
      <c r="M1120" s="1">
        <f>VLOOKUP(Table_Data[[#This Row],[id]], Table_mpnet_titles_topics[[Column1.id]:[Column3.topic]], 3, FALSE)</f>
        <v>9</v>
      </c>
      <c r="N1120" s="1">
        <f>VLOOKUP(Table_Data[[#This Row],[id]], Table_scibert_titles_topics[[Column1.id]:[Column3.topic]], 3, FALSE)</f>
        <v>18</v>
      </c>
      <c r="O1120" s="1">
        <f>VLOOKUP(Table_Data[[#This Row],[id]], Table_miniLM_keywords_topics[[Column1.id]:[Column3.topic]], 3, FALSE)</f>
        <v>2</v>
      </c>
      <c r="P1120" s="1">
        <f>VLOOKUP(Table_Data[[#This Row],[id]], Table_mpnet_keywords_topics[[Column1.id]:[Column3.topic]], 3, FALSE)</f>
        <v>12</v>
      </c>
      <c r="Q1120" s="1" t="s">
        <v>6208</v>
      </c>
    </row>
    <row r="1121" spans="1:17" x14ac:dyDescent="0.25">
      <c r="A1121" s="1" t="s">
        <v>5555</v>
      </c>
      <c r="B1121" s="1" t="s">
        <v>5593</v>
      </c>
      <c r="C1121" s="1" t="s">
        <v>5592</v>
      </c>
      <c r="D1121" s="1" t="s">
        <v>5595</v>
      </c>
      <c r="E1121" s="1" t="s">
        <v>5594</v>
      </c>
      <c r="F1121" s="1" t="s">
        <v>382</v>
      </c>
      <c r="G1121" s="1">
        <v>2023</v>
      </c>
      <c r="I1121" s="1">
        <f>VLOOKUP(Table_Data[[#This Row],[id]], Table_miniLM_document_topics[[Column1.id]:[Column3.topic]], 3, FALSE)</f>
        <v>13</v>
      </c>
      <c r="J1121" s="1">
        <f>VLOOKUP(Table_Data[[#This Row],[id]], Table_mpnet_document_topics[[Column1.id]:[Column3.topic]], 3, FALSE)</f>
        <v>-1</v>
      </c>
      <c r="K1121" s="1">
        <f>VLOOKUP(Table_Data[[#This Row],[id]], Table_scibert_document_topics[[Column1.id]:[Column3.topic]], 3, FALSE)</f>
        <v>-1</v>
      </c>
      <c r="L1121" s="1">
        <f>VLOOKUP(Table_Data[[#This Row],[id]], Table_miniLM_titles_topics[[Column1.id]:[Column3.topic]], 3, FALSE)</f>
        <v>0</v>
      </c>
      <c r="M1121" s="1">
        <f>VLOOKUP(Table_Data[[#This Row],[id]], Table_mpnet_titles_topics[[Column1.id]:[Column3.topic]], 3, FALSE)</f>
        <v>10</v>
      </c>
      <c r="N1121" s="1">
        <f>VLOOKUP(Table_Data[[#This Row],[id]], Table_scibert_titles_topics[[Column1.id]:[Column3.topic]], 3, FALSE)</f>
        <v>3</v>
      </c>
      <c r="O1121" s="1">
        <f>VLOOKUP(Table_Data[[#This Row],[id]], Table_miniLM_keywords_topics[[Column1.id]:[Column3.topic]], 3, FALSE)</f>
        <v>2</v>
      </c>
      <c r="P1121" s="1">
        <f>VLOOKUP(Table_Data[[#This Row],[id]], Table_mpnet_keywords_topics[[Column1.id]:[Column3.topic]], 3, FALSE)</f>
        <v>12</v>
      </c>
      <c r="Q1121" s="1" t="s">
        <v>6208</v>
      </c>
    </row>
    <row r="1122" spans="1:17" x14ac:dyDescent="0.25">
      <c r="A1122" s="1" t="s">
        <v>5557</v>
      </c>
      <c r="B1122" s="1" t="s">
        <v>5597</v>
      </c>
      <c r="C1122" s="1" t="s">
        <v>5596</v>
      </c>
      <c r="D1122" s="1" t="s">
        <v>5599</v>
      </c>
      <c r="E1122" s="1" t="s">
        <v>5598</v>
      </c>
      <c r="F1122" s="1" t="s">
        <v>382</v>
      </c>
      <c r="G1122" s="1">
        <v>2023</v>
      </c>
      <c r="I1122" s="1">
        <f>VLOOKUP(Table_Data[[#This Row],[id]], Table_miniLM_document_topics[[Column1.id]:[Column3.topic]], 3, FALSE)</f>
        <v>12</v>
      </c>
      <c r="J1122" s="1">
        <f>VLOOKUP(Table_Data[[#This Row],[id]], Table_mpnet_document_topics[[Column1.id]:[Column3.topic]], 3, FALSE)</f>
        <v>6</v>
      </c>
      <c r="K1122" s="1">
        <f>VLOOKUP(Table_Data[[#This Row],[id]], Table_scibert_document_topics[[Column1.id]:[Column3.topic]], 3, FALSE)</f>
        <v>10</v>
      </c>
      <c r="L1122" s="1">
        <f>VLOOKUP(Table_Data[[#This Row],[id]], Table_miniLM_titles_topics[[Column1.id]:[Column3.topic]], 3, FALSE)</f>
        <v>7</v>
      </c>
      <c r="M1122" s="1">
        <f>VLOOKUP(Table_Data[[#This Row],[id]], Table_mpnet_titles_topics[[Column1.id]:[Column3.topic]], 3, FALSE)</f>
        <v>9</v>
      </c>
      <c r="N1122" s="1">
        <f>VLOOKUP(Table_Data[[#This Row],[id]], Table_scibert_titles_topics[[Column1.id]:[Column3.topic]], 3, FALSE)</f>
        <v>9</v>
      </c>
      <c r="O1122" s="1">
        <f>VLOOKUP(Table_Data[[#This Row],[id]], Table_miniLM_keywords_topics[[Column1.id]:[Column3.topic]], 3, FALSE)</f>
        <v>2</v>
      </c>
      <c r="P1122" s="1">
        <f>VLOOKUP(Table_Data[[#This Row],[id]], Table_mpnet_keywords_topics[[Column1.id]:[Column3.topic]], 3, FALSE)</f>
        <v>12</v>
      </c>
      <c r="Q1122" s="1" t="s">
        <v>6208</v>
      </c>
    </row>
    <row r="1123" spans="1:17" x14ac:dyDescent="0.25">
      <c r="A1123" s="1" t="s">
        <v>5558</v>
      </c>
      <c r="B1123" s="1" t="s">
        <v>5601</v>
      </c>
      <c r="C1123" s="1" t="s">
        <v>5600</v>
      </c>
      <c r="D1123" s="1" t="s">
        <v>5603</v>
      </c>
      <c r="E1123" s="1" t="s">
        <v>5602</v>
      </c>
      <c r="F1123" s="1" t="s">
        <v>382</v>
      </c>
      <c r="G1123" s="1">
        <v>2023</v>
      </c>
      <c r="I1123" s="1">
        <f>VLOOKUP(Table_Data[[#This Row],[id]], Table_miniLM_document_topics[[Column1.id]:[Column3.topic]], 3, FALSE)</f>
        <v>13</v>
      </c>
      <c r="J1123" s="1">
        <f>VLOOKUP(Table_Data[[#This Row],[id]], Table_mpnet_document_topics[[Column1.id]:[Column3.topic]], 3, FALSE)</f>
        <v>-1</v>
      </c>
      <c r="K1123" s="1">
        <f>VLOOKUP(Table_Data[[#This Row],[id]], Table_scibert_document_topics[[Column1.id]:[Column3.topic]], 3, FALSE)</f>
        <v>-1</v>
      </c>
      <c r="L1123" s="1">
        <f>VLOOKUP(Table_Data[[#This Row],[id]], Table_miniLM_titles_topics[[Column1.id]:[Column3.topic]], 3, FALSE)</f>
        <v>7</v>
      </c>
      <c r="M1123" s="1">
        <f>VLOOKUP(Table_Data[[#This Row],[id]], Table_mpnet_titles_topics[[Column1.id]:[Column3.topic]], 3, FALSE)</f>
        <v>-1</v>
      </c>
      <c r="N1123" s="1">
        <f>VLOOKUP(Table_Data[[#This Row],[id]], Table_scibert_titles_topics[[Column1.id]:[Column3.topic]], 3, FALSE)</f>
        <v>9</v>
      </c>
      <c r="O1123" s="1">
        <f>VLOOKUP(Table_Data[[#This Row],[id]], Table_miniLM_keywords_topics[[Column1.id]:[Column3.topic]], 3, FALSE)</f>
        <v>7</v>
      </c>
      <c r="P1123" s="1">
        <f>VLOOKUP(Table_Data[[#This Row],[id]], Table_mpnet_keywords_topics[[Column1.id]:[Column3.topic]], 3, FALSE)</f>
        <v>2</v>
      </c>
      <c r="Q1123" s="1" t="s">
        <v>6208</v>
      </c>
    </row>
    <row r="1124" spans="1:17" x14ac:dyDescent="0.25">
      <c r="A1124" s="1" t="s">
        <v>5559</v>
      </c>
      <c r="B1124" s="1" t="s">
        <v>5604</v>
      </c>
      <c r="C1124" s="1" t="s">
        <v>421</v>
      </c>
      <c r="D1124" s="1" t="s">
        <v>5605</v>
      </c>
      <c r="E1124" s="1" t="s">
        <v>5605</v>
      </c>
      <c r="F1124" s="1" t="s">
        <v>382</v>
      </c>
      <c r="G1124" s="1">
        <v>2023</v>
      </c>
      <c r="I1124" s="1">
        <f>VLOOKUP(Table_Data[[#This Row],[id]], Table_miniLM_document_topics[[Column1.id]:[Column3.topic]], 3, FALSE)</f>
        <v>22</v>
      </c>
      <c r="J1124" s="1">
        <f>VLOOKUP(Table_Data[[#This Row],[id]], Table_mpnet_document_topics[[Column1.id]:[Column3.topic]], 3, FALSE)</f>
        <v>19</v>
      </c>
      <c r="K1124" s="1">
        <f>VLOOKUP(Table_Data[[#This Row],[id]], Table_scibert_document_topics[[Column1.id]:[Column3.topic]], 3, FALSE)</f>
        <v>23</v>
      </c>
      <c r="L1124" s="1">
        <f>VLOOKUP(Table_Data[[#This Row],[id]], Table_miniLM_titles_topics[[Column1.id]:[Column3.topic]], 3, FALSE)</f>
        <v>-1</v>
      </c>
      <c r="M1124" s="1">
        <f>VLOOKUP(Table_Data[[#This Row],[id]], Table_mpnet_titles_topics[[Column1.id]:[Column3.topic]], 3, FALSE)</f>
        <v>-1</v>
      </c>
      <c r="N1124" s="1">
        <f>VLOOKUP(Table_Data[[#This Row],[id]], Table_scibert_titles_topics[[Column1.id]:[Column3.topic]], 3, FALSE)</f>
        <v>3</v>
      </c>
      <c r="O1124" s="1">
        <f>VLOOKUP(Table_Data[[#This Row],[id]], Table_miniLM_keywords_topics[[Column1.id]:[Column3.topic]], 3, FALSE)</f>
        <v>-1</v>
      </c>
      <c r="P1124" s="1">
        <f>VLOOKUP(Table_Data[[#This Row],[id]], Table_mpnet_keywords_topics[[Column1.id]:[Column3.topic]], 3, FALSE)</f>
        <v>-1</v>
      </c>
      <c r="Q1124" s="1" t="s">
        <v>6208</v>
      </c>
    </row>
    <row r="1125" spans="1:17" x14ac:dyDescent="0.25">
      <c r="A1125" s="1" t="s">
        <v>5560</v>
      </c>
      <c r="B1125" s="1" t="s">
        <v>5607</v>
      </c>
      <c r="C1125" s="1" t="s">
        <v>5606</v>
      </c>
      <c r="D1125" s="1" t="s">
        <v>5611</v>
      </c>
      <c r="E1125" s="1" t="s">
        <v>5610</v>
      </c>
      <c r="F1125" s="1" t="s">
        <v>382</v>
      </c>
      <c r="G1125" s="1">
        <v>2023</v>
      </c>
      <c r="I1125" s="1">
        <f>VLOOKUP(Table_Data[[#This Row],[id]], Table_miniLM_document_topics[[Column1.id]:[Column3.topic]], 3, FALSE)</f>
        <v>7</v>
      </c>
      <c r="J1125" s="1">
        <f>VLOOKUP(Table_Data[[#This Row],[id]], Table_mpnet_document_topics[[Column1.id]:[Column3.topic]], 3, FALSE)</f>
        <v>8</v>
      </c>
      <c r="K1125" s="1">
        <f>VLOOKUP(Table_Data[[#This Row],[id]], Table_scibert_document_topics[[Column1.id]:[Column3.topic]], 3, FALSE)</f>
        <v>7</v>
      </c>
      <c r="L1125" s="1">
        <f>VLOOKUP(Table_Data[[#This Row],[id]], Table_miniLM_titles_topics[[Column1.id]:[Column3.topic]], 3, FALSE)</f>
        <v>8</v>
      </c>
      <c r="M1125" s="1">
        <f>VLOOKUP(Table_Data[[#This Row],[id]], Table_mpnet_titles_topics[[Column1.id]:[Column3.topic]], 3, FALSE)</f>
        <v>11</v>
      </c>
      <c r="N1125" s="1">
        <f>VLOOKUP(Table_Data[[#This Row],[id]], Table_scibert_titles_topics[[Column1.id]:[Column3.topic]], 3, FALSE)</f>
        <v>6</v>
      </c>
      <c r="O1125" s="1">
        <f>VLOOKUP(Table_Data[[#This Row],[id]], Table_miniLM_keywords_topics[[Column1.id]:[Column3.topic]], 3, FALSE)</f>
        <v>2</v>
      </c>
      <c r="P1125" s="1">
        <f>VLOOKUP(Table_Data[[#This Row],[id]], Table_mpnet_keywords_topics[[Column1.id]:[Column3.topic]], 3, FALSE)</f>
        <v>9</v>
      </c>
      <c r="Q1125" s="1" t="s">
        <v>6208</v>
      </c>
    </row>
    <row r="1126" spans="1:17" x14ac:dyDescent="0.25">
      <c r="A1126" s="1" t="s">
        <v>5561</v>
      </c>
      <c r="B1126" s="1" t="s">
        <v>5609</v>
      </c>
      <c r="C1126" s="1" t="s">
        <v>5608</v>
      </c>
      <c r="D1126" s="1" t="s">
        <v>5613</v>
      </c>
      <c r="E1126" s="1" t="s">
        <v>5612</v>
      </c>
      <c r="F1126" s="1" t="s">
        <v>382</v>
      </c>
      <c r="G1126" s="1">
        <v>2023</v>
      </c>
      <c r="I1126" s="1">
        <f>VLOOKUP(Table_Data[[#This Row],[id]], Table_miniLM_document_topics[[Column1.id]:[Column3.topic]], 3, FALSE)</f>
        <v>3</v>
      </c>
      <c r="J1126" s="1">
        <f>VLOOKUP(Table_Data[[#This Row],[id]], Table_mpnet_document_topics[[Column1.id]:[Column3.topic]], 3, FALSE)</f>
        <v>4</v>
      </c>
      <c r="K1126" s="1">
        <f>VLOOKUP(Table_Data[[#This Row],[id]], Table_scibert_document_topics[[Column1.id]:[Column3.topic]], 3, FALSE)</f>
        <v>2</v>
      </c>
      <c r="L1126" s="1">
        <f>VLOOKUP(Table_Data[[#This Row],[id]], Table_miniLM_titles_topics[[Column1.id]:[Column3.topic]], 3, FALSE)</f>
        <v>7</v>
      </c>
      <c r="M1126" s="1">
        <f>VLOOKUP(Table_Data[[#This Row],[id]], Table_mpnet_titles_topics[[Column1.id]:[Column3.topic]], 3, FALSE)</f>
        <v>1</v>
      </c>
      <c r="N1126" s="1">
        <f>VLOOKUP(Table_Data[[#This Row],[id]], Table_scibert_titles_topics[[Column1.id]:[Column3.topic]], 3, FALSE)</f>
        <v>9</v>
      </c>
      <c r="O1126" s="1">
        <f>VLOOKUP(Table_Data[[#This Row],[id]], Table_miniLM_keywords_topics[[Column1.id]:[Column3.topic]], 3, FALSE)</f>
        <v>-1</v>
      </c>
      <c r="P1126" s="1">
        <f>VLOOKUP(Table_Data[[#This Row],[id]], Table_mpnet_keywords_topics[[Column1.id]:[Column3.topic]], 3, FALSE)</f>
        <v>-1</v>
      </c>
      <c r="Q1126" s="1" t="s">
        <v>6208</v>
      </c>
    </row>
    <row r="1127" spans="1:17" x14ac:dyDescent="0.25">
      <c r="A1127" s="1" t="s">
        <v>5562</v>
      </c>
      <c r="B1127" s="1" t="s">
        <v>5615</v>
      </c>
      <c r="C1127" s="1" t="s">
        <v>5614</v>
      </c>
      <c r="D1127" s="1" t="s">
        <v>5617</v>
      </c>
      <c r="E1127" s="1" t="s">
        <v>5616</v>
      </c>
      <c r="F1127" s="1" t="s">
        <v>382</v>
      </c>
      <c r="G1127" s="1">
        <v>2023</v>
      </c>
      <c r="I1127" s="1">
        <f>VLOOKUP(Table_Data[[#This Row],[id]], Table_miniLM_document_topics[[Column1.id]:[Column3.topic]], 3, FALSE)</f>
        <v>13</v>
      </c>
      <c r="J1127" s="1">
        <f>VLOOKUP(Table_Data[[#This Row],[id]], Table_mpnet_document_topics[[Column1.id]:[Column3.topic]], 3, FALSE)</f>
        <v>-1</v>
      </c>
      <c r="K1127" s="1">
        <f>VLOOKUP(Table_Data[[#This Row],[id]], Table_scibert_document_topics[[Column1.id]:[Column3.topic]], 3, FALSE)</f>
        <v>15</v>
      </c>
      <c r="L1127" s="1">
        <f>VLOOKUP(Table_Data[[#This Row],[id]], Table_miniLM_titles_topics[[Column1.id]:[Column3.topic]], 3, FALSE)</f>
        <v>-1</v>
      </c>
      <c r="M1127" s="1">
        <f>VLOOKUP(Table_Data[[#This Row],[id]], Table_mpnet_titles_topics[[Column1.id]:[Column3.topic]], 3, FALSE)</f>
        <v>4</v>
      </c>
      <c r="N1127" s="1">
        <f>VLOOKUP(Table_Data[[#This Row],[id]], Table_scibert_titles_topics[[Column1.id]:[Column3.topic]], 3, FALSE)</f>
        <v>-1</v>
      </c>
      <c r="O1127" s="1">
        <f>VLOOKUP(Table_Data[[#This Row],[id]], Table_miniLM_keywords_topics[[Column1.id]:[Column3.topic]], 3, FALSE)</f>
        <v>-1</v>
      </c>
      <c r="P1127" s="1">
        <f>VLOOKUP(Table_Data[[#This Row],[id]], Table_mpnet_keywords_topics[[Column1.id]:[Column3.topic]], 3, FALSE)</f>
        <v>-1</v>
      </c>
      <c r="Q1127" s="1" t="s">
        <v>6208</v>
      </c>
    </row>
    <row r="1128" spans="1:17" x14ac:dyDescent="0.25">
      <c r="A1128" s="1" t="s">
        <v>5563</v>
      </c>
      <c r="B1128" s="1" t="s">
        <v>5619</v>
      </c>
      <c r="C1128" s="1" t="s">
        <v>5618</v>
      </c>
      <c r="D1128" s="1" t="s">
        <v>5621</v>
      </c>
      <c r="E1128" s="1" t="s">
        <v>5620</v>
      </c>
      <c r="F1128" s="1" t="s">
        <v>382</v>
      </c>
      <c r="G1128" s="1">
        <v>2023</v>
      </c>
      <c r="I1128" s="1">
        <f>VLOOKUP(Table_Data[[#This Row],[id]], Table_miniLM_document_topics[[Column1.id]:[Column3.topic]], 3, FALSE)</f>
        <v>6</v>
      </c>
      <c r="J1128" s="1">
        <f>VLOOKUP(Table_Data[[#This Row],[id]], Table_mpnet_document_topics[[Column1.id]:[Column3.topic]], 3, FALSE)</f>
        <v>7</v>
      </c>
      <c r="K1128" s="1">
        <f>VLOOKUP(Table_Data[[#This Row],[id]], Table_scibert_document_topics[[Column1.id]:[Column3.topic]], 3, FALSE)</f>
        <v>6</v>
      </c>
      <c r="L1128" s="1">
        <f>VLOOKUP(Table_Data[[#This Row],[id]], Table_miniLM_titles_topics[[Column1.id]:[Column3.topic]], 3, FALSE)</f>
        <v>6</v>
      </c>
      <c r="M1128" s="1">
        <f>VLOOKUP(Table_Data[[#This Row],[id]], Table_mpnet_titles_topics[[Column1.id]:[Column3.topic]], 3, FALSE)</f>
        <v>6</v>
      </c>
      <c r="N1128" s="1">
        <f>VLOOKUP(Table_Data[[#This Row],[id]], Table_scibert_titles_topics[[Column1.id]:[Column3.topic]], 3, FALSE)</f>
        <v>5</v>
      </c>
      <c r="O1128" s="1">
        <f>VLOOKUP(Table_Data[[#This Row],[id]], Table_miniLM_keywords_topics[[Column1.id]:[Column3.topic]], 3, FALSE)</f>
        <v>12</v>
      </c>
      <c r="P1128" s="1">
        <f>VLOOKUP(Table_Data[[#This Row],[id]], Table_mpnet_keywords_topics[[Column1.id]:[Column3.topic]], 3, FALSE)</f>
        <v>8</v>
      </c>
      <c r="Q1128" s="1" t="s">
        <v>6208</v>
      </c>
    </row>
    <row r="1129" spans="1:17" x14ac:dyDescent="0.25">
      <c r="A1129" s="1" t="s">
        <v>5564</v>
      </c>
      <c r="B1129" s="1" t="s">
        <v>5623</v>
      </c>
      <c r="C1129" s="1" t="s">
        <v>5622</v>
      </c>
      <c r="D1129" s="1" t="s">
        <v>5626</v>
      </c>
      <c r="E1129" s="1" t="s">
        <v>5624</v>
      </c>
      <c r="F1129" s="1" t="s">
        <v>382</v>
      </c>
      <c r="G1129" s="1">
        <v>2023</v>
      </c>
      <c r="I1129" s="1">
        <f>VLOOKUP(Table_Data[[#This Row],[id]], Table_miniLM_document_topics[[Column1.id]:[Column3.topic]], 3, FALSE)</f>
        <v>3</v>
      </c>
      <c r="J1129" s="1">
        <f>VLOOKUP(Table_Data[[#This Row],[id]], Table_mpnet_document_topics[[Column1.id]:[Column3.topic]], 3, FALSE)</f>
        <v>4</v>
      </c>
      <c r="K1129" s="1">
        <f>VLOOKUP(Table_Data[[#This Row],[id]], Table_scibert_document_topics[[Column1.id]:[Column3.topic]], 3, FALSE)</f>
        <v>2</v>
      </c>
      <c r="L1129" s="1">
        <f>VLOOKUP(Table_Data[[#This Row],[id]], Table_miniLM_titles_topics[[Column1.id]:[Column3.topic]], 3, FALSE)</f>
        <v>24</v>
      </c>
      <c r="M1129" s="1">
        <f>VLOOKUP(Table_Data[[#This Row],[id]], Table_mpnet_titles_topics[[Column1.id]:[Column3.topic]], 3, FALSE)</f>
        <v>1</v>
      </c>
      <c r="N1129" s="1">
        <f>VLOOKUP(Table_Data[[#This Row],[id]], Table_scibert_titles_topics[[Column1.id]:[Column3.topic]], 3, FALSE)</f>
        <v>-1</v>
      </c>
      <c r="O1129" s="1">
        <f>VLOOKUP(Table_Data[[#This Row],[id]], Table_miniLM_keywords_topics[[Column1.id]:[Column3.topic]], 3, FALSE)</f>
        <v>-1</v>
      </c>
      <c r="P1129" s="1">
        <f>VLOOKUP(Table_Data[[#This Row],[id]], Table_mpnet_keywords_topics[[Column1.id]:[Column3.topic]], 3, FALSE)</f>
        <v>7</v>
      </c>
      <c r="Q1129" s="1" t="s">
        <v>6208</v>
      </c>
    </row>
    <row r="1130" spans="1:17" x14ac:dyDescent="0.25">
      <c r="A1130" s="1" t="s">
        <v>5565</v>
      </c>
      <c r="B1130" s="1" t="s">
        <v>5627</v>
      </c>
      <c r="C1130" s="1" t="s">
        <v>5625</v>
      </c>
      <c r="D1130" s="1" t="s">
        <v>5629</v>
      </c>
      <c r="E1130" s="1" t="s">
        <v>5628</v>
      </c>
      <c r="F1130" s="1" t="s">
        <v>382</v>
      </c>
      <c r="G1130" s="1">
        <v>2023</v>
      </c>
      <c r="I1130" s="1">
        <f>VLOOKUP(Table_Data[[#This Row],[id]], Table_miniLM_document_topics[[Column1.id]:[Column3.topic]], 3, FALSE)</f>
        <v>9</v>
      </c>
      <c r="J1130" s="1">
        <f>VLOOKUP(Table_Data[[#This Row],[id]], Table_mpnet_document_topics[[Column1.id]:[Column3.topic]], 3, FALSE)</f>
        <v>11</v>
      </c>
      <c r="K1130" s="1">
        <f>VLOOKUP(Table_Data[[#This Row],[id]], Table_scibert_document_topics[[Column1.id]:[Column3.topic]], 3, FALSE)</f>
        <v>-1</v>
      </c>
      <c r="L1130" s="1">
        <f>VLOOKUP(Table_Data[[#This Row],[id]], Table_miniLM_titles_topics[[Column1.id]:[Column3.topic]], 3, FALSE)</f>
        <v>11</v>
      </c>
      <c r="M1130" s="1">
        <f>VLOOKUP(Table_Data[[#This Row],[id]], Table_mpnet_titles_topics[[Column1.id]:[Column3.topic]], 3, FALSE)</f>
        <v>7</v>
      </c>
      <c r="N1130" s="1">
        <f>VLOOKUP(Table_Data[[#This Row],[id]], Table_scibert_titles_topics[[Column1.id]:[Column3.topic]], 3, FALSE)</f>
        <v>4</v>
      </c>
      <c r="O1130" s="1">
        <f>VLOOKUP(Table_Data[[#This Row],[id]], Table_miniLM_keywords_topics[[Column1.id]:[Column3.topic]], 3, FALSE)</f>
        <v>2</v>
      </c>
      <c r="P1130" s="1">
        <f>VLOOKUP(Table_Data[[#This Row],[id]], Table_mpnet_keywords_topics[[Column1.id]:[Column3.topic]], 3, FALSE)</f>
        <v>-1</v>
      </c>
      <c r="Q1130" s="1" t="s">
        <v>6208</v>
      </c>
    </row>
    <row r="1131" spans="1:17" x14ac:dyDescent="0.25">
      <c r="A1131" s="1" t="s">
        <v>5566</v>
      </c>
      <c r="B1131" s="1" t="s">
        <v>5633</v>
      </c>
      <c r="C1131" s="1" t="s">
        <v>5632</v>
      </c>
      <c r="D1131" s="1" t="s">
        <v>5637</v>
      </c>
      <c r="E1131" s="1" t="s">
        <v>5636</v>
      </c>
      <c r="F1131" s="1" t="s">
        <v>382</v>
      </c>
      <c r="G1131" s="1">
        <v>2022</v>
      </c>
      <c r="I1131" s="1">
        <f>VLOOKUP(Table_Data[[#This Row],[id]], Table_miniLM_document_topics[[Column1.id]:[Column3.topic]], 3, FALSE)</f>
        <v>11</v>
      </c>
      <c r="J1131" s="1">
        <f>VLOOKUP(Table_Data[[#This Row],[id]], Table_mpnet_document_topics[[Column1.id]:[Column3.topic]], 3, FALSE)</f>
        <v>0</v>
      </c>
      <c r="K1131" s="1">
        <f>VLOOKUP(Table_Data[[#This Row],[id]], Table_scibert_document_topics[[Column1.id]:[Column3.topic]], 3, FALSE)</f>
        <v>1</v>
      </c>
      <c r="L1131" s="1">
        <f>VLOOKUP(Table_Data[[#This Row],[id]], Table_miniLM_titles_topics[[Column1.id]:[Column3.topic]], 3, FALSE)</f>
        <v>3</v>
      </c>
      <c r="M1131" s="1">
        <f>VLOOKUP(Table_Data[[#This Row],[id]], Table_mpnet_titles_topics[[Column1.id]:[Column3.topic]], 3, FALSE)</f>
        <v>0</v>
      </c>
      <c r="N1131" s="1">
        <f>VLOOKUP(Table_Data[[#This Row],[id]], Table_scibert_titles_topics[[Column1.id]:[Column3.topic]], 3, FALSE)</f>
        <v>0</v>
      </c>
      <c r="O1131" s="1">
        <f>VLOOKUP(Table_Data[[#This Row],[id]], Table_miniLM_keywords_topics[[Column1.id]:[Column3.topic]], 3, FALSE)</f>
        <v>10</v>
      </c>
      <c r="P1131" s="1">
        <f>VLOOKUP(Table_Data[[#This Row],[id]], Table_mpnet_keywords_topics[[Column1.id]:[Column3.topic]], 3, FALSE)</f>
        <v>1</v>
      </c>
      <c r="Q1131" s="1" t="s">
        <v>6208</v>
      </c>
    </row>
    <row r="1132" spans="1:17" x14ac:dyDescent="0.25">
      <c r="A1132" s="1" t="s">
        <v>5567</v>
      </c>
      <c r="B1132" s="1" t="s">
        <v>5635</v>
      </c>
      <c r="C1132" s="1" t="s">
        <v>5634</v>
      </c>
      <c r="D1132" s="1" t="s">
        <v>5639</v>
      </c>
      <c r="E1132" s="1" t="s">
        <v>5638</v>
      </c>
      <c r="F1132" s="1" t="s">
        <v>382</v>
      </c>
      <c r="G1132" s="1">
        <v>2022</v>
      </c>
      <c r="I1132" s="1">
        <f>VLOOKUP(Table_Data[[#This Row],[id]], Table_miniLM_document_topics[[Column1.id]:[Column3.topic]], 3, FALSE)</f>
        <v>11</v>
      </c>
      <c r="J1132" s="1">
        <f>VLOOKUP(Table_Data[[#This Row],[id]], Table_mpnet_document_topics[[Column1.id]:[Column3.topic]], 3, FALSE)</f>
        <v>0</v>
      </c>
      <c r="K1132" s="1">
        <f>VLOOKUP(Table_Data[[#This Row],[id]], Table_scibert_document_topics[[Column1.id]:[Column3.topic]], 3, FALSE)</f>
        <v>1</v>
      </c>
      <c r="L1132" s="1">
        <f>VLOOKUP(Table_Data[[#This Row],[id]], Table_miniLM_titles_topics[[Column1.id]:[Column3.topic]], 3, FALSE)</f>
        <v>7</v>
      </c>
      <c r="M1132" s="1">
        <f>VLOOKUP(Table_Data[[#This Row],[id]], Table_mpnet_titles_topics[[Column1.id]:[Column3.topic]], 3, FALSE)</f>
        <v>-1</v>
      </c>
      <c r="N1132" s="1">
        <f>VLOOKUP(Table_Data[[#This Row],[id]], Table_scibert_titles_topics[[Column1.id]:[Column3.topic]], 3, FALSE)</f>
        <v>-1</v>
      </c>
      <c r="O1132" s="1">
        <f>VLOOKUP(Table_Data[[#This Row],[id]], Table_miniLM_keywords_topics[[Column1.id]:[Column3.topic]], 3, FALSE)</f>
        <v>-1</v>
      </c>
      <c r="P1132" s="1">
        <f>VLOOKUP(Table_Data[[#This Row],[id]], Table_mpnet_keywords_topics[[Column1.id]:[Column3.topic]], 3, FALSE)</f>
        <v>1</v>
      </c>
      <c r="Q1132" s="1" t="s">
        <v>6208</v>
      </c>
    </row>
    <row r="1133" spans="1:17" x14ac:dyDescent="0.25">
      <c r="A1133" s="1" t="s">
        <v>5568</v>
      </c>
      <c r="B1133" s="1" t="s">
        <v>5641</v>
      </c>
      <c r="C1133" s="1" t="s">
        <v>5640</v>
      </c>
      <c r="D1133" s="1" t="s">
        <v>5643</v>
      </c>
      <c r="E1133" s="1" t="s">
        <v>5642</v>
      </c>
      <c r="F1133" s="1" t="s">
        <v>382</v>
      </c>
      <c r="G1133" s="1">
        <v>2022</v>
      </c>
      <c r="I1133" s="1">
        <f>VLOOKUP(Table_Data[[#This Row],[id]], Table_miniLM_document_topics[[Column1.id]:[Column3.topic]], 3, FALSE)</f>
        <v>11</v>
      </c>
      <c r="J1133" s="1">
        <f>VLOOKUP(Table_Data[[#This Row],[id]], Table_mpnet_document_topics[[Column1.id]:[Column3.topic]], 3, FALSE)</f>
        <v>0</v>
      </c>
      <c r="K1133" s="1">
        <f>VLOOKUP(Table_Data[[#This Row],[id]], Table_scibert_document_topics[[Column1.id]:[Column3.topic]], 3, FALSE)</f>
        <v>1</v>
      </c>
      <c r="L1133" s="1">
        <f>VLOOKUP(Table_Data[[#This Row],[id]], Table_miniLM_titles_topics[[Column1.id]:[Column3.topic]], 3, FALSE)</f>
        <v>-1</v>
      </c>
      <c r="M1133" s="1">
        <f>VLOOKUP(Table_Data[[#This Row],[id]], Table_mpnet_titles_topics[[Column1.id]:[Column3.topic]], 3, FALSE)</f>
        <v>0</v>
      </c>
      <c r="N1133" s="1">
        <f>VLOOKUP(Table_Data[[#This Row],[id]], Table_scibert_titles_topics[[Column1.id]:[Column3.topic]], 3, FALSE)</f>
        <v>0</v>
      </c>
      <c r="O1133" s="1">
        <f>VLOOKUP(Table_Data[[#This Row],[id]], Table_miniLM_keywords_topics[[Column1.id]:[Column3.topic]], 3, FALSE)</f>
        <v>10</v>
      </c>
      <c r="P1133" s="1">
        <f>VLOOKUP(Table_Data[[#This Row],[id]], Table_mpnet_keywords_topics[[Column1.id]:[Column3.topic]], 3, FALSE)</f>
        <v>1</v>
      </c>
      <c r="Q1133" s="1" t="s">
        <v>6208</v>
      </c>
    </row>
    <row r="1134" spans="1:17" x14ac:dyDescent="0.25">
      <c r="A1134" s="1" t="s">
        <v>5569</v>
      </c>
      <c r="B1134" s="1" t="s">
        <v>5645</v>
      </c>
      <c r="C1134" s="1" t="s">
        <v>5644</v>
      </c>
      <c r="D1134" s="1" t="s">
        <v>5647</v>
      </c>
      <c r="E1134" s="1" t="s">
        <v>5646</v>
      </c>
      <c r="F1134" s="1" t="s">
        <v>382</v>
      </c>
      <c r="G1134" s="1">
        <v>2022</v>
      </c>
      <c r="I1134" s="1">
        <f>VLOOKUP(Table_Data[[#This Row],[id]], Table_miniLM_document_topics[[Column1.id]:[Column3.topic]], 3, FALSE)</f>
        <v>11</v>
      </c>
      <c r="J1134" s="1">
        <f>VLOOKUP(Table_Data[[#This Row],[id]], Table_mpnet_document_topics[[Column1.id]:[Column3.topic]], 3, FALSE)</f>
        <v>0</v>
      </c>
      <c r="K1134" s="1">
        <f>VLOOKUP(Table_Data[[#This Row],[id]], Table_scibert_document_topics[[Column1.id]:[Column3.topic]], 3, FALSE)</f>
        <v>1</v>
      </c>
      <c r="L1134" s="1">
        <f>VLOOKUP(Table_Data[[#This Row],[id]], Table_miniLM_titles_topics[[Column1.id]:[Column3.topic]], 3, FALSE)</f>
        <v>3</v>
      </c>
      <c r="M1134" s="1">
        <f>VLOOKUP(Table_Data[[#This Row],[id]], Table_mpnet_titles_topics[[Column1.id]:[Column3.topic]], 3, FALSE)</f>
        <v>0</v>
      </c>
      <c r="N1134" s="1">
        <f>VLOOKUP(Table_Data[[#This Row],[id]], Table_scibert_titles_topics[[Column1.id]:[Column3.topic]], 3, FALSE)</f>
        <v>0</v>
      </c>
      <c r="O1134" s="1">
        <f>VLOOKUP(Table_Data[[#This Row],[id]], Table_miniLM_keywords_topics[[Column1.id]:[Column3.topic]], 3, FALSE)</f>
        <v>10</v>
      </c>
      <c r="P1134" s="1">
        <f>VLOOKUP(Table_Data[[#This Row],[id]], Table_mpnet_keywords_topics[[Column1.id]:[Column3.topic]], 3, FALSE)</f>
        <v>1</v>
      </c>
      <c r="Q1134" s="1" t="s">
        <v>6208</v>
      </c>
    </row>
    <row r="1135" spans="1:17" x14ac:dyDescent="0.25">
      <c r="A1135" s="1" t="s">
        <v>5570</v>
      </c>
      <c r="B1135" s="1" t="s">
        <v>5648</v>
      </c>
      <c r="C1135" s="1" t="s">
        <v>421</v>
      </c>
      <c r="D1135" s="1" t="s">
        <v>5650</v>
      </c>
      <c r="E1135" s="1" t="s">
        <v>5649</v>
      </c>
      <c r="F1135" s="1" t="s">
        <v>382</v>
      </c>
      <c r="G1135" s="1">
        <v>2022</v>
      </c>
      <c r="I1135" s="1">
        <f>VLOOKUP(Table_Data[[#This Row],[id]], Table_miniLM_document_topics[[Column1.id]:[Column3.topic]], 3, FALSE)</f>
        <v>11</v>
      </c>
      <c r="J1135" s="1">
        <f>VLOOKUP(Table_Data[[#This Row],[id]], Table_mpnet_document_topics[[Column1.id]:[Column3.topic]], 3, FALSE)</f>
        <v>0</v>
      </c>
      <c r="K1135" s="1">
        <f>VLOOKUP(Table_Data[[#This Row],[id]], Table_scibert_document_topics[[Column1.id]:[Column3.topic]], 3, FALSE)</f>
        <v>1</v>
      </c>
      <c r="L1135" s="1">
        <f>VLOOKUP(Table_Data[[#This Row],[id]], Table_miniLM_titles_topics[[Column1.id]:[Column3.topic]], 3, FALSE)</f>
        <v>5</v>
      </c>
      <c r="M1135" s="1">
        <f>VLOOKUP(Table_Data[[#This Row],[id]], Table_mpnet_titles_topics[[Column1.id]:[Column3.topic]], 3, FALSE)</f>
        <v>0</v>
      </c>
      <c r="N1135" s="1">
        <f>VLOOKUP(Table_Data[[#This Row],[id]], Table_scibert_titles_topics[[Column1.id]:[Column3.topic]], 3, FALSE)</f>
        <v>0</v>
      </c>
      <c r="O1135" s="1">
        <f>VLOOKUP(Table_Data[[#This Row],[id]], Table_miniLM_keywords_topics[[Column1.id]:[Column3.topic]], 3, FALSE)</f>
        <v>10</v>
      </c>
      <c r="P1135" s="1">
        <f>VLOOKUP(Table_Data[[#This Row],[id]], Table_mpnet_keywords_topics[[Column1.id]:[Column3.topic]], 3, FALSE)</f>
        <v>1</v>
      </c>
      <c r="Q1135" s="1" t="s">
        <v>6208</v>
      </c>
    </row>
    <row r="1136" spans="1:17" x14ac:dyDescent="0.25">
      <c r="A1136" s="1" t="s">
        <v>5571</v>
      </c>
      <c r="B1136" s="1" t="s">
        <v>5652</v>
      </c>
      <c r="C1136" s="1" t="s">
        <v>5651</v>
      </c>
      <c r="D1136" s="1" t="s">
        <v>5661</v>
      </c>
      <c r="E1136" s="1" t="s">
        <v>5660</v>
      </c>
      <c r="F1136" s="1" t="s">
        <v>382</v>
      </c>
      <c r="G1136" s="1">
        <v>2022</v>
      </c>
      <c r="I1136" s="1">
        <f>VLOOKUP(Table_Data[[#This Row],[id]], Table_miniLM_document_topics[[Column1.id]:[Column3.topic]], 3, FALSE)</f>
        <v>0</v>
      </c>
      <c r="J1136" s="1">
        <f>VLOOKUP(Table_Data[[#This Row],[id]], Table_mpnet_document_topics[[Column1.id]:[Column3.topic]], 3, FALSE)</f>
        <v>2</v>
      </c>
      <c r="K1136" s="1">
        <f>VLOOKUP(Table_Data[[#This Row],[id]], Table_scibert_document_topics[[Column1.id]:[Column3.topic]], 3, FALSE)</f>
        <v>0</v>
      </c>
      <c r="L1136" s="1">
        <f>VLOOKUP(Table_Data[[#This Row],[id]], Table_miniLM_titles_topics[[Column1.id]:[Column3.topic]], 3, FALSE)</f>
        <v>0</v>
      </c>
      <c r="M1136" s="1">
        <f>VLOOKUP(Table_Data[[#This Row],[id]], Table_mpnet_titles_topics[[Column1.id]:[Column3.topic]], 3, FALSE)</f>
        <v>-1</v>
      </c>
      <c r="N1136" s="1">
        <f>VLOOKUP(Table_Data[[#This Row],[id]], Table_scibert_titles_topics[[Column1.id]:[Column3.topic]], 3, FALSE)</f>
        <v>8</v>
      </c>
      <c r="O1136" s="1">
        <f>VLOOKUP(Table_Data[[#This Row],[id]], Table_miniLM_keywords_topics[[Column1.id]:[Column3.topic]], 3, FALSE)</f>
        <v>6</v>
      </c>
      <c r="P1136" s="1">
        <f>VLOOKUP(Table_Data[[#This Row],[id]], Table_mpnet_keywords_topics[[Column1.id]:[Column3.topic]], 3, FALSE)</f>
        <v>13</v>
      </c>
      <c r="Q1136" s="1" t="s">
        <v>6208</v>
      </c>
    </row>
    <row r="1137" spans="1:17" x14ac:dyDescent="0.25">
      <c r="A1137" s="1" t="s">
        <v>5653</v>
      </c>
      <c r="B1137" s="1" t="s">
        <v>5663</v>
      </c>
      <c r="C1137" s="1" t="s">
        <v>5662</v>
      </c>
      <c r="D1137" s="1" t="s">
        <v>5665</v>
      </c>
      <c r="E1137" s="1" t="s">
        <v>5664</v>
      </c>
      <c r="F1137" s="1" t="s">
        <v>382</v>
      </c>
      <c r="G1137" s="1">
        <v>2022</v>
      </c>
      <c r="I1137" s="1">
        <f>VLOOKUP(Table_Data[[#This Row],[id]], Table_miniLM_document_topics[[Column1.id]:[Column3.topic]], 3, FALSE)</f>
        <v>0</v>
      </c>
      <c r="J1137" s="1">
        <f>VLOOKUP(Table_Data[[#This Row],[id]], Table_mpnet_document_topics[[Column1.id]:[Column3.topic]], 3, FALSE)</f>
        <v>2</v>
      </c>
      <c r="K1137" s="1">
        <f>VLOOKUP(Table_Data[[#This Row],[id]], Table_scibert_document_topics[[Column1.id]:[Column3.topic]], 3, FALSE)</f>
        <v>0</v>
      </c>
      <c r="L1137" s="1">
        <f>VLOOKUP(Table_Data[[#This Row],[id]], Table_miniLM_titles_topics[[Column1.id]:[Column3.topic]], 3, FALSE)</f>
        <v>-1</v>
      </c>
      <c r="M1137" s="1">
        <f>VLOOKUP(Table_Data[[#This Row],[id]], Table_mpnet_titles_topics[[Column1.id]:[Column3.topic]], 3, FALSE)</f>
        <v>3</v>
      </c>
      <c r="N1137" s="1">
        <f>VLOOKUP(Table_Data[[#This Row],[id]], Table_scibert_titles_topics[[Column1.id]:[Column3.topic]], 3, FALSE)</f>
        <v>8</v>
      </c>
      <c r="O1137" s="1">
        <f>VLOOKUP(Table_Data[[#This Row],[id]], Table_miniLM_keywords_topics[[Column1.id]:[Column3.topic]], 3, FALSE)</f>
        <v>-1</v>
      </c>
      <c r="P1137" s="1">
        <f>VLOOKUP(Table_Data[[#This Row],[id]], Table_mpnet_keywords_topics[[Column1.id]:[Column3.topic]], 3, FALSE)</f>
        <v>4</v>
      </c>
      <c r="Q1137" s="1" t="s">
        <v>6208</v>
      </c>
    </row>
    <row r="1138" spans="1:17" x14ac:dyDescent="0.25">
      <c r="A1138" s="1" t="s">
        <v>5654</v>
      </c>
      <c r="B1138" s="1" t="s">
        <v>5685</v>
      </c>
      <c r="C1138" s="1" t="s">
        <v>5684</v>
      </c>
      <c r="D1138" s="1" t="s">
        <v>5720</v>
      </c>
      <c r="E1138" s="1" t="s">
        <v>5719</v>
      </c>
      <c r="F1138" s="1" t="s">
        <v>382</v>
      </c>
      <c r="G1138" s="1">
        <v>2022</v>
      </c>
      <c r="I1138" s="1">
        <f>VLOOKUP(Table_Data[[#This Row],[id]], Table_miniLM_document_topics[[Column1.id]:[Column3.topic]], 3, FALSE)</f>
        <v>-1</v>
      </c>
      <c r="J1138" s="1">
        <f>VLOOKUP(Table_Data[[#This Row],[id]], Table_mpnet_document_topics[[Column1.id]:[Column3.topic]], 3, FALSE)</f>
        <v>3</v>
      </c>
      <c r="K1138" s="1">
        <f>VLOOKUP(Table_Data[[#This Row],[id]], Table_scibert_document_topics[[Column1.id]:[Column3.topic]], 3, FALSE)</f>
        <v>11</v>
      </c>
      <c r="L1138" s="1">
        <f>VLOOKUP(Table_Data[[#This Row],[id]], Table_miniLM_titles_topics[[Column1.id]:[Column3.topic]], 3, FALSE)</f>
        <v>-1</v>
      </c>
      <c r="M1138" s="1">
        <f>VLOOKUP(Table_Data[[#This Row],[id]], Table_mpnet_titles_topics[[Column1.id]:[Column3.topic]], 3, FALSE)</f>
        <v>-1</v>
      </c>
      <c r="N1138" s="1">
        <f>VLOOKUP(Table_Data[[#This Row],[id]], Table_scibert_titles_topics[[Column1.id]:[Column3.topic]], 3, FALSE)</f>
        <v>6</v>
      </c>
      <c r="O1138" s="1">
        <f>VLOOKUP(Table_Data[[#This Row],[id]], Table_miniLM_keywords_topics[[Column1.id]:[Column3.topic]], 3, FALSE)</f>
        <v>2</v>
      </c>
      <c r="P1138" s="1">
        <f>VLOOKUP(Table_Data[[#This Row],[id]], Table_mpnet_keywords_topics[[Column1.id]:[Column3.topic]], 3, FALSE)</f>
        <v>-1</v>
      </c>
      <c r="Q1138" s="1" t="s">
        <v>6208</v>
      </c>
    </row>
    <row r="1139" spans="1:17" x14ac:dyDescent="0.25">
      <c r="A1139" s="1" t="s">
        <v>5655</v>
      </c>
      <c r="B1139" s="1" t="s">
        <v>5687</v>
      </c>
      <c r="C1139" s="1" t="s">
        <v>5686</v>
      </c>
      <c r="D1139" s="1" t="s">
        <v>5722</v>
      </c>
      <c r="E1139" s="1" t="s">
        <v>5721</v>
      </c>
      <c r="F1139" s="1" t="s">
        <v>382</v>
      </c>
      <c r="G1139" s="1">
        <v>2022</v>
      </c>
      <c r="I1139" s="1">
        <f>VLOOKUP(Table_Data[[#This Row],[id]], Table_miniLM_document_topics[[Column1.id]:[Column3.topic]], 3, FALSE)</f>
        <v>-1</v>
      </c>
      <c r="J1139" s="1">
        <f>VLOOKUP(Table_Data[[#This Row],[id]], Table_mpnet_document_topics[[Column1.id]:[Column3.topic]], 3, FALSE)</f>
        <v>-1</v>
      </c>
      <c r="K1139" s="1">
        <f>VLOOKUP(Table_Data[[#This Row],[id]], Table_scibert_document_topics[[Column1.id]:[Column3.topic]], 3, FALSE)</f>
        <v>-1</v>
      </c>
      <c r="L1139" s="1">
        <f>VLOOKUP(Table_Data[[#This Row],[id]], Table_miniLM_titles_topics[[Column1.id]:[Column3.topic]], 3, FALSE)</f>
        <v>6</v>
      </c>
      <c r="M1139" s="1">
        <f>VLOOKUP(Table_Data[[#This Row],[id]], Table_mpnet_titles_topics[[Column1.id]:[Column3.topic]], 3, FALSE)</f>
        <v>-1</v>
      </c>
      <c r="N1139" s="1">
        <f>VLOOKUP(Table_Data[[#This Row],[id]], Table_scibert_titles_topics[[Column1.id]:[Column3.topic]], 3, FALSE)</f>
        <v>-1</v>
      </c>
      <c r="O1139" s="1">
        <f>VLOOKUP(Table_Data[[#This Row],[id]], Table_miniLM_keywords_topics[[Column1.id]:[Column3.topic]], 3, FALSE)</f>
        <v>10</v>
      </c>
      <c r="P1139" s="1">
        <f>VLOOKUP(Table_Data[[#This Row],[id]], Table_mpnet_keywords_topics[[Column1.id]:[Column3.topic]], 3, FALSE)</f>
        <v>1</v>
      </c>
      <c r="Q1139" s="1" t="s">
        <v>6208</v>
      </c>
    </row>
    <row r="1140" spans="1:17" x14ac:dyDescent="0.25">
      <c r="A1140" s="1" t="s">
        <v>5656</v>
      </c>
      <c r="B1140" s="1" t="s">
        <v>5689</v>
      </c>
      <c r="C1140" s="1" t="s">
        <v>5688</v>
      </c>
      <c r="D1140" s="1" t="s">
        <v>5724</v>
      </c>
      <c r="E1140" s="1" t="s">
        <v>5723</v>
      </c>
      <c r="F1140" s="1" t="s">
        <v>382</v>
      </c>
      <c r="G1140" s="1">
        <v>2022</v>
      </c>
      <c r="I1140" s="1">
        <f>VLOOKUP(Table_Data[[#This Row],[id]], Table_miniLM_document_topics[[Column1.id]:[Column3.topic]], 3, FALSE)</f>
        <v>13</v>
      </c>
      <c r="J1140" s="1">
        <f>VLOOKUP(Table_Data[[#This Row],[id]], Table_mpnet_document_topics[[Column1.id]:[Column3.topic]], 3, FALSE)</f>
        <v>15</v>
      </c>
      <c r="K1140" s="1">
        <f>VLOOKUP(Table_Data[[#This Row],[id]], Table_scibert_document_topics[[Column1.id]:[Column3.topic]], 3, FALSE)</f>
        <v>-1</v>
      </c>
      <c r="L1140" s="1">
        <f>VLOOKUP(Table_Data[[#This Row],[id]], Table_miniLM_titles_topics[[Column1.id]:[Column3.topic]], 3, FALSE)</f>
        <v>-1</v>
      </c>
      <c r="M1140" s="1">
        <f>VLOOKUP(Table_Data[[#This Row],[id]], Table_mpnet_titles_topics[[Column1.id]:[Column3.topic]], 3, FALSE)</f>
        <v>7</v>
      </c>
      <c r="N1140" s="1">
        <f>VLOOKUP(Table_Data[[#This Row],[id]], Table_scibert_titles_topics[[Column1.id]:[Column3.topic]], 3, FALSE)</f>
        <v>-1</v>
      </c>
      <c r="O1140" s="1">
        <f>VLOOKUP(Table_Data[[#This Row],[id]], Table_miniLM_keywords_topics[[Column1.id]:[Column3.topic]], 3, FALSE)</f>
        <v>6</v>
      </c>
      <c r="P1140" s="1">
        <f>VLOOKUP(Table_Data[[#This Row],[id]], Table_mpnet_keywords_topics[[Column1.id]:[Column3.topic]], 3, FALSE)</f>
        <v>3</v>
      </c>
      <c r="Q1140" s="1" t="s">
        <v>6208</v>
      </c>
    </row>
    <row r="1141" spans="1:17" x14ac:dyDescent="0.25">
      <c r="A1141" s="1" t="s">
        <v>5657</v>
      </c>
      <c r="B1141" s="1" t="s">
        <v>5691</v>
      </c>
      <c r="C1141" s="1" t="s">
        <v>5690</v>
      </c>
      <c r="D1141" s="1" t="s">
        <v>5726</v>
      </c>
      <c r="E1141" s="1" t="s">
        <v>5725</v>
      </c>
      <c r="F1141" s="1" t="s">
        <v>382</v>
      </c>
      <c r="G1141" s="1">
        <v>2022</v>
      </c>
      <c r="I1141" s="1">
        <f>VLOOKUP(Table_Data[[#This Row],[id]], Table_miniLM_document_topics[[Column1.id]:[Column3.topic]], 3, FALSE)</f>
        <v>6</v>
      </c>
      <c r="J1141" s="1">
        <f>VLOOKUP(Table_Data[[#This Row],[id]], Table_mpnet_document_topics[[Column1.id]:[Column3.topic]], 3, FALSE)</f>
        <v>7</v>
      </c>
      <c r="K1141" s="1">
        <f>VLOOKUP(Table_Data[[#This Row],[id]], Table_scibert_document_topics[[Column1.id]:[Column3.topic]], 3, FALSE)</f>
        <v>6</v>
      </c>
      <c r="L1141" s="1">
        <f>VLOOKUP(Table_Data[[#This Row],[id]], Table_miniLM_titles_topics[[Column1.id]:[Column3.topic]], 3, FALSE)</f>
        <v>6</v>
      </c>
      <c r="M1141" s="1">
        <f>VLOOKUP(Table_Data[[#This Row],[id]], Table_mpnet_titles_topics[[Column1.id]:[Column3.topic]], 3, FALSE)</f>
        <v>6</v>
      </c>
      <c r="N1141" s="1">
        <f>VLOOKUP(Table_Data[[#This Row],[id]], Table_scibert_titles_topics[[Column1.id]:[Column3.topic]], 3, FALSE)</f>
        <v>5</v>
      </c>
      <c r="O1141" s="1">
        <f>VLOOKUP(Table_Data[[#This Row],[id]], Table_miniLM_keywords_topics[[Column1.id]:[Column3.topic]], 3, FALSE)</f>
        <v>12</v>
      </c>
      <c r="P1141" s="1">
        <f>VLOOKUP(Table_Data[[#This Row],[id]], Table_mpnet_keywords_topics[[Column1.id]:[Column3.topic]], 3, FALSE)</f>
        <v>8</v>
      </c>
      <c r="Q1141" s="1" t="s">
        <v>6208</v>
      </c>
    </row>
    <row r="1142" spans="1:17" x14ac:dyDescent="0.25">
      <c r="A1142" s="1" t="s">
        <v>5556</v>
      </c>
      <c r="B1142" s="1" t="s">
        <v>5693</v>
      </c>
      <c r="C1142" s="1" t="s">
        <v>5692</v>
      </c>
      <c r="D1142" s="1" t="s">
        <v>5728</v>
      </c>
      <c r="E1142" s="1" t="s">
        <v>5727</v>
      </c>
      <c r="F1142" s="1" t="s">
        <v>382</v>
      </c>
      <c r="G1142" s="1">
        <v>2022</v>
      </c>
      <c r="I1142" s="1">
        <f>VLOOKUP(Table_Data[[#This Row],[id]], Table_miniLM_document_topics[[Column1.id]:[Column3.topic]], 3, FALSE)</f>
        <v>12</v>
      </c>
      <c r="J1142" s="1">
        <f>VLOOKUP(Table_Data[[#This Row],[id]], Table_mpnet_document_topics[[Column1.id]:[Column3.topic]], 3, FALSE)</f>
        <v>6</v>
      </c>
      <c r="K1142" s="1">
        <f>VLOOKUP(Table_Data[[#This Row],[id]], Table_scibert_document_topics[[Column1.id]:[Column3.topic]], 3, FALSE)</f>
        <v>10</v>
      </c>
      <c r="L1142" s="1">
        <f>VLOOKUP(Table_Data[[#This Row],[id]], Table_miniLM_titles_topics[[Column1.id]:[Column3.topic]], 3, FALSE)</f>
        <v>-1</v>
      </c>
      <c r="M1142" s="1">
        <f>VLOOKUP(Table_Data[[#This Row],[id]], Table_mpnet_titles_topics[[Column1.id]:[Column3.topic]], 3, FALSE)</f>
        <v>9</v>
      </c>
      <c r="N1142" s="1">
        <f>VLOOKUP(Table_Data[[#This Row],[id]], Table_scibert_titles_topics[[Column1.id]:[Column3.topic]], 3, FALSE)</f>
        <v>-1</v>
      </c>
      <c r="O1142" s="1">
        <f>VLOOKUP(Table_Data[[#This Row],[id]], Table_miniLM_keywords_topics[[Column1.id]:[Column3.topic]], 3, FALSE)</f>
        <v>2</v>
      </c>
      <c r="P1142" s="1">
        <f>VLOOKUP(Table_Data[[#This Row],[id]], Table_mpnet_keywords_topics[[Column1.id]:[Column3.topic]], 3, FALSE)</f>
        <v>12</v>
      </c>
      <c r="Q1142" s="1" t="s">
        <v>6208</v>
      </c>
    </row>
    <row r="1143" spans="1:17" x14ac:dyDescent="0.25">
      <c r="A1143" s="1" t="s">
        <v>5658</v>
      </c>
      <c r="B1143" s="1" t="s">
        <v>5694</v>
      </c>
      <c r="C1143" s="1" t="s">
        <v>4836</v>
      </c>
      <c r="D1143" s="1" t="s">
        <v>5730</v>
      </c>
      <c r="E1143" s="1" t="s">
        <v>5729</v>
      </c>
      <c r="F1143" s="1" t="s">
        <v>382</v>
      </c>
      <c r="G1143" s="1">
        <v>2022</v>
      </c>
      <c r="I1143" s="1">
        <f>VLOOKUP(Table_Data[[#This Row],[id]], Table_miniLM_document_topics[[Column1.id]:[Column3.topic]], 3, FALSE)</f>
        <v>19</v>
      </c>
      <c r="J1143" s="1">
        <f>VLOOKUP(Table_Data[[#This Row],[id]], Table_mpnet_document_topics[[Column1.id]:[Column3.topic]], 3, FALSE)</f>
        <v>24</v>
      </c>
      <c r="K1143" s="1">
        <f>VLOOKUP(Table_Data[[#This Row],[id]], Table_scibert_document_topics[[Column1.id]:[Column3.topic]], 3, FALSE)</f>
        <v>22</v>
      </c>
      <c r="L1143" s="1">
        <f>VLOOKUP(Table_Data[[#This Row],[id]], Table_miniLM_titles_topics[[Column1.id]:[Column3.topic]], 3, FALSE)</f>
        <v>22</v>
      </c>
      <c r="M1143" s="1">
        <f>VLOOKUP(Table_Data[[#This Row],[id]], Table_mpnet_titles_topics[[Column1.id]:[Column3.topic]], 3, FALSE)</f>
        <v>0</v>
      </c>
      <c r="N1143" s="1">
        <f>VLOOKUP(Table_Data[[#This Row],[id]], Table_scibert_titles_topics[[Column1.id]:[Column3.topic]], 3, FALSE)</f>
        <v>0</v>
      </c>
      <c r="O1143" s="1">
        <f>VLOOKUP(Table_Data[[#This Row],[id]], Table_miniLM_keywords_topics[[Column1.id]:[Column3.topic]], 3, FALSE)</f>
        <v>10</v>
      </c>
      <c r="P1143" s="1">
        <f>VLOOKUP(Table_Data[[#This Row],[id]], Table_mpnet_keywords_topics[[Column1.id]:[Column3.topic]], 3, FALSE)</f>
        <v>1</v>
      </c>
      <c r="Q1143" s="1" t="s">
        <v>6208</v>
      </c>
    </row>
    <row r="1144" spans="1:17" ht="15" customHeight="1" x14ac:dyDescent="0.25">
      <c r="A1144" s="1" t="s">
        <v>5659</v>
      </c>
      <c r="B1144" s="1" t="s">
        <v>5696</v>
      </c>
      <c r="C1144" s="1" t="s">
        <v>5695</v>
      </c>
      <c r="D1144" s="1" t="s">
        <v>5732</v>
      </c>
      <c r="E1144" s="1" t="s">
        <v>5731</v>
      </c>
      <c r="F1144" s="1" t="s">
        <v>382</v>
      </c>
      <c r="G1144" s="1">
        <v>2022</v>
      </c>
      <c r="I1144" s="1">
        <f>VLOOKUP(Table_Data[[#This Row],[id]], Table_miniLM_document_topics[[Column1.id]:[Column3.topic]], 3, FALSE)</f>
        <v>20</v>
      </c>
      <c r="J1144" s="1">
        <f>VLOOKUP(Table_Data[[#This Row],[id]], Table_mpnet_document_topics[[Column1.id]:[Column3.topic]], 3, FALSE)</f>
        <v>-1</v>
      </c>
      <c r="K1144" s="1">
        <f>VLOOKUP(Table_Data[[#This Row],[id]], Table_scibert_document_topics[[Column1.id]:[Column3.topic]], 3, FALSE)</f>
        <v>-1</v>
      </c>
      <c r="L1144" s="1">
        <f>VLOOKUP(Table_Data[[#This Row],[id]], Table_miniLM_titles_topics[[Column1.id]:[Column3.topic]], 3, FALSE)</f>
        <v>12</v>
      </c>
      <c r="M1144" s="1">
        <f>VLOOKUP(Table_Data[[#This Row],[id]], Table_mpnet_titles_topics[[Column1.id]:[Column3.topic]], 3, FALSE)</f>
        <v>12</v>
      </c>
      <c r="N1144" s="1">
        <f>VLOOKUP(Table_Data[[#This Row],[id]], Table_scibert_titles_topics[[Column1.id]:[Column3.topic]], 3, FALSE)</f>
        <v>10</v>
      </c>
      <c r="O1144" s="1">
        <f>VLOOKUP(Table_Data[[#This Row],[id]], Table_miniLM_keywords_topics[[Column1.id]:[Column3.topic]], 3, FALSE)</f>
        <v>-1</v>
      </c>
      <c r="P1144" s="1">
        <f>VLOOKUP(Table_Data[[#This Row],[id]], Table_mpnet_keywords_topics[[Column1.id]:[Column3.topic]], 3, FALSE)</f>
        <v>-1</v>
      </c>
      <c r="Q1144" s="1" t="s">
        <v>6208</v>
      </c>
    </row>
    <row r="1145" spans="1:17" x14ac:dyDescent="0.25">
      <c r="A1145" s="1" t="s">
        <v>5666</v>
      </c>
      <c r="B1145" s="1" t="s">
        <v>5698</v>
      </c>
      <c r="C1145" s="1" t="s">
        <v>5697</v>
      </c>
      <c r="D1145" s="1" t="s">
        <v>5734</v>
      </c>
      <c r="E1145" s="1" t="s">
        <v>5733</v>
      </c>
      <c r="F1145" s="1" t="s">
        <v>382</v>
      </c>
      <c r="G1145" s="1">
        <v>2022</v>
      </c>
      <c r="I1145" s="1">
        <f>VLOOKUP(Table_Data[[#This Row],[id]], Table_miniLM_document_topics[[Column1.id]:[Column3.topic]], 3, FALSE)</f>
        <v>22</v>
      </c>
      <c r="J1145" s="1">
        <f>VLOOKUP(Table_Data[[#This Row],[id]], Table_mpnet_document_topics[[Column1.id]:[Column3.topic]], 3, FALSE)</f>
        <v>19</v>
      </c>
      <c r="K1145" s="1">
        <f>VLOOKUP(Table_Data[[#This Row],[id]], Table_scibert_document_topics[[Column1.id]:[Column3.topic]], 3, FALSE)</f>
        <v>23</v>
      </c>
      <c r="L1145" s="1">
        <f>VLOOKUP(Table_Data[[#This Row],[id]], Table_miniLM_titles_topics[[Column1.id]:[Column3.topic]], 3, FALSE)</f>
        <v>-1</v>
      </c>
      <c r="M1145" s="1">
        <f>VLOOKUP(Table_Data[[#This Row],[id]], Table_mpnet_titles_topics[[Column1.id]:[Column3.topic]], 3, FALSE)</f>
        <v>-1</v>
      </c>
      <c r="N1145" s="1">
        <f>VLOOKUP(Table_Data[[#This Row],[id]], Table_scibert_titles_topics[[Column1.id]:[Column3.topic]], 3, FALSE)</f>
        <v>3</v>
      </c>
      <c r="O1145" s="1">
        <f>VLOOKUP(Table_Data[[#This Row],[id]], Table_miniLM_keywords_topics[[Column1.id]:[Column3.topic]], 3, FALSE)</f>
        <v>2</v>
      </c>
      <c r="P1145" s="1">
        <f>VLOOKUP(Table_Data[[#This Row],[id]], Table_mpnet_keywords_topics[[Column1.id]:[Column3.topic]], 3, FALSE)</f>
        <v>-1</v>
      </c>
      <c r="Q1145" s="1" t="s">
        <v>6208</v>
      </c>
    </row>
    <row r="1146" spans="1:17" x14ac:dyDescent="0.25">
      <c r="A1146" s="1" t="s">
        <v>5667</v>
      </c>
      <c r="B1146" s="1" t="s">
        <v>5700</v>
      </c>
      <c r="C1146" s="1" t="s">
        <v>5699</v>
      </c>
      <c r="D1146" s="1" t="s">
        <v>5736</v>
      </c>
      <c r="E1146" s="1" t="s">
        <v>5735</v>
      </c>
      <c r="F1146" s="1" t="s">
        <v>382</v>
      </c>
      <c r="G1146" s="1">
        <v>2022</v>
      </c>
      <c r="I1146" s="1">
        <f>VLOOKUP(Table_Data[[#This Row],[id]], Table_miniLM_document_topics[[Column1.id]:[Column3.topic]], 3, FALSE)</f>
        <v>10</v>
      </c>
      <c r="J1146" s="1">
        <f>VLOOKUP(Table_Data[[#This Row],[id]], Table_mpnet_document_topics[[Column1.id]:[Column3.topic]], 3, FALSE)</f>
        <v>17</v>
      </c>
      <c r="K1146" s="1">
        <f>VLOOKUP(Table_Data[[#This Row],[id]], Table_scibert_document_topics[[Column1.id]:[Column3.topic]], 3, FALSE)</f>
        <v>14</v>
      </c>
      <c r="L1146" s="1">
        <f>VLOOKUP(Table_Data[[#This Row],[id]], Table_miniLM_titles_topics[[Column1.id]:[Column3.topic]], 3, FALSE)</f>
        <v>17</v>
      </c>
      <c r="M1146" s="1">
        <f>VLOOKUP(Table_Data[[#This Row],[id]], Table_mpnet_titles_topics[[Column1.id]:[Column3.topic]], 3, FALSE)</f>
        <v>10</v>
      </c>
      <c r="N1146" s="1">
        <f>VLOOKUP(Table_Data[[#This Row],[id]], Table_scibert_titles_topics[[Column1.id]:[Column3.topic]], 3, FALSE)</f>
        <v>14</v>
      </c>
      <c r="O1146" s="1">
        <f>VLOOKUP(Table_Data[[#This Row],[id]], Table_miniLM_keywords_topics[[Column1.id]:[Column3.topic]], 3, FALSE)</f>
        <v>-1</v>
      </c>
      <c r="P1146" s="1">
        <f>VLOOKUP(Table_Data[[#This Row],[id]], Table_mpnet_keywords_topics[[Column1.id]:[Column3.topic]], 3, FALSE)</f>
        <v>-1</v>
      </c>
      <c r="Q1146" s="1" t="s">
        <v>6208</v>
      </c>
    </row>
    <row r="1147" spans="1:17" x14ac:dyDescent="0.25">
      <c r="A1147" s="1" t="s">
        <v>5668</v>
      </c>
      <c r="B1147" s="1" t="s">
        <v>5702</v>
      </c>
      <c r="C1147" s="1" t="s">
        <v>5701</v>
      </c>
      <c r="D1147" s="1" t="s">
        <v>5738</v>
      </c>
      <c r="E1147" s="1" t="s">
        <v>5737</v>
      </c>
      <c r="F1147" s="1" t="s">
        <v>382</v>
      </c>
      <c r="G1147" s="1">
        <v>2022</v>
      </c>
      <c r="I1147" s="1">
        <f>VLOOKUP(Table_Data[[#This Row],[id]], Table_miniLM_document_topics[[Column1.id]:[Column3.topic]], 3, FALSE)</f>
        <v>3</v>
      </c>
      <c r="J1147" s="1">
        <f>VLOOKUP(Table_Data[[#This Row],[id]], Table_mpnet_document_topics[[Column1.id]:[Column3.topic]], 3, FALSE)</f>
        <v>4</v>
      </c>
      <c r="K1147" s="1">
        <f>VLOOKUP(Table_Data[[#This Row],[id]], Table_scibert_document_topics[[Column1.id]:[Column3.topic]], 3, FALSE)</f>
        <v>2</v>
      </c>
      <c r="L1147" s="1">
        <f>VLOOKUP(Table_Data[[#This Row],[id]], Table_miniLM_titles_topics[[Column1.id]:[Column3.topic]], 3, FALSE)</f>
        <v>-1</v>
      </c>
      <c r="M1147" s="1">
        <f>VLOOKUP(Table_Data[[#This Row],[id]], Table_mpnet_titles_topics[[Column1.id]:[Column3.topic]], 3, FALSE)</f>
        <v>1</v>
      </c>
      <c r="N1147" s="1">
        <f>VLOOKUP(Table_Data[[#This Row],[id]], Table_scibert_titles_topics[[Column1.id]:[Column3.topic]], 3, FALSE)</f>
        <v>7</v>
      </c>
      <c r="O1147" s="1">
        <f>VLOOKUP(Table_Data[[#This Row],[id]], Table_miniLM_keywords_topics[[Column1.id]:[Column3.topic]], 3, FALSE)</f>
        <v>2</v>
      </c>
      <c r="P1147" s="1">
        <f>VLOOKUP(Table_Data[[#This Row],[id]], Table_mpnet_keywords_topics[[Column1.id]:[Column3.topic]], 3, FALSE)</f>
        <v>-1</v>
      </c>
      <c r="Q1147" s="1" t="s">
        <v>6208</v>
      </c>
    </row>
    <row r="1148" spans="1:17" x14ac:dyDescent="0.25">
      <c r="A1148" s="1" t="s">
        <v>5669</v>
      </c>
      <c r="B1148" s="1" t="s">
        <v>5704</v>
      </c>
      <c r="C1148" s="1" t="s">
        <v>5703</v>
      </c>
      <c r="D1148" s="1" t="s">
        <v>5740</v>
      </c>
      <c r="E1148" s="1" t="s">
        <v>5739</v>
      </c>
      <c r="F1148" s="1" t="s">
        <v>382</v>
      </c>
      <c r="G1148" s="1">
        <v>2022</v>
      </c>
      <c r="I1148" s="1">
        <f>VLOOKUP(Table_Data[[#This Row],[id]], Table_miniLM_document_topics[[Column1.id]:[Column3.topic]], 3, FALSE)</f>
        <v>14</v>
      </c>
      <c r="J1148" s="1">
        <f>VLOOKUP(Table_Data[[#This Row],[id]], Table_mpnet_document_topics[[Column1.id]:[Column3.topic]], 3, FALSE)</f>
        <v>15</v>
      </c>
      <c r="K1148" s="1">
        <f>VLOOKUP(Table_Data[[#This Row],[id]], Table_scibert_document_topics[[Column1.id]:[Column3.topic]], 3, FALSE)</f>
        <v>-1</v>
      </c>
      <c r="L1148" s="1">
        <f>VLOOKUP(Table_Data[[#This Row],[id]], Table_miniLM_titles_topics[[Column1.id]:[Column3.topic]], 3, FALSE)</f>
        <v>0</v>
      </c>
      <c r="M1148" s="1">
        <f>VLOOKUP(Table_Data[[#This Row],[id]], Table_mpnet_titles_topics[[Column1.id]:[Column3.topic]], 3, FALSE)</f>
        <v>7</v>
      </c>
      <c r="N1148" s="1">
        <f>VLOOKUP(Table_Data[[#This Row],[id]], Table_scibert_titles_topics[[Column1.id]:[Column3.topic]], 3, FALSE)</f>
        <v>3</v>
      </c>
      <c r="O1148" s="1">
        <f>VLOOKUP(Table_Data[[#This Row],[id]], Table_miniLM_keywords_topics[[Column1.id]:[Column3.topic]], 3, FALSE)</f>
        <v>6</v>
      </c>
      <c r="P1148" s="1">
        <f>VLOOKUP(Table_Data[[#This Row],[id]], Table_mpnet_keywords_topics[[Column1.id]:[Column3.topic]], 3, FALSE)</f>
        <v>3</v>
      </c>
      <c r="Q1148" s="1" t="s">
        <v>6208</v>
      </c>
    </row>
    <row r="1149" spans="1:17" x14ac:dyDescent="0.25">
      <c r="A1149" s="1" t="s">
        <v>5670</v>
      </c>
      <c r="B1149" s="1" t="s">
        <v>5706</v>
      </c>
      <c r="C1149" s="1" t="s">
        <v>5705</v>
      </c>
      <c r="D1149" s="1" t="s">
        <v>5744</v>
      </c>
      <c r="E1149" s="1" t="s">
        <v>5743</v>
      </c>
      <c r="F1149" s="1" t="s">
        <v>382</v>
      </c>
      <c r="G1149" s="1">
        <v>2022</v>
      </c>
      <c r="I1149" s="1">
        <f>VLOOKUP(Table_Data[[#This Row],[id]], Table_miniLM_document_topics[[Column1.id]:[Column3.topic]], 3, FALSE)</f>
        <v>0</v>
      </c>
      <c r="J1149" s="1">
        <f>VLOOKUP(Table_Data[[#This Row],[id]], Table_mpnet_document_topics[[Column1.id]:[Column3.topic]], 3, FALSE)</f>
        <v>2</v>
      </c>
      <c r="K1149" s="1">
        <f>VLOOKUP(Table_Data[[#This Row],[id]], Table_scibert_document_topics[[Column1.id]:[Column3.topic]], 3, FALSE)</f>
        <v>0</v>
      </c>
      <c r="L1149" s="1">
        <f>VLOOKUP(Table_Data[[#This Row],[id]], Table_miniLM_titles_topics[[Column1.id]:[Column3.topic]], 3, FALSE)</f>
        <v>1</v>
      </c>
      <c r="M1149" s="1">
        <f>VLOOKUP(Table_Data[[#This Row],[id]], Table_mpnet_titles_topics[[Column1.id]:[Column3.topic]], 3, FALSE)</f>
        <v>4</v>
      </c>
      <c r="N1149" s="1">
        <f>VLOOKUP(Table_Data[[#This Row],[id]], Table_scibert_titles_topics[[Column1.id]:[Column3.topic]], 3, FALSE)</f>
        <v>17</v>
      </c>
      <c r="O1149" s="1">
        <f>VLOOKUP(Table_Data[[#This Row],[id]], Table_miniLM_keywords_topics[[Column1.id]:[Column3.topic]], 3, FALSE)</f>
        <v>-1</v>
      </c>
      <c r="P1149" s="1">
        <f>VLOOKUP(Table_Data[[#This Row],[id]], Table_mpnet_keywords_topics[[Column1.id]:[Column3.topic]], 3, FALSE)</f>
        <v>-1</v>
      </c>
      <c r="Q1149" s="1" t="s">
        <v>6208</v>
      </c>
    </row>
    <row r="1150" spans="1:17" x14ac:dyDescent="0.25">
      <c r="A1150" s="1" t="s">
        <v>5671</v>
      </c>
      <c r="B1150" s="1" t="s">
        <v>5708</v>
      </c>
      <c r="C1150" s="1" t="s">
        <v>5707</v>
      </c>
      <c r="D1150" s="1" t="s">
        <v>5742</v>
      </c>
      <c r="E1150" s="1" t="s">
        <v>5741</v>
      </c>
      <c r="F1150" s="1" t="s">
        <v>382</v>
      </c>
      <c r="G1150" s="1">
        <v>2022</v>
      </c>
      <c r="I1150" s="1">
        <f>VLOOKUP(Table_Data[[#This Row],[id]], Table_miniLM_document_topics[[Column1.id]:[Column3.topic]], 3, FALSE)</f>
        <v>14</v>
      </c>
      <c r="J1150" s="1">
        <f>VLOOKUP(Table_Data[[#This Row],[id]], Table_mpnet_document_topics[[Column1.id]:[Column3.topic]], 3, FALSE)</f>
        <v>15</v>
      </c>
      <c r="K1150" s="1">
        <f>VLOOKUP(Table_Data[[#This Row],[id]], Table_scibert_document_topics[[Column1.id]:[Column3.topic]], 3, FALSE)</f>
        <v>17</v>
      </c>
      <c r="L1150" s="1">
        <f>VLOOKUP(Table_Data[[#This Row],[id]], Table_miniLM_titles_topics[[Column1.id]:[Column3.topic]], 3, FALSE)</f>
        <v>11</v>
      </c>
      <c r="M1150" s="1">
        <f>VLOOKUP(Table_Data[[#This Row],[id]], Table_mpnet_titles_topics[[Column1.id]:[Column3.topic]], 3, FALSE)</f>
        <v>7</v>
      </c>
      <c r="N1150" s="1">
        <f>VLOOKUP(Table_Data[[#This Row],[id]], Table_scibert_titles_topics[[Column1.id]:[Column3.topic]], 3, FALSE)</f>
        <v>4</v>
      </c>
      <c r="O1150" s="1">
        <f>VLOOKUP(Table_Data[[#This Row],[id]], Table_miniLM_keywords_topics[[Column1.id]:[Column3.topic]], 3, FALSE)</f>
        <v>3</v>
      </c>
      <c r="P1150" s="1">
        <f>VLOOKUP(Table_Data[[#This Row],[id]], Table_mpnet_keywords_topics[[Column1.id]:[Column3.topic]], 3, FALSE)</f>
        <v>0</v>
      </c>
      <c r="Q1150" s="1" t="s">
        <v>6208</v>
      </c>
    </row>
    <row r="1151" spans="1:17" x14ac:dyDescent="0.25">
      <c r="A1151" s="1" t="s">
        <v>5672</v>
      </c>
      <c r="B1151" s="1" t="s">
        <v>5710</v>
      </c>
      <c r="C1151" s="1" t="s">
        <v>5709</v>
      </c>
      <c r="D1151" s="1" t="s">
        <v>5746</v>
      </c>
      <c r="E1151" s="1" t="s">
        <v>5745</v>
      </c>
      <c r="F1151" s="1" t="s">
        <v>382</v>
      </c>
      <c r="G1151" s="1">
        <v>2022</v>
      </c>
      <c r="I1151" s="1">
        <f>VLOOKUP(Table_Data[[#This Row],[id]], Table_miniLM_document_topics[[Column1.id]:[Column3.topic]], 3, FALSE)</f>
        <v>1</v>
      </c>
      <c r="J1151" s="1">
        <f>VLOOKUP(Table_Data[[#This Row],[id]], Table_mpnet_document_topics[[Column1.id]:[Column3.topic]], 3, FALSE)</f>
        <v>3</v>
      </c>
      <c r="K1151" s="1">
        <f>VLOOKUP(Table_Data[[#This Row],[id]], Table_scibert_document_topics[[Column1.id]:[Column3.topic]], 3, FALSE)</f>
        <v>-1</v>
      </c>
      <c r="L1151" s="1">
        <f>VLOOKUP(Table_Data[[#This Row],[id]], Table_miniLM_titles_topics[[Column1.id]:[Column3.topic]], 3, FALSE)</f>
        <v>-1</v>
      </c>
      <c r="M1151" s="1">
        <f>VLOOKUP(Table_Data[[#This Row],[id]], Table_mpnet_titles_topics[[Column1.id]:[Column3.topic]], 3, FALSE)</f>
        <v>5</v>
      </c>
      <c r="N1151" s="1">
        <f>VLOOKUP(Table_Data[[#This Row],[id]], Table_scibert_titles_topics[[Column1.id]:[Column3.topic]], 3, FALSE)</f>
        <v>2</v>
      </c>
      <c r="O1151" s="1">
        <f>VLOOKUP(Table_Data[[#This Row],[id]], Table_miniLM_keywords_topics[[Column1.id]:[Column3.topic]], 3, FALSE)</f>
        <v>2</v>
      </c>
      <c r="P1151" s="1">
        <f>VLOOKUP(Table_Data[[#This Row],[id]], Table_mpnet_keywords_topics[[Column1.id]:[Column3.topic]], 3, FALSE)</f>
        <v>7</v>
      </c>
      <c r="Q1151" s="1" t="s">
        <v>6208</v>
      </c>
    </row>
    <row r="1152" spans="1:17" x14ac:dyDescent="0.25">
      <c r="A1152" s="1" t="s">
        <v>5673</v>
      </c>
      <c r="B1152" s="1" t="s">
        <v>5712</v>
      </c>
      <c r="C1152" s="1" t="s">
        <v>5711</v>
      </c>
      <c r="D1152" s="1" t="s">
        <v>5748</v>
      </c>
      <c r="E1152" s="1" t="s">
        <v>5747</v>
      </c>
      <c r="F1152" s="1" t="s">
        <v>382</v>
      </c>
      <c r="G1152" s="1">
        <v>2022</v>
      </c>
      <c r="I1152" s="1">
        <f>VLOOKUP(Table_Data[[#This Row],[id]], Table_miniLM_document_topics[[Column1.id]:[Column3.topic]], 3, FALSE)</f>
        <v>2</v>
      </c>
      <c r="J1152" s="1">
        <f>VLOOKUP(Table_Data[[#This Row],[id]], Table_mpnet_document_topics[[Column1.id]:[Column3.topic]], 3, FALSE)</f>
        <v>1</v>
      </c>
      <c r="K1152" s="1">
        <f>VLOOKUP(Table_Data[[#This Row],[id]], Table_scibert_document_topics[[Column1.id]:[Column3.topic]], 3, FALSE)</f>
        <v>3</v>
      </c>
      <c r="L1152" s="1">
        <f>VLOOKUP(Table_Data[[#This Row],[id]], Table_miniLM_titles_topics[[Column1.id]:[Column3.topic]], 3, FALSE)</f>
        <v>23</v>
      </c>
      <c r="M1152" s="1">
        <f>VLOOKUP(Table_Data[[#This Row],[id]], Table_mpnet_titles_topics[[Column1.id]:[Column3.topic]], 3, FALSE)</f>
        <v>-1</v>
      </c>
      <c r="N1152" s="1">
        <f>VLOOKUP(Table_Data[[#This Row],[id]], Table_scibert_titles_topics[[Column1.id]:[Column3.topic]], 3, FALSE)</f>
        <v>1</v>
      </c>
      <c r="O1152" s="1">
        <f>VLOOKUP(Table_Data[[#This Row],[id]], Table_miniLM_keywords_topics[[Column1.id]:[Column3.topic]], 3, FALSE)</f>
        <v>6</v>
      </c>
      <c r="P1152" s="1">
        <f>VLOOKUP(Table_Data[[#This Row],[id]], Table_mpnet_keywords_topics[[Column1.id]:[Column3.topic]], 3, FALSE)</f>
        <v>13</v>
      </c>
      <c r="Q1152" s="1" t="s">
        <v>6208</v>
      </c>
    </row>
    <row r="1153" spans="1:17" x14ac:dyDescent="0.25">
      <c r="A1153" s="1" t="s">
        <v>5674</v>
      </c>
      <c r="B1153" s="1" t="s">
        <v>5714</v>
      </c>
      <c r="C1153" s="1" t="s">
        <v>5713</v>
      </c>
      <c r="D1153" s="1" t="s">
        <v>5750</v>
      </c>
      <c r="E1153" s="1" t="s">
        <v>5749</v>
      </c>
      <c r="F1153" s="1" t="s">
        <v>382</v>
      </c>
      <c r="G1153" s="1">
        <v>2022</v>
      </c>
      <c r="I1153" s="1">
        <f>VLOOKUP(Table_Data[[#This Row],[id]], Table_miniLM_document_topics[[Column1.id]:[Column3.topic]], 3, FALSE)</f>
        <v>10</v>
      </c>
      <c r="J1153" s="1">
        <f>VLOOKUP(Table_Data[[#This Row],[id]], Table_mpnet_document_topics[[Column1.id]:[Column3.topic]], 3, FALSE)</f>
        <v>17</v>
      </c>
      <c r="K1153" s="1">
        <f>VLOOKUP(Table_Data[[#This Row],[id]], Table_scibert_document_topics[[Column1.id]:[Column3.topic]], 3, FALSE)</f>
        <v>14</v>
      </c>
      <c r="L1153" s="1">
        <f>VLOOKUP(Table_Data[[#This Row],[id]], Table_miniLM_titles_topics[[Column1.id]:[Column3.topic]], 3, FALSE)</f>
        <v>17</v>
      </c>
      <c r="M1153" s="1">
        <f>VLOOKUP(Table_Data[[#This Row],[id]], Table_mpnet_titles_topics[[Column1.id]:[Column3.topic]], 3, FALSE)</f>
        <v>8</v>
      </c>
      <c r="N1153" s="1">
        <f>VLOOKUP(Table_Data[[#This Row],[id]], Table_scibert_titles_topics[[Column1.id]:[Column3.topic]], 3, FALSE)</f>
        <v>14</v>
      </c>
      <c r="O1153" s="1">
        <f>VLOOKUP(Table_Data[[#This Row],[id]], Table_miniLM_keywords_topics[[Column1.id]:[Column3.topic]], 3, FALSE)</f>
        <v>-1</v>
      </c>
      <c r="P1153" s="1">
        <f>VLOOKUP(Table_Data[[#This Row],[id]], Table_mpnet_keywords_topics[[Column1.id]:[Column3.topic]], 3, FALSE)</f>
        <v>-1</v>
      </c>
      <c r="Q1153" s="1" t="s">
        <v>6208</v>
      </c>
    </row>
    <row r="1154" spans="1:17" x14ac:dyDescent="0.25">
      <c r="A1154" s="1" t="s">
        <v>5675</v>
      </c>
      <c r="B1154" s="1" t="s">
        <v>5716</v>
      </c>
      <c r="C1154" s="1" t="s">
        <v>5715</v>
      </c>
      <c r="D1154" s="1" t="s">
        <v>5752</v>
      </c>
      <c r="E1154" s="1" t="s">
        <v>5751</v>
      </c>
      <c r="F1154" s="1" t="s">
        <v>382</v>
      </c>
      <c r="G1154" s="1">
        <v>2022</v>
      </c>
      <c r="I1154" s="1">
        <f>VLOOKUP(Table_Data[[#This Row],[id]], Table_miniLM_document_topics[[Column1.id]:[Column3.topic]], 3, FALSE)</f>
        <v>16</v>
      </c>
      <c r="J1154" s="1">
        <f>VLOOKUP(Table_Data[[#This Row],[id]], Table_mpnet_document_topics[[Column1.id]:[Column3.topic]], 3, FALSE)</f>
        <v>13</v>
      </c>
      <c r="K1154" s="1">
        <f>VLOOKUP(Table_Data[[#This Row],[id]], Table_scibert_document_topics[[Column1.id]:[Column3.topic]], 3, FALSE)</f>
        <v>18</v>
      </c>
      <c r="L1154" s="1">
        <f>VLOOKUP(Table_Data[[#This Row],[id]], Table_miniLM_titles_topics[[Column1.id]:[Column3.topic]], 3, FALSE)</f>
        <v>14</v>
      </c>
      <c r="M1154" s="1">
        <f>VLOOKUP(Table_Data[[#This Row],[id]], Table_mpnet_titles_topics[[Column1.id]:[Column3.topic]], 3, FALSE)</f>
        <v>13</v>
      </c>
      <c r="N1154" s="1">
        <f>VLOOKUP(Table_Data[[#This Row],[id]], Table_scibert_titles_topics[[Column1.id]:[Column3.topic]], 3, FALSE)</f>
        <v>13</v>
      </c>
      <c r="O1154" s="1">
        <f>VLOOKUP(Table_Data[[#This Row],[id]], Table_miniLM_keywords_topics[[Column1.id]:[Column3.topic]], 3, FALSE)</f>
        <v>4</v>
      </c>
      <c r="P1154" s="1">
        <f>VLOOKUP(Table_Data[[#This Row],[id]], Table_mpnet_keywords_topics[[Column1.id]:[Column3.topic]], 3, FALSE)</f>
        <v>-1</v>
      </c>
      <c r="Q1154" s="1" t="s">
        <v>6208</v>
      </c>
    </row>
    <row r="1155" spans="1:17" x14ac:dyDescent="0.25">
      <c r="A1155" s="1" t="s">
        <v>5676</v>
      </c>
      <c r="B1155" s="1" t="s">
        <v>5718</v>
      </c>
      <c r="C1155" s="1" t="s">
        <v>5717</v>
      </c>
      <c r="D1155" s="1" t="s">
        <v>5754</v>
      </c>
      <c r="E1155" s="1" t="s">
        <v>5753</v>
      </c>
      <c r="F1155" s="1" t="s">
        <v>382</v>
      </c>
      <c r="G1155" s="1">
        <v>2022</v>
      </c>
      <c r="I1155" s="1">
        <f>VLOOKUP(Table_Data[[#This Row],[id]], Table_miniLM_document_topics[[Column1.id]:[Column3.topic]], 3, FALSE)</f>
        <v>19</v>
      </c>
      <c r="J1155" s="1">
        <f>VLOOKUP(Table_Data[[#This Row],[id]], Table_mpnet_document_topics[[Column1.id]:[Column3.topic]], 3, FALSE)</f>
        <v>24</v>
      </c>
      <c r="K1155" s="1">
        <f>VLOOKUP(Table_Data[[#This Row],[id]], Table_scibert_document_topics[[Column1.id]:[Column3.topic]], 3, FALSE)</f>
        <v>22</v>
      </c>
      <c r="L1155" s="1">
        <f>VLOOKUP(Table_Data[[#This Row],[id]], Table_miniLM_titles_topics[[Column1.id]:[Column3.topic]], 3, FALSE)</f>
        <v>22</v>
      </c>
      <c r="M1155" s="1">
        <f>VLOOKUP(Table_Data[[#This Row],[id]], Table_mpnet_titles_topics[[Column1.id]:[Column3.topic]], 3, FALSE)</f>
        <v>0</v>
      </c>
      <c r="N1155" s="1">
        <f>VLOOKUP(Table_Data[[#This Row],[id]], Table_scibert_titles_topics[[Column1.id]:[Column3.topic]], 3, FALSE)</f>
        <v>0</v>
      </c>
      <c r="O1155" s="1">
        <f>VLOOKUP(Table_Data[[#This Row],[id]], Table_miniLM_keywords_topics[[Column1.id]:[Column3.topic]], 3, FALSE)</f>
        <v>6</v>
      </c>
      <c r="P1155" s="1">
        <f>VLOOKUP(Table_Data[[#This Row],[id]], Table_mpnet_keywords_topics[[Column1.id]:[Column3.topic]], 3, FALSE)</f>
        <v>3</v>
      </c>
      <c r="Q1155" s="1" t="s">
        <v>6208</v>
      </c>
    </row>
    <row r="1156" spans="1:17" x14ac:dyDescent="0.25">
      <c r="A1156" s="1" t="s">
        <v>5677</v>
      </c>
      <c r="B1156" s="1" t="s">
        <v>5755</v>
      </c>
      <c r="C1156" s="1" t="s">
        <v>5539</v>
      </c>
      <c r="D1156" s="1" t="s">
        <v>3676</v>
      </c>
      <c r="E1156" s="1" t="s">
        <v>5756</v>
      </c>
      <c r="F1156" s="1" t="s">
        <v>382</v>
      </c>
      <c r="G1156" s="1">
        <v>2021</v>
      </c>
      <c r="I1156" s="1">
        <f>VLOOKUP(Table_Data[[#This Row],[id]], Table_miniLM_document_topics[[Column1.id]:[Column3.topic]], 3, FALSE)</f>
        <v>8</v>
      </c>
      <c r="J1156" s="1">
        <f>VLOOKUP(Table_Data[[#This Row],[id]], Table_mpnet_document_topics[[Column1.id]:[Column3.topic]], 3, FALSE)</f>
        <v>9</v>
      </c>
      <c r="K1156" s="1">
        <f>VLOOKUP(Table_Data[[#This Row],[id]], Table_scibert_document_topics[[Column1.id]:[Column3.topic]], 3, FALSE)</f>
        <v>-1</v>
      </c>
      <c r="L1156" s="1">
        <f>VLOOKUP(Table_Data[[#This Row],[id]], Table_miniLM_titles_topics[[Column1.id]:[Column3.topic]], 3, FALSE)</f>
        <v>-1</v>
      </c>
      <c r="M1156" s="1">
        <f>VLOOKUP(Table_Data[[#This Row],[id]], Table_mpnet_titles_topics[[Column1.id]:[Column3.topic]], 3, FALSE)</f>
        <v>0</v>
      </c>
      <c r="N1156" s="1">
        <f>VLOOKUP(Table_Data[[#This Row],[id]], Table_scibert_titles_topics[[Column1.id]:[Column3.topic]], 3, FALSE)</f>
        <v>3</v>
      </c>
      <c r="O1156" s="1">
        <f>VLOOKUP(Table_Data[[#This Row],[id]], Table_miniLM_keywords_topics[[Column1.id]:[Column3.topic]], 3, FALSE)</f>
        <v>-1</v>
      </c>
      <c r="P1156" s="1">
        <f>VLOOKUP(Table_Data[[#This Row],[id]], Table_mpnet_keywords_topics[[Column1.id]:[Column3.topic]], 3, FALSE)</f>
        <v>-1</v>
      </c>
      <c r="Q1156" s="1" t="s">
        <v>6208</v>
      </c>
    </row>
    <row r="1157" spans="1:17" x14ac:dyDescent="0.25">
      <c r="A1157" s="1" t="s">
        <v>5678</v>
      </c>
      <c r="B1157" s="1" t="s">
        <v>5758</v>
      </c>
      <c r="C1157" s="1" t="s">
        <v>5757</v>
      </c>
      <c r="D1157" s="1" t="s">
        <v>5760</v>
      </c>
      <c r="E1157" s="1" t="s">
        <v>5759</v>
      </c>
      <c r="F1157" s="1" t="s">
        <v>382</v>
      </c>
      <c r="G1157" s="1">
        <v>2021</v>
      </c>
      <c r="I1157" s="1">
        <f>VLOOKUP(Table_Data[[#This Row],[id]], Table_miniLM_document_topics[[Column1.id]:[Column3.topic]], 3, FALSE)</f>
        <v>6</v>
      </c>
      <c r="J1157" s="1">
        <f>VLOOKUP(Table_Data[[#This Row],[id]], Table_mpnet_document_topics[[Column1.id]:[Column3.topic]], 3, FALSE)</f>
        <v>7</v>
      </c>
      <c r="K1157" s="1">
        <f>VLOOKUP(Table_Data[[#This Row],[id]], Table_scibert_document_topics[[Column1.id]:[Column3.topic]], 3, FALSE)</f>
        <v>6</v>
      </c>
      <c r="L1157" s="1">
        <f>VLOOKUP(Table_Data[[#This Row],[id]], Table_miniLM_titles_topics[[Column1.id]:[Column3.topic]], 3, FALSE)</f>
        <v>6</v>
      </c>
      <c r="M1157" s="1">
        <f>VLOOKUP(Table_Data[[#This Row],[id]], Table_mpnet_titles_topics[[Column1.id]:[Column3.topic]], 3, FALSE)</f>
        <v>6</v>
      </c>
      <c r="N1157" s="1">
        <f>VLOOKUP(Table_Data[[#This Row],[id]], Table_scibert_titles_topics[[Column1.id]:[Column3.topic]], 3, FALSE)</f>
        <v>5</v>
      </c>
      <c r="O1157" s="1">
        <f>VLOOKUP(Table_Data[[#This Row],[id]], Table_miniLM_keywords_topics[[Column1.id]:[Column3.topic]], 3, FALSE)</f>
        <v>12</v>
      </c>
      <c r="P1157" s="1">
        <f>VLOOKUP(Table_Data[[#This Row],[id]], Table_mpnet_keywords_topics[[Column1.id]:[Column3.topic]], 3, FALSE)</f>
        <v>8</v>
      </c>
      <c r="Q1157" s="1" t="s">
        <v>6208</v>
      </c>
    </row>
    <row r="1158" spans="1:17" x14ac:dyDescent="0.25">
      <c r="A1158" s="1" t="s">
        <v>5679</v>
      </c>
      <c r="B1158" s="1" t="s">
        <v>5779</v>
      </c>
      <c r="C1158" s="1" t="s">
        <v>5778</v>
      </c>
      <c r="D1158" s="1" t="s">
        <v>5792</v>
      </c>
      <c r="E1158" s="1" t="s">
        <v>5791</v>
      </c>
      <c r="F1158" s="1" t="s">
        <v>382</v>
      </c>
      <c r="G1158" s="1">
        <v>2013</v>
      </c>
      <c r="I1158" s="1">
        <f>VLOOKUP(Table_Data[[#This Row],[id]], Table_miniLM_document_topics[[Column1.id]:[Column3.topic]], 3, FALSE)</f>
        <v>2</v>
      </c>
      <c r="J1158" s="1">
        <f>VLOOKUP(Table_Data[[#This Row],[id]], Table_mpnet_document_topics[[Column1.id]:[Column3.topic]], 3, FALSE)</f>
        <v>1</v>
      </c>
      <c r="K1158" s="1">
        <f>VLOOKUP(Table_Data[[#This Row],[id]], Table_scibert_document_topics[[Column1.id]:[Column3.topic]], 3, FALSE)</f>
        <v>3</v>
      </c>
      <c r="L1158" s="1">
        <f>VLOOKUP(Table_Data[[#This Row],[id]], Table_miniLM_titles_topics[[Column1.id]:[Column3.topic]], 3, FALSE)</f>
        <v>4</v>
      </c>
      <c r="M1158" s="1">
        <f>VLOOKUP(Table_Data[[#This Row],[id]], Table_mpnet_titles_topics[[Column1.id]:[Column3.topic]], 3, FALSE)</f>
        <v>2</v>
      </c>
      <c r="N1158" s="1">
        <f>VLOOKUP(Table_Data[[#This Row],[id]], Table_scibert_titles_topics[[Column1.id]:[Column3.topic]], 3, FALSE)</f>
        <v>1</v>
      </c>
      <c r="O1158" s="1">
        <f>VLOOKUP(Table_Data[[#This Row],[id]], Table_miniLM_keywords_topics[[Column1.id]:[Column3.topic]], 3, FALSE)</f>
        <v>6</v>
      </c>
      <c r="P1158" s="1">
        <f>VLOOKUP(Table_Data[[#This Row],[id]], Table_mpnet_keywords_topics[[Column1.id]:[Column3.topic]], 3, FALSE)</f>
        <v>13</v>
      </c>
      <c r="Q1158" s="1" t="s">
        <v>6208</v>
      </c>
    </row>
    <row r="1159" spans="1:17" x14ac:dyDescent="0.25">
      <c r="A1159" s="1" t="s">
        <v>5680</v>
      </c>
      <c r="B1159" s="1" t="s">
        <v>5781</v>
      </c>
      <c r="C1159" s="1" t="s">
        <v>5780</v>
      </c>
      <c r="D1159" s="1" t="s">
        <v>5794</v>
      </c>
      <c r="E1159" s="1" t="s">
        <v>5793</v>
      </c>
      <c r="F1159" s="1" t="s">
        <v>382</v>
      </c>
      <c r="G1159" s="1">
        <v>2013</v>
      </c>
      <c r="I1159" s="1">
        <f>VLOOKUP(Table_Data[[#This Row],[id]], Table_miniLM_document_topics[[Column1.id]:[Column3.topic]], 3, FALSE)</f>
        <v>1</v>
      </c>
      <c r="J1159" s="1">
        <f>VLOOKUP(Table_Data[[#This Row],[id]], Table_mpnet_document_topics[[Column1.id]:[Column3.topic]], 3, FALSE)</f>
        <v>14</v>
      </c>
      <c r="K1159" s="1">
        <f>VLOOKUP(Table_Data[[#This Row],[id]], Table_scibert_document_topics[[Column1.id]:[Column3.topic]], 3, FALSE)</f>
        <v>20</v>
      </c>
      <c r="L1159" s="1">
        <f>VLOOKUP(Table_Data[[#This Row],[id]], Table_miniLM_titles_topics[[Column1.id]:[Column3.topic]], 3, FALSE)</f>
        <v>-1</v>
      </c>
      <c r="M1159" s="1">
        <f>VLOOKUP(Table_Data[[#This Row],[id]], Table_mpnet_titles_topics[[Column1.id]:[Column3.topic]], 3, FALSE)</f>
        <v>10</v>
      </c>
      <c r="N1159" s="1">
        <f>VLOOKUP(Table_Data[[#This Row],[id]], Table_scibert_titles_topics[[Column1.id]:[Column3.topic]], 3, FALSE)</f>
        <v>-1</v>
      </c>
      <c r="O1159" s="1">
        <f>VLOOKUP(Table_Data[[#This Row],[id]], Table_miniLM_keywords_topics[[Column1.id]:[Column3.topic]], 3, FALSE)</f>
        <v>2</v>
      </c>
      <c r="P1159" s="1">
        <f>VLOOKUP(Table_Data[[#This Row],[id]], Table_mpnet_keywords_topics[[Column1.id]:[Column3.topic]], 3, FALSE)</f>
        <v>-1</v>
      </c>
      <c r="Q1159" s="1" t="s">
        <v>6208</v>
      </c>
    </row>
    <row r="1160" spans="1:17" x14ac:dyDescent="0.25">
      <c r="A1160" s="1" t="s">
        <v>5681</v>
      </c>
      <c r="B1160" s="1" t="s">
        <v>5783</v>
      </c>
      <c r="C1160" s="1" t="s">
        <v>5782</v>
      </c>
      <c r="D1160" s="1" t="s">
        <v>5796</v>
      </c>
      <c r="E1160" s="1" t="s">
        <v>5795</v>
      </c>
      <c r="F1160" s="1" t="s">
        <v>382</v>
      </c>
      <c r="G1160" s="1">
        <v>2013</v>
      </c>
      <c r="I1160" s="1">
        <f>VLOOKUP(Table_Data[[#This Row],[id]], Table_miniLM_document_topics[[Column1.id]:[Column3.topic]], 3, FALSE)</f>
        <v>-1</v>
      </c>
      <c r="J1160" s="1">
        <f>VLOOKUP(Table_Data[[#This Row],[id]], Table_mpnet_document_topics[[Column1.id]:[Column3.topic]], 3, FALSE)</f>
        <v>-1</v>
      </c>
      <c r="K1160" s="1">
        <f>VLOOKUP(Table_Data[[#This Row],[id]], Table_scibert_document_topics[[Column1.id]:[Column3.topic]], 3, FALSE)</f>
        <v>-1</v>
      </c>
      <c r="L1160" s="1">
        <f>VLOOKUP(Table_Data[[#This Row],[id]], Table_miniLM_titles_topics[[Column1.id]:[Column3.topic]], 3, FALSE)</f>
        <v>-1</v>
      </c>
      <c r="M1160" s="1">
        <f>VLOOKUP(Table_Data[[#This Row],[id]], Table_mpnet_titles_topics[[Column1.id]:[Column3.topic]], 3, FALSE)</f>
        <v>-1</v>
      </c>
      <c r="N1160" s="1">
        <f>VLOOKUP(Table_Data[[#This Row],[id]], Table_scibert_titles_topics[[Column1.id]:[Column3.topic]], 3, FALSE)</f>
        <v>22</v>
      </c>
      <c r="O1160" s="1">
        <f>VLOOKUP(Table_Data[[#This Row],[id]], Table_miniLM_keywords_topics[[Column1.id]:[Column3.topic]], 3, FALSE)</f>
        <v>9</v>
      </c>
      <c r="P1160" s="1">
        <f>VLOOKUP(Table_Data[[#This Row],[id]], Table_mpnet_keywords_topics[[Column1.id]:[Column3.topic]], 3, FALSE)</f>
        <v>5</v>
      </c>
      <c r="Q1160" s="1" t="s">
        <v>6208</v>
      </c>
    </row>
    <row r="1161" spans="1:17" x14ac:dyDescent="0.25">
      <c r="A1161" s="1" t="s">
        <v>5682</v>
      </c>
      <c r="B1161" s="1" t="s">
        <v>5785</v>
      </c>
      <c r="C1161" s="1" t="s">
        <v>5784</v>
      </c>
      <c r="D1161" s="1" t="s">
        <v>5798</v>
      </c>
      <c r="E1161" s="1" t="s">
        <v>5797</v>
      </c>
      <c r="F1161" s="1" t="s">
        <v>382</v>
      </c>
      <c r="G1161" s="1">
        <v>2013</v>
      </c>
      <c r="I1161" s="1">
        <f>VLOOKUP(Table_Data[[#This Row],[id]], Table_miniLM_document_topics[[Column1.id]:[Column3.topic]], 3, FALSE)</f>
        <v>-1</v>
      </c>
      <c r="J1161" s="1">
        <f>VLOOKUP(Table_Data[[#This Row],[id]], Table_mpnet_document_topics[[Column1.id]:[Column3.topic]], 3, FALSE)</f>
        <v>-1</v>
      </c>
      <c r="K1161" s="1">
        <f>VLOOKUP(Table_Data[[#This Row],[id]], Table_scibert_document_topics[[Column1.id]:[Column3.topic]], 3, FALSE)</f>
        <v>19</v>
      </c>
      <c r="L1161" s="1">
        <f>VLOOKUP(Table_Data[[#This Row],[id]], Table_miniLM_titles_topics[[Column1.id]:[Column3.topic]], 3, FALSE)</f>
        <v>-1</v>
      </c>
      <c r="M1161" s="1">
        <f>VLOOKUP(Table_Data[[#This Row],[id]], Table_mpnet_titles_topics[[Column1.id]:[Column3.topic]], 3, FALSE)</f>
        <v>-1</v>
      </c>
      <c r="N1161" s="1">
        <f>VLOOKUP(Table_Data[[#This Row],[id]], Table_scibert_titles_topics[[Column1.id]:[Column3.topic]], 3, FALSE)</f>
        <v>0</v>
      </c>
      <c r="O1161" s="1">
        <f>VLOOKUP(Table_Data[[#This Row],[id]], Table_miniLM_keywords_topics[[Column1.id]:[Column3.topic]], 3, FALSE)</f>
        <v>2</v>
      </c>
      <c r="P1161" s="1">
        <f>VLOOKUP(Table_Data[[#This Row],[id]], Table_mpnet_keywords_topics[[Column1.id]:[Column3.topic]], 3, FALSE)</f>
        <v>12</v>
      </c>
      <c r="Q1161" s="1" t="s">
        <v>6208</v>
      </c>
    </row>
    <row r="1162" spans="1:17" x14ac:dyDescent="0.25">
      <c r="A1162" s="1" t="s">
        <v>5683</v>
      </c>
      <c r="B1162" s="1" t="s">
        <v>5787</v>
      </c>
      <c r="C1162" s="1" t="s">
        <v>5786</v>
      </c>
      <c r="D1162" s="1" t="s">
        <v>5800</v>
      </c>
      <c r="E1162" s="1" t="s">
        <v>5799</v>
      </c>
      <c r="F1162" s="1" t="s">
        <v>382</v>
      </c>
      <c r="G1162" s="1">
        <v>2013</v>
      </c>
      <c r="I1162" s="1">
        <f>VLOOKUP(Table_Data[[#This Row],[id]], Table_miniLM_document_topics[[Column1.id]:[Column3.topic]], 3, FALSE)</f>
        <v>-1</v>
      </c>
      <c r="J1162" s="1">
        <f>VLOOKUP(Table_Data[[#This Row],[id]], Table_mpnet_document_topics[[Column1.id]:[Column3.topic]], 3, FALSE)</f>
        <v>-1</v>
      </c>
      <c r="K1162" s="1">
        <f>VLOOKUP(Table_Data[[#This Row],[id]], Table_scibert_document_topics[[Column1.id]:[Column3.topic]], 3, FALSE)</f>
        <v>-1</v>
      </c>
      <c r="L1162" s="1">
        <f>VLOOKUP(Table_Data[[#This Row],[id]], Table_miniLM_titles_topics[[Column1.id]:[Column3.topic]], 3, FALSE)</f>
        <v>-1</v>
      </c>
      <c r="M1162" s="1">
        <f>VLOOKUP(Table_Data[[#This Row],[id]], Table_mpnet_titles_topics[[Column1.id]:[Column3.topic]], 3, FALSE)</f>
        <v>-1</v>
      </c>
      <c r="N1162" s="1">
        <f>VLOOKUP(Table_Data[[#This Row],[id]], Table_scibert_titles_topics[[Column1.id]:[Column3.topic]], 3, FALSE)</f>
        <v>3</v>
      </c>
      <c r="O1162" s="1">
        <f>VLOOKUP(Table_Data[[#This Row],[id]], Table_miniLM_keywords_topics[[Column1.id]:[Column3.topic]], 3, FALSE)</f>
        <v>-1</v>
      </c>
      <c r="P1162" s="1">
        <f>VLOOKUP(Table_Data[[#This Row],[id]], Table_mpnet_keywords_topics[[Column1.id]:[Column3.topic]], 3, FALSE)</f>
        <v>-1</v>
      </c>
      <c r="Q1162" s="1" t="s">
        <v>6208</v>
      </c>
    </row>
    <row r="1163" spans="1:17" x14ac:dyDescent="0.25">
      <c r="A1163" s="1" t="s">
        <v>5761</v>
      </c>
      <c r="B1163" s="1" t="s">
        <v>5788</v>
      </c>
      <c r="C1163" s="1" t="s">
        <v>5539</v>
      </c>
      <c r="D1163" s="1" t="s">
        <v>5801</v>
      </c>
      <c r="F1163" s="1" t="s">
        <v>382</v>
      </c>
      <c r="G1163" s="1">
        <v>2013</v>
      </c>
      <c r="I1163" s="1">
        <f>VLOOKUP(Table_Data[[#This Row],[id]], Table_miniLM_document_topics[[Column1.id]:[Column3.topic]], 3, FALSE)</f>
        <v>-1</v>
      </c>
      <c r="J1163" s="1">
        <f>VLOOKUP(Table_Data[[#This Row],[id]], Table_mpnet_document_topics[[Column1.id]:[Column3.topic]], 3, FALSE)</f>
        <v>10</v>
      </c>
      <c r="K1163" s="1">
        <f>VLOOKUP(Table_Data[[#This Row],[id]], Table_scibert_document_topics[[Column1.id]:[Column3.topic]], 3, FALSE)</f>
        <v>-1</v>
      </c>
      <c r="L1163" s="1">
        <f>VLOOKUP(Table_Data[[#This Row],[id]], Table_miniLM_titles_topics[[Column1.id]:[Column3.topic]], 3, FALSE)</f>
        <v>0</v>
      </c>
      <c r="M1163" s="1">
        <f>VLOOKUP(Table_Data[[#This Row],[id]], Table_mpnet_titles_topics[[Column1.id]:[Column3.topic]], 3, FALSE)</f>
        <v>3</v>
      </c>
      <c r="N1163" s="1">
        <f>VLOOKUP(Table_Data[[#This Row],[id]], Table_scibert_titles_topics[[Column1.id]:[Column3.topic]], 3, FALSE)</f>
        <v>-1</v>
      </c>
      <c r="O1163" s="1">
        <f>VLOOKUP(Table_Data[[#This Row],[id]], Table_miniLM_keywords_topics[[Column1.id]:[Column3.topic]], 3, FALSE)</f>
        <v>16</v>
      </c>
      <c r="P1163" s="1">
        <f>VLOOKUP(Table_Data[[#This Row],[id]], Table_mpnet_keywords_topics[[Column1.id]:[Column3.topic]], 3, FALSE)</f>
        <v>15</v>
      </c>
      <c r="Q1163" s="1" t="s">
        <v>6208</v>
      </c>
    </row>
    <row r="1164" spans="1:17" x14ac:dyDescent="0.25">
      <c r="A1164" s="1" t="s">
        <v>5762</v>
      </c>
      <c r="B1164" s="1" t="s">
        <v>5790</v>
      </c>
      <c r="C1164" s="1" t="s">
        <v>5789</v>
      </c>
      <c r="D1164" s="1" t="s">
        <v>5802</v>
      </c>
      <c r="F1164" s="1" t="s">
        <v>382</v>
      </c>
      <c r="G1164" s="1">
        <v>2013</v>
      </c>
      <c r="I1164" s="1">
        <f>VLOOKUP(Table_Data[[#This Row],[id]], Table_miniLM_document_topics[[Column1.id]:[Column3.topic]], 3, FALSE)</f>
        <v>2</v>
      </c>
      <c r="J1164" s="1">
        <f>VLOOKUP(Table_Data[[#This Row],[id]], Table_mpnet_document_topics[[Column1.id]:[Column3.topic]], 3, FALSE)</f>
        <v>1</v>
      </c>
      <c r="K1164" s="1">
        <f>VLOOKUP(Table_Data[[#This Row],[id]], Table_scibert_document_topics[[Column1.id]:[Column3.topic]], 3, FALSE)</f>
        <v>3</v>
      </c>
      <c r="L1164" s="1">
        <f>VLOOKUP(Table_Data[[#This Row],[id]], Table_miniLM_titles_topics[[Column1.id]:[Column3.topic]], 3, FALSE)</f>
        <v>23</v>
      </c>
      <c r="M1164" s="1">
        <f>VLOOKUP(Table_Data[[#This Row],[id]], Table_mpnet_titles_topics[[Column1.id]:[Column3.topic]], 3, FALSE)</f>
        <v>-1</v>
      </c>
      <c r="N1164" s="1">
        <f>VLOOKUP(Table_Data[[#This Row],[id]], Table_scibert_titles_topics[[Column1.id]:[Column3.topic]], 3, FALSE)</f>
        <v>-1</v>
      </c>
      <c r="O1164" s="1">
        <f>VLOOKUP(Table_Data[[#This Row],[id]], Table_miniLM_keywords_topics[[Column1.id]:[Column3.topic]], 3, FALSE)</f>
        <v>16</v>
      </c>
      <c r="P1164" s="1">
        <f>VLOOKUP(Table_Data[[#This Row],[id]], Table_mpnet_keywords_topics[[Column1.id]:[Column3.topic]], 3, FALSE)</f>
        <v>15</v>
      </c>
      <c r="Q1164" s="1" t="s">
        <v>6208</v>
      </c>
    </row>
    <row r="1165" spans="1:17" x14ac:dyDescent="0.25">
      <c r="A1165" s="1" t="s">
        <v>5763</v>
      </c>
      <c r="B1165" s="1" t="s">
        <v>5804</v>
      </c>
      <c r="C1165" s="1" t="s">
        <v>5803</v>
      </c>
      <c r="D1165" s="1" t="s">
        <v>5816</v>
      </c>
      <c r="E1165" s="1" t="s">
        <v>5815</v>
      </c>
      <c r="F1165" s="1" t="s">
        <v>382</v>
      </c>
      <c r="G1165" s="1">
        <v>2012</v>
      </c>
      <c r="I1165" s="1">
        <f>VLOOKUP(Table_Data[[#This Row],[id]], Table_miniLM_document_topics[[Column1.id]:[Column3.topic]], 3, FALSE)</f>
        <v>-1</v>
      </c>
      <c r="J1165" s="1">
        <f>VLOOKUP(Table_Data[[#This Row],[id]], Table_mpnet_document_topics[[Column1.id]:[Column3.topic]], 3, FALSE)</f>
        <v>-1</v>
      </c>
      <c r="K1165" s="1">
        <f>VLOOKUP(Table_Data[[#This Row],[id]], Table_scibert_document_topics[[Column1.id]:[Column3.topic]], 3, FALSE)</f>
        <v>-1</v>
      </c>
      <c r="L1165" s="1">
        <f>VLOOKUP(Table_Data[[#This Row],[id]], Table_miniLM_titles_topics[[Column1.id]:[Column3.topic]], 3, FALSE)</f>
        <v>-1</v>
      </c>
      <c r="M1165" s="1">
        <f>VLOOKUP(Table_Data[[#This Row],[id]], Table_mpnet_titles_topics[[Column1.id]:[Column3.topic]], 3, FALSE)</f>
        <v>-1</v>
      </c>
      <c r="N1165" s="1">
        <f>VLOOKUP(Table_Data[[#This Row],[id]], Table_scibert_titles_topics[[Column1.id]:[Column3.topic]], 3, FALSE)</f>
        <v>-1</v>
      </c>
      <c r="O1165" s="1">
        <f>VLOOKUP(Table_Data[[#This Row],[id]], Table_miniLM_keywords_topics[[Column1.id]:[Column3.topic]], 3, FALSE)</f>
        <v>-1</v>
      </c>
      <c r="P1165" s="1">
        <f>VLOOKUP(Table_Data[[#This Row],[id]], Table_mpnet_keywords_topics[[Column1.id]:[Column3.topic]], 3, FALSE)</f>
        <v>-1</v>
      </c>
      <c r="Q1165" s="1" t="s">
        <v>6208</v>
      </c>
    </row>
    <row r="1166" spans="1:17" x14ac:dyDescent="0.25">
      <c r="A1166" s="1" t="s">
        <v>5764</v>
      </c>
      <c r="B1166" s="1" t="s">
        <v>5806</v>
      </c>
      <c r="C1166" s="1" t="s">
        <v>5805</v>
      </c>
      <c r="D1166" s="1" t="s">
        <v>5818</v>
      </c>
      <c r="E1166" s="1" t="s">
        <v>5817</v>
      </c>
      <c r="F1166" s="1" t="s">
        <v>382</v>
      </c>
      <c r="G1166" s="1">
        <v>2012</v>
      </c>
      <c r="I1166" s="1">
        <f>VLOOKUP(Table_Data[[#This Row],[id]], Table_miniLM_document_topics[[Column1.id]:[Column3.topic]], 3, FALSE)</f>
        <v>-1</v>
      </c>
      <c r="J1166" s="1">
        <f>VLOOKUP(Table_Data[[#This Row],[id]], Table_mpnet_document_topics[[Column1.id]:[Column3.topic]], 3, FALSE)</f>
        <v>-1</v>
      </c>
      <c r="K1166" s="1">
        <f>VLOOKUP(Table_Data[[#This Row],[id]], Table_scibert_document_topics[[Column1.id]:[Column3.topic]], 3, FALSE)</f>
        <v>11</v>
      </c>
      <c r="L1166" s="1">
        <f>VLOOKUP(Table_Data[[#This Row],[id]], Table_miniLM_titles_topics[[Column1.id]:[Column3.topic]], 3, FALSE)</f>
        <v>-1</v>
      </c>
      <c r="M1166" s="1">
        <f>VLOOKUP(Table_Data[[#This Row],[id]], Table_mpnet_titles_topics[[Column1.id]:[Column3.topic]], 3, FALSE)</f>
        <v>5</v>
      </c>
      <c r="N1166" s="1">
        <f>VLOOKUP(Table_Data[[#This Row],[id]], Table_scibert_titles_topics[[Column1.id]:[Column3.topic]], 3, FALSE)</f>
        <v>-1</v>
      </c>
      <c r="O1166" s="1">
        <f>VLOOKUP(Table_Data[[#This Row],[id]], Table_miniLM_keywords_topics[[Column1.id]:[Column3.topic]], 3, FALSE)</f>
        <v>-1</v>
      </c>
      <c r="P1166" s="1">
        <f>VLOOKUP(Table_Data[[#This Row],[id]], Table_mpnet_keywords_topics[[Column1.id]:[Column3.topic]], 3, FALSE)</f>
        <v>-1</v>
      </c>
      <c r="Q1166" s="1" t="s">
        <v>6208</v>
      </c>
    </row>
    <row r="1167" spans="1:17" x14ac:dyDescent="0.25">
      <c r="A1167" s="1" t="s">
        <v>5765</v>
      </c>
      <c r="B1167" s="1" t="s">
        <v>5808</v>
      </c>
      <c r="C1167" s="1" t="s">
        <v>5807</v>
      </c>
      <c r="D1167" s="1" t="s">
        <v>5820</v>
      </c>
      <c r="E1167" s="1" t="s">
        <v>5819</v>
      </c>
      <c r="F1167" s="1" t="s">
        <v>382</v>
      </c>
      <c r="G1167" s="1">
        <v>2012</v>
      </c>
      <c r="I1167" s="1">
        <f>VLOOKUP(Table_Data[[#This Row],[id]], Table_miniLM_document_topics[[Column1.id]:[Column3.topic]], 3, FALSE)</f>
        <v>9</v>
      </c>
      <c r="J1167" s="1">
        <f>VLOOKUP(Table_Data[[#This Row],[id]], Table_mpnet_document_topics[[Column1.id]:[Column3.topic]], 3, FALSE)</f>
        <v>11</v>
      </c>
      <c r="K1167" s="1">
        <f>VLOOKUP(Table_Data[[#This Row],[id]], Table_scibert_document_topics[[Column1.id]:[Column3.topic]], 3, FALSE)</f>
        <v>-1</v>
      </c>
      <c r="L1167" s="1">
        <f>VLOOKUP(Table_Data[[#This Row],[id]], Table_miniLM_titles_topics[[Column1.id]:[Column3.topic]], 3, FALSE)</f>
        <v>11</v>
      </c>
      <c r="M1167" s="1">
        <f>VLOOKUP(Table_Data[[#This Row],[id]], Table_mpnet_titles_topics[[Column1.id]:[Column3.topic]], 3, FALSE)</f>
        <v>7</v>
      </c>
      <c r="N1167" s="1">
        <f>VLOOKUP(Table_Data[[#This Row],[id]], Table_scibert_titles_topics[[Column1.id]:[Column3.topic]], 3, FALSE)</f>
        <v>4</v>
      </c>
      <c r="O1167" s="1">
        <f>VLOOKUP(Table_Data[[#This Row],[id]], Table_miniLM_keywords_topics[[Column1.id]:[Column3.topic]], 3, FALSE)</f>
        <v>6</v>
      </c>
      <c r="P1167" s="1">
        <f>VLOOKUP(Table_Data[[#This Row],[id]], Table_mpnet_keywords_topics[[Column1.id]:[Column3.topic]], 3, FALSE)</f>
        <v>3</v>
      </c>
      <c r="Q1167" s="1" t="s">
        <v>6208</v>
      </c>
    </row>
    <row r="1168" spans="1:17" x14ac:dyDescent="0.25">
      <c r="A1168" s="1" t="s">
        <v>5766</v>
      </c>
      <c r="B1168" s="1" t="s">
        <v>5810</v>
      </c>
      <c r="C1168" s="1" t="s">
        <v>5809</v>
      </c>
      <c r="D1168" s="1" t="s">
        <v>5821</v>
      </c>
      <c r="F1168" s="1" t="s">
        <v>382</v>
      </c>
      <c r="G1168" s="1">
        <v>2012</v>
      </c>
      <c r="I1168" s="1">
        <f>VLOOKUP(Table_Data[[#This Row],[id]], Table_miniLM_document_topics[[Column1.id]:[Column3.topic]], 3, FALSE)</f>
        <v>2</v>
      </c>
      <c r="J1168" s="1">
        <f>VLOOKUP(Table_Data[[#This Row],[id]], Table_mpnet_document_topics[[Column1.id]:[Column3.topic]], 3, FALSE)</f>
        <v>19</v>
      </c>
      <c r="K1168" s="1">
        <f>VLOOKUP(Table_Data[[#This Row],[id]], Table_scibert_document_topics[[Column1.id]:[Column3.topic]], 3, FALSE)</f>
        <v>23</v>
      </c>
      <c r="L1168" s="1">
        <f>VLOOKUP(Table_Data[[#This Row],[id]], Table_miniLM_titles_topics[[Column1.id]:[Column3.topic]], 3, FALSE)</f>
        <v>-1</v>
      </c>
      <c r="M1168" s="1">
        <f>VLOOKUP(Table_Data[[#This Row],[id]], Table_mpnet_titles_topics[[Column1.id]:[Column3.topic]], 3, FALSE)</f>
        <v>-1</v>
      </c>
      <c r="N1168" s="1">
        <f>VLOOKUP(Table_Data[[#This Row],[id]], Table_scibert_titles_topics[[Column1.id]:[Column3.topic]], 3, FALSE)</f>
        <v>-1</v>
      </c>
      <c r="O1168" s="1">
        <f>VLOOKUP(Table_Data[[#This Row],[id]], Table_miniLM_keywords_topics[[Column1.id]:[Column3.topic]], 3, FALSE)</f>
        <v>16</v>
      </c>
      <c r="P1168" s="1">
        <f>VLOOKUP(Table_Data[[#This Row],[id]], Table_mpnet_keywords_topics[[Column1.id]:[Column3.topic]], 3, FALSE)</f>
        <v>15</v>
      </c>
      <c r="Q1168" s="1" t="s">
        <v>6208</v>
      </c>
    </row>
    <row r="1169" spans="1:17" x14ac:dyDescent="0.25">
      <c r="A1169" s="1" t="s">
        <v>5767</v>
      </c>
      <c r="B1169" s="1" t="s">
        <v>5812</v>
      </c>
      <c r="C1169" s="1" t="s">
        <v>5811</v>
      </c>
      <c r="D1169" s="1" t="s">
        <v>5823</v>
      </c>
      <c r="E1169" s="1" t="s">
        <v>5822</v>
      </c>
      <c r="F1169" s="1" t="s">
        <v>382</v>
      </c>
      <c r="G1169" s="1">
        <v>2012</v>
      </c>
      <c r="I1169" s="1">
        <f>VLOOKUP(Table_Data[[#This Row],[id]], Table_miniLM_document_topics[[Column1.id]:[Column3.topic]], 3, FALSE)</f>
        <v>21</v>
      </c>
      <c r="J1169" s="1">
        <f>VLOOKUP(Table_Data[[#This Row],[id]], Table_mpnet_document_topics[[Column1.id]:[Column3.topic]], 3, FALSE)</f>
        <v>-1</v>
      </c>
      <c r="K1169" s="1">
        <f>VLOOKUP(Table_Data[[#This Row],[id]], Table_scibert_document_topics[[Column1.id]:[Column3.topic]], 3, FALSE)</f>
        <v>12</v>
      </c>
      <c r="L1169" s="1">
        <f>VLOOKUP(Table_Data[[#This Row],[id]], Table_miniLM_titles_topics[[Column1.id]:[Column3.topic]], 3, FALSE)</f>
        <v>18</v>
      </c>
      <c r="M1169" s="1">
        <f>VLOOKUP(Table_Data[[#This Row],[id]], Table_mpnet_titles_topics[[Column1.id]:[Column3.topic]], 3, FALSE)</f>
        <v>-1</v>
      </c>
      <c r="N1169" s="1">
        <f>VLOOKUP(Table_Data[[#This Row],[id]], Table_scibert_titles_topics[[Column1.id]:[Column3.topic]], 3, FALSE)</f>
        <v>21</v>
      </c>
      <c r="O1169" s="1">
        <f>VLOOKUP(Table_Data[[#This Row],[id]], Table_miniLM_keywords_topics[[Column1.id]:[Column3.topic]], 3, FALSE)</f>
        <v>-1</v>
      </c>
      <c r="P1169" s="1">
        <f>VLOOKUP(Table_Data[[#This Row],[id]], Table_mpnet_keywords_topics[[Column1.id]:[Column3.topic]], 3, FALSE)</f>
        <v>-1</v>
      </c>
      <c r="Q1169" s="1" t="s">
        <v>6208</v>
      </c>
    </row>
    <row r="1170" spans="1:17" x14ac:dyDescent="0.25">
      <c r="A1170" s="1" t="s">
        <v>5768</v>
      </c>
      <c r="B1170" s="1" t="s">
        <v>5813</v>
      </c>
      <c r="C1170" s="1" t="s">
        <v>5789</v>
      </c>
      <c r="D1170" s="1" t="s">
        <v>5825</v>
      </c>
      <c r="E1170" s="1" t="s">
        <v>5824</v>
      </c>
      <c r="F1170" s="1" t="s">
        <v>382</v>
      </c>
      <c r="G1170" s="1">
        <v>2012</v>
      </c>
      <c r="I1170" s="1">
        <f>VLOOKUP(Table_Data[[#This Row],[id]], Table_miniLM_document_topics[[Column1.id]:[Column3.topic]], 3, FALSE)</f>
        <v>2</v>
      </c>
      <c r="J1170" s="1">
        <f>VLOOKUP(Table_Data[[#This Row],[id]], Table_mpnet_document_topics[[Column1.id]:[Column3.topic]], 3, FALSE)</f>
        <v>1</v>
      </c>
      <c r="K1170" s="1">
        <f>VLOOKUP(Table_Data[[#This Row],[id]], Table_scibert_document_topics[[Column1.id]:[Column3.topic]], 3, FALSE)</f>
        <v>3</v>
      </c>
      <c r="L1170" s="1">
        <f>VLOOKUP(Table_Data[[#This Row],[id]], Table_miniLM_titles_topics[[Column1.id]:[Column3.topic]], 3, FALSE)</f>
        <v>4</v>
      </c>
      <c r="M1170" s="1">
        <f>VLOOKUP(Table_Data[[#This Row],[id]], Table_mpnet_titles_topics[[Column1.id]:[Column3.topic]], 3, FALSE)</f>
        <v>2</v>
      </c>
      <c r="N1170" s="1">
        <f>VLOOKUP(Table_Data[[#This Row],[id]], Table_scibert_titles_topics[[Column1.id]:[Column3.topic]], 3, FALSE)</f>
        <v>1</v>
      </c>
      <c r="O1170" s="1">
        <f>VLOOKUP(Table_Data[[#This Row],[id]], Table_miniLM_keywords_topics[[Column1.id]:[Column3.topic]], 3, FALSE)</f>
        <v>6</v>
      </c>
      <c r="P1170" s="1">
        <f>VLOOKUP(Table_Data[[#This Row],[id]], Table_mpnet_keywords_topics[[Column1.id]:[Column3.topic]], 3, FALSE)</f>
        <v>3</v>
      </c>
      <c r="Q1170" s="1" t="s">
        <v>6208</v>
      </c>
    </row>
    <row r="1171" spans="1:17" x14ac:dyDescent="0.25">
      <c r="A1171" s="1" t="s">
        <v>5769</v>
      </c>
      <c r="B1171" s="1" t="s">
        <v>5814</v>
      </c>
      <c r="C1171" s="1" t="s">
        <v>5453</v>
      </c>
      <c r="D1171" s="1" t="s">
        <v>5826</v>
      </c>
      <c r="F1171" s="1" t="s">
        <v>382</v>
      </c>
      <c r="G1171" s="1">
        <v>2012</v>
      </c>
      <c r="I1171" s="1">
        <f>VLOOKUP(Table_Data[[#This Row],[id]], Table_miniLM_document_topics[[Column1.id]:[Column3.topic]], 3, FALSE)</f>
        <v>2</v>
      </c>
      <c r="J1171" s="1">
        <f>VLOOKUP(Table_Data[[#This Row],[id]], Table_mpnet_document_topics[[Column1.id]:[Column3.topic]], 3, FALSE)</f>
        <v>1</v>
      </c>
      <c r="K1171" s="1">
        <f>VLOOKUP(Table_Data[[#This Row],[id]], Table_scibert_document_topics[[Column1.id]:[Column3.topic]], 3, FALSE)</f>
        <v>3</v>
      </c>
      <c r="L1171" s="1">
        <f>VLOOKUP(Table_Data[[#This Row],[id]], Table_miniLM_titles_topics[[Column1.id]:[Column3.topic]], 3, FALSE)</f>
        <v>4</v>
      </c>
      <c r="M1171" s="1">
        <f>VLOOKUP(Table_Data[[#This Row],[id]], Table_mpnet_titles_topics[[Column1.id]:[Column3.topic]], 3, FALSE)</f>
        <v>2</v>
      </c>
      <c r="N1171" s="1">
        <f>VLOOKUP(Table_Data[[#This Row],[id]], Table_scibert_titles_topics[[Column1.id]:[Column3.topic]], 3, FALSE)</f>
        <v>1</v>
      </c>
      <c r="O1171" s="1">
        <f>VLOOKUP(Table_Data[[#This Row],[id]], Table_miniLM_keywords_topics[[Column1.id]:[Column3.topic]], 3, FALSE)</f>
        <v>16</v>
      </c>
      <c r="P1171" s="1">
        <f>VLOOKUP(Table_Data[[#This Row],[id]], Table_mpnet_keywords_topics[[Column1.id]:[Column3.topic]], 3, FALSE)</f>
        <v>15</v>
      </c>
      <c r="Q1171" s="1" t="s">
        <v>6208</v>
      </c>
    </row>
    <row r="1172" spans="1:17" x14ac:dyDescent="0.25">
      <c r="A1172" s="1" t="s">
        <v>5770</v>
      </c>
      <c r="B1172" s="1" t="s">
        <v>5828</v>
      </c>
      <c r="C1172" s="1" t="s">
        <v>5827</v>
      </c>
      <c r="D1172" s="1" t="s">
        <v>5839</v>
      </c>
      <c r="E1172" s="1" t="s">
        <v>5838</v>
      </c>
      <c r="F1172" s="1" t="s">
        <v>382</v>
      </c>
      <c r="G1172" s="1">
        <v>2012</v>
      </c>
      <c r="I1172" s="1">
        <f>VLOOKUP(Table_Data[[#This Row],[id]], Table_miniLM_document_topics[[Column1.id]:[Column3.topic]], 3, FALSE)</f>
        <v>8</v>
      </c>
      <c r="J1172" s="1">
        <f>VLOOKUP(Table_Data[[#This Row],[id]], Table_mpnet_document_topics[[Column1.id]:[Column3.topic]], 3, FALSE)</f>
        <v>9</v>
      </c>
      <c r="K1172" s="1">
        <f>VLOOKUP(Table_Data[[#This Row],[id]], Table_scibert_document_topics[[Column1.id]:[Column3.topic]], 3, FALSE)</f>
        <v>8</v>
      </c>
      <c r="L1172" s="1">
        <f>VLOOKUP(Table_Data[[#This Row],[id]], Table_miniLM_titles_topics[[Column1.id]:[Column3.topic]], 3, FALSE)</f>
        <v>20</v>
      </c>
      <c r="M1172" s="1">
        <f>VLOOKUP(Table_Data[[#This Row],[id]], Table_mpnet_titles_topics[[Column1.id]:[Column3.topic]], 3, FALSE)</f>
        <v>15</v>
      </c>
      <c r="N1172" s="1">
        <f>VLOOKUP(Table_Data[[#This Row],[id]], Table_scibert_titles_topics[[Column1.id]:[Column3.topic]], 3, FALSE)</f>
        <v>16</v>
      </c>
      <c r="O1172" s="1">
        <f>VLOOKUP(Table_Data[[#This Row],[id]], Table_miniLM_keywords_topics[[Column1.id]:[Column3.topic]], 3, FALSE)</f>
        <v>-1</v>
      </c>
      <c r="P1172" s="1">
        <f>VLOOKUP(Table_Data[[#This Row],[id]], Table_mpnet_keywords_topics[[Column1.id]:[Column3.topic]], 3, FALSE)</f>
        <v>11</v>
      </c>
      <c r="Q1172" s="1" t="s">
        <v>6208</v>
      </c>
    </row>
    <row r="1173" spans="1:17" x14ac:dyDescent="0.25">
      <c r="A1173" s="1" t="s">
        <v>5771</v>
      </c>
      <c r="B1173" s="1" t="s">
        <v>5830</v>
      </c>
      <c r="C1173" s="1" t="s">
        <v>5829</v>
      </c>
      <c r="D1173" s="1" t="s">
        <v>5841</v>
      </c>
      <c r="E1173" s="1" t="s">
        <v>5840</v>
      </c>
      <c r="F1173" s="1" t="s">
        <v>382</v>
      </c>
      <c r="G1173" s="1">
        <v>2012</v>
      </c>
      <c r="I1173" s="1">
        <f>VLOOKUP(Table_Data[[#This Row],[id]], Table_miniLM_document_topics[[Column1.id]:[Column3.topic]], 3, FALSE)</f>
        <v>0</v>
      </c>
      <c r="J1173" s="1">
        <f>VLOOKUP(Table_Data[[#This Row],[id]], Table_mpnet_document_topics[[Column1.id]:[Column3.topic]], 3, FALSE)</f>
        <v>-1</v>
      </c>
      <c r="K1173" s="1">
        <f>VLOOKUP(Table_Data[[#This Row],[id]], Table_scibert_document_topics[[Column1.id]:[Column3.topic]], 3, FALSE)</f>
        <v>0</v>
      </c>
      <c r="L1173" s="1">
        <f>VLOOKUP(Table_Data[[#This Row],[id]], Table_miniLM_titles_topics[[Column1.id]:[Column3.topic]], 3, FALSE)</f>
        <v>1</v>
      </c>
      <c r="M1173" s="1">
        <f>VLOOKUP(Table_Data[[#This Row],[id]], Table_mpnet_titles_topics[[Column1.id]:[Column3.topic]], 3, FALSE)</f>
        <v>-1</v>
      </c>
      <c r="N1173" s="1">
        <f>VLOOKUP(Table_Data[[#This Row],[id]], Table_scibert_titles_topics[[Column1.id]:[Column3.topic]], 3, FALSE)</f>
        <v>17</v>
      </c>
      <c r="O1173" s="1">
        <f>VLOOKUP(Table_Data[[#This Row],[id]], Table_miniLM_keywords_topics[[Column1.id]:[Column3.topic]], 3, FALSE)</f>
        <v>6</v>
      </c>
      <c r="P1173" s="1">
        <f>VLOOKUP(Table_Data[[#This Row],[id]], Table_mpnet_keywords_topics[[Column1.id]:[Column3.topic]], 3, FALSE)</f>
        <v>3</v>
      </c>
      <c r="Q1173" s="1" t="s">
        <v>6208</v>
      </c>
    </row>
    <row r="1174" spans="1:17" x14ac:dyDescent="0.25">
      <c r="A1174" s="1" t="s">
        <v>5772</v>
      </c>
      <c r="B1174" s="1" t="s">
        <v>5832</v>
      </c>
      <c r="C1174" s="1" t="s">
        <v>5831</v>
      </c>
      <c r="D1174" s="1" t="s">
        <v>5843</v>
      </c>
      <c r="E1174" s="1" t="s">
        <v>5842</v>
      </c>
      <c r="F1174" s="1" t="s">
        <v>382</v>
      </c>
      <c r="G1174" s="1">
        <v>2012</v>
      </c>
      <c r="I1174" s="1">
        <f>VLOOKUP(Table_Data[[#This Row],[id]], Table_miniLM_document_topics[[Column1.id]:[Column3.topic]], 3, FALSE)</f>
        <v>0</v>
      </c>
      <c r="J1174" s="1">
        <f>VLOOKUP(Table_Data[[#This Row],[id]], Table_mpnet_document_topics[[Column1.id]:[Column3.topic]], 3, FALSE)</f>
        <v>2</v>
      </c>
      <c r="K1174" s="1">
        <f>VLOOKUP(Table_Data[[#This Row],[id]], Table_scibert_document_topics[[Column1.id]:[Column3.topic]], 3, FALSE)</f>
        <v>0</v>
      </c>
      <c r="L1174" s="1">
        <f>VLOOKUP(Table_Data[[#This Row],[id]], Table_miniLM_titles_topics[[Column1.id]:[Column3.topic]], 3, FALSE)</f>
        <v>-1</v>
      </c>
      <c r="M1174" s="1">
        <f>VLOOKUP(Table_Data[[#This Row],[id]], Table_mpnet_titles_topics[[Column1.id]:[Column3.topic]], 3, FALSE)</f>
        <v>10</v>
      </c>
      <c r="N1174" s="1">
        <f>VLOOKUP(Table_Data[[#This Row],[id]], Table_scibert_titles_topics[[Column1.id]:[Column3.topic]], 3, FALSE)</f>
        <v>2</v>
      </c>
      <c r="O1174" s="1">
        <f>VLOOKUP(Table_Data[[#This Row],[id]], Table_miniLM_keywords_topics[[Column1.id]:[Column3.topic]], 3, FALSE)</f>
        <v>6</v>
      </c>
      <c r="P1174" s="1">
        <f>VLOOKUP(Table_Data[[#This Row],[id]], Table_mpnet_keywords_topics[[Column1.id]:[Column3.topic]], 3, FALSE)</f>
        <v>3</v>
      </c>
      <c r="Q1174" s="1" t="s">
        <v>6208</v>
      </c>
    </row>
    <row r="1175" spans="1:17" x14ac:dyDescent="0.25">
      <c r="A1175" s="1" t="s">
        <v>5773</v>
      </c>
      <c r="B1175" s="1" t="s">
        <v>5834</v>
      </c>
      <c r="C1175" s="1" t="s">
        <v>5833</v>
      </c>
      <c r="D1175" s="1" t="s">
        <v>5845</v>
      </c>
      <c r="E1175" s="1" t="s">
        <v>5844</v>
      </c>
      <c r="F1175" s="1" t="s">
        <v>382</v>
      </c>
      <c r="G1175" s="1">
        <v>2012</v>
      </c>
      <c r="I1175" s="1">
        <f>VLOOKUP(Table_Data[[#This Row],[id]], Table_miniLM_document_topics[[Column1.id]:[Column3.topic]], 3, FALSE)</f>
        <v>1</v>
      </c>
      <c r="J1175" s="1">
        <f>VLOOKUP(Table_Data[[#This Row],[id]], Table_mpnet_document_topics[[Column1.id]:[Column3.topic]], 3, FALSE)</f>
        <v>3</v>
      </c>
      <c r="K1175" s="1">
        <f>VLOOKUP(Table_Data[[#This Row],[id]], Table_scibert_document_topics[[Column1.id]:[Column3.topic]], 3, FALSE)</f>
        <v>4</v>
      </c>
      <c r="L1175" s="1">
        <f>VLOOKUP(Table_Data[[#This Row],[id]], Table_miniLM_titles_topics[[Column1.id]:[Column3.topic]], 3, FALSE)</f>
        <v>10</v>
      </c>
      <c r="M1175" s="1">
        <f>VLOOKUP(Table_Data[[#This Row],[id]], Table_mpnet_titles_topics[[Column1.id]:[Column3.topic]], 3, FALSE)</f>
        <v>5</v>
      </c>
      <c r="N1175" s="1">
        <f>VLOOKUP(Table_Data[[#This Row],[id]], Table_scibert_titles_topics[[Column1.id]:[Column3.topic]], 3, FALSE)</f>
        <v>-1</v>
      </c>
      <c r="O1175" s="1">
        <f>VLOOKUP(Table_Data[[#This Row],[id]], Table_miniLM_keywords_topics[[Column1.id]:[Column3.topic]], 3, FALSE)</f>
        <v>2</v>
      </c>
      <c r="P1175" s="1">
        <f>VLOOKUP(Table_Data[[#This Row],[id]], Table_mpnet_keywords_topics[[Column1.id]:[Column3.topic]], 3, FALSE)</f>
        <v>7</v>
      </c>
      <c r="Q1175" s="1" t="s">
        <v>6208</v>
      </c>
    </row>
    <row r="1176" spans="1:17" x14ac:dyDescent="0.25">
      <c r="A1176" s="1" t="s">
        <v>5774</v>
      </c>
      <c r="B1176" s="1" t="s">
        <v>5835</v>
      </c>
      <c r="C1176" s="1" t="s">
        <v>5539</v>
      </c>
      <c r="D1176" s="1" t="s">
        <v>5846</v>
      </c>
      <c r="F1176" s="1" t="s">
        <v>382</v>
      </c>
      <c r="G1176" s="1">
        <v>2012</v>
      </c>
      <c r="I1176" s="1">
        <f>VLOOKUP(Table_Data[[#This Row],[id]], Table_miniLM_document_topics[[Column1.id]:[Column3.topic]], 3, FALSE)</f>
        <v>-1</v>
      </c>
      <c r="J1176" s="1">
        <f>VLOOKUP(Table_Data[[#This Row],[id]], Table_mpnet_document_topics[[Column1.id]:[Column3.topic]], 3, FALSE)</f>
        <v>-1</v>
      </c>
      <c r="K1176" s="1">
        <f>VLOOKUP(Table_Data[[#This Row],[id]], Table_scibert_document_topics[[Column1.id]:[Column3.topic]], 3, FALSE)</f>
        <v>-1</v>
      </c>
      <c r="L1176" s="1">
        <f>VLOOKUP(Table_Data[[#This Row],[id]], Table_miniLM_titles_topics[[Column1.id]:[Column3.topic]], 3, FALSE)</f>
        <v>9</v>
      </c>
      <c r="M1176" s="1">
        <f>VLOOKUP(Table_Data[[#This Row],[id]], Table_mpnet_titles_topics[[Column1.id]:[Column3.topic]], 3, FALSE)</f>
        <v>8</v>
      </c>
      <c r="N1176" s="1">
        <f>VLOOKUP(Table_Data[[#This Row],[id]], Table_scibert_titles_topics[[Column1.id]:[Column3.topic]], 3, FALSE)</f>
        <v>12</v>
      </c>
      <c r="O1176" s="1">
        <f>VLOOKUP(Table_Data[[#This Row],[id]], Table_miniLM_keywords_topics[[Column1.id]:[Column3.topic]], 3, FALSE)</f>
        <v>16</v>
      </c>
      <c r="P1176" s="1">
        <f>VLOOKUP(Table_Data[[#This Row],[id]], Table_mpnet_keywords_topics[[Column1.id]:[Column3.topic]], 3, FALSE)</f>
        <v>15</v>
      </c>
      <c r="Q1176" s="1" t="s">
        <v>6208</v>
      </c>
    </row>
    <row r="1177" spans="1:17" x14ac:dyDescent="0.25">
      <c r="A1177" s="1" t="s">
        <v>5776</v>
      </c>
      <c r="B1177" s="1" t="s">
        <v>5837</v>
      </c>
      <c r="C1177" s="1" t="s">
        <v>5836</v>
      </c>
      <c r="D1177" s="1" t="s">
        <v>5848</v>
      </c>
      <c r="E1177" s="1" t="s">
        <v>5847</v>
      </c>
      <c r="F1177" s="1" t="s">
        <v>382</v>
      </c>
      <c r="G1177" s="1">
        <v>2012</v>
      </c>
      <c r="I1177" s="1">
        <f>VLOOKUP(Table_Data[[#This Row],[id]], Table_miniLM_document_topics[[Column1.id]:[Column3.topic]], 3, FALSE)</f>
        <v>0</v>
      </c>
      <c r="J1177" s="1">
        <f>VLOOKUP(Table_Data[[#This Row],[id]], Table_mpnet_document_topics[[Column1.id]:[Column3.topic]], 3, FALSE)</f>
        <v>2</v>
      </c>
      <c r="K1177" s="1">
        <f>VLOOKUP(Table_Data[[#This Row],[id]], Table_scibert_document_topics[[Column1.id]:[Column3.topic]], 3, FALSE)</f>
        <v>0</v>
      </c>
      <c r="L1177" s="1">
        <f>VLOOKUP(Table_Data[[#This Row],[id]], Table_miniLM_titles_topics[[Column1.id]:[Column3.topic]], 3, FALSE)</f>
        <v>0</v>
      </c>
      <c r="M1177" s="1">
        <f>VLOOKUP(Table_Data[[#This Row],[id]], Table_mpnet_titles_topics[[Column1.id]:[Column3.topic]], 3, FALSE)</f>
        <v>3</v>
      </c>
      <c r="N1177" s="1">
        <f>VLOOKUP(Table_Data[[#This Row],[id]], Table_scibert_titles_topics[[Column1.id]:[Column3.topic]], 3, FALSE)</f>
        <v>-1</v>
      </c>
      <c r="O1177" s="1">
        <f>VLOOKUP(Table_Data[[#This Row],[id]], Table_miniLM_keywords_topics[[Column1.id]:[Column3.topic]], 3, FALSE)</f>
        <v>0</v>
      </c>
      <c r="P1177" s="1">
        <f>VLOOKUP(Table_Data[[#This Row],[id]], Table_mpnet_keywords_topics[[Column1.id]:[Column3.topic]], 3, FALSE)</f>
        <v>4</v>
      </c>
      <c r="Q1177" s="1" t="s">
        <v>6208</v>
      </c>
    </row>
    <row r="1178" spans="1:17" x14ac:dyDescent="0.25">
      <c r="A1178" s="1" t="s">
        <v>5775</v>
      </c>
      <c r="B1178" s="1" t="s">
        <v>5855</v>
      </c>
      <c r="C1178" s="1" t="s">
        <v>5854</v>
      </c>
      <c r="D1178" s="1" t="s">
        <v>5866</v>
      </c>
      <c r="E1178" s="1" t="s">
        <v>5865</v>
      </c>
      <c r="F1178" s="1" t="s">
        <v>382</v>
      </c>
      <c r="G1178" s="1">
        <v>2012</v>
      </c>
      <c r="I1178" s="1">
        <f>VLOOKUP(Table_Data[[#This Row],[id]], Table_miniLM_document_topics[[Column1.id]:[Column3.topic]], 3, FALSE)</f>
        <v>10</v>
      </c>
      <c r="J1178" s="1">
        <f>VLOOKUP(Table_Data[[#This Row],[id]], Table_mpnet_document_topics[[Column1.id]:[Column3.topic]], 3, FALSE)</f>
        <v>-1</v>
      </c>
      <c r="K1178" s="1">
        <f>VLOOKUP(Table_Data[[#This Row],[id]], Table_scibert_document_topics[[Column1.id]:[Column3.topic]], 3, FALSE)</f>
        <v>-1</v>
      </c>
      <c r="L1178" s="1">
        <f>VLOOKUP(Table_Data[[#This Row],[id]], Table_miniLM_titles_topics[[Column1.id]:[Column3.topic]], 3, FALSE)</f>
        <v>-1</v>
      </c>
      <c r="M1178" s="1">
        <f>VLOOKUP(Table_Data[[#This Row],[id]], Table_mpnet_titles_topics[[Column1.id]:[Column3.topic]], 3, FALSE)</f>
        <v>0</v>
      </c>
      <c r="N1178" s="1">
        <f>VLOOKUP(Table_Data[[#This Row],[id]], Table_scibert_titles_topics[[Column1.id]:[Column3.topic]], 3, FALSE)</f>
        <v>0</v>
      </c>
      <c r="O1178" s="1">
        <f>VLOOKUP(Table_Data[[#This Row],[id]], Table_miniLM_keywords_topics[[Column1.id]:[Column3.topic]], 3, FALSE)</f>
        <v>-1</v>
      </c>
      <c r="P1178" s="1">
        <f>VLOOKUP(Table_Data[[#This Row],[id]], Table_mpnet_keywords_topics[[Column1.id]:[Column3.topic]], 3, FALSE)</f>
        <v>1</v>
      </c>
      <c r="Q1178" s="1" t="s">
        <v>6208</v>
      </c>
    </row>
    <row r="1179" spans="1:17" x14ac:dyDescent="0.25">
      <c r="A1179" s="1" t="s">
        <v>5777</v>
      </c>
      <c r="B1179" s="1" t="s">
        <v>5857</v>
      </c>
      <c r="C1179" s="1" t="s">
        <v>5856</v>
      </c>
      <c r="D1179" s="1" t="s">
        <v>5868</v>
      </c>
      <c r="E1179" s="1" t="s">
        <v>5867</v>
      </c>
      <c r="F1179" s="1" t="s">
        <v>382</v>
      </c>
      <c r="G1179" s="1">
        <v>2012</v>
      </c>
      <c r="I1179" s="1">
        <f>VLOOKUP(Table_Data[[#This Row],[id]], Table_miniLM_document_topics[[Column1.id]:[Column3.topic]], 3, FALSE)</f>
        <v>5</v>
      </c>
      <c r="J1179" s="1">
        <f>VLOOKUP(Table_Data[[#This Row],[id]], Table_mpnet_document_topics[[Column1.id]:[Column3.topic]], 3, FALSE)</f>
        <v>0</v>
      </c>
      <c r="K1179" s="1">
        <f>VLOOKUP(Table_Data[[#This Row],[id]], Table_scibert_document_topics[[Column1.id]:[Column3.topic]], 3, FALSE)</f>
        <v>9</v>
      </c>
      <c r="L1179" s="1">
        <f>VLOOKUP(Table_Data[[#This Row],[id]], Table_miniLM_titles_topics[[Column1.id]:[Column3.topic]], 3, FALSE)</f>
        <v>7</v>
      </c>
      <c r="M1179" s="1">
        <f>VLOOKUP(Table_Data[[#This Row],[id]], Table_mpnet_titles_topics[[Column1.id]:[Column3.topic]], 3, FALSE)</f>
        <v>1</v>
      </c>
      <c r="N1179" s="1">
        <f>VLOOKUP(Table_Data[[#This Row],[id]], Table_scibert_titles_topics[[Column1.id]:[Column3.topic]], 3, FALSE)</f>
        <v>-1</v>
      </c>
      <c r="O1179" s="1">
        <f>VLOOKUP(Table_Data[[#This Row],[id]], Table_miniLM_keywords_topics[[Column1.id]:[Column3.topic]], 3, FALSE)</f>
        <v>10</v>
      </c>
      <c r="P1179" s="1">
        <f>VLOOKUP(Table_Data[[#This Row],[id]], Table_mpnet_keywords_topics[[Column1.id]:[Column3.topic]], 3, FALSE)</f>
        <v>1</v>
      </c>
      <c r="Q1179" s="1" t="s">
        <v>6208</v>
      </c>
    </row>
    <row r="1180" spans="1:17" x14ac:dyDescent="0.25">
      <c r="A1180" s="1" t="s">
        <v>5849</v>
      </c>
      <c r="B1180" s="1" t="s">
        <v>5859</v>
      </c>
      <c r="C1180" s="1" t="s">
        <v>5858</v>
      </c>
      <c r="D1180" s="1" t="s">
        <v>5870</v>
      </c>
      <c r="E1180" s="1" t="s">
        <v>5869</v>
      </c>
      <c r="F1180" s="1" t="s">
        <v>382</v>
      </c>
      <c r="G1180" s="1">
        <v>2012</v>
      </c>
      <c r="I1180" s="1">
        <f>VLOOKUP(Table_Data[[#This Row],[id]], Table_miniLM_document_topics[[Column1.id]:[Column3.topic]], 3, FALSE)</f>
        <v>5</v>
      </c>
      <c r="J1180" s="1">
        <f>VLOOKUP(Table_Data[[#This Row],[id]], Table_mpnet_document_topics[[Column1.id]:[Column3.topic]], 3, FALSE)</f>
        <v>0</v>
      </c>
      <c r="K1180" s="1">
        <f>VLOOKUP(Table_Data[[#This Row],[id]], Table_scibert_document_topics[[Column1.id]:[Column3.topic]], 3, FALSE)</f>
        <v>9</v>
      </c>
      <c r="L1180" s="1">
        <f>VLOOKUP(Table_Data[[#This Row],[id]], Table_miniLM_titles_topics[[Column1.id]:[Column3.topic]], 3, FALSE)</f>
        <v>5</v>
      </c>
      <c r="M1180" s="1">
        <f>VLOOKUP(Table_Data[[#This Row],[id]], Table_mpnet_titles_topics[[Column1.id]:[Column3.topic]], 3, FALSE)</f>
        <v>0</v>
      </c>
      <c r="N1180" s="1">
        <f>VLOOKUP(Table_Data[[#This Row],[id]], Table_scibert_titles_topics[[Column1.id]:[Column3.topic]], 3, FALSE)</f>
        <v>0</v>
      </c>
      <c r="O1180" s="1">
        <f>VLOOKUP(Table_Data[[#This Row],[id]], Table_miniLM_keywords_topics[[Column1.id]:[Column3.topic]], 3, FALSE)</f>
        <v>6</v>
      </c>
      <c r="P1180" s="1">
        <f>VLOOKUP(Table_Data[[#This Row],[id]], Table_mpnet_keywords_topics[[Column1.id]:[Column3.topic]], 3, FALSE)</f>
        <v>-1</v>
      </c>
      <c r="Q1180" s="1" t="s">
        <v>6208</v>
      </c>
    </row>
    <row r="1181" spans="1:17" x14ac:dyDescent="0.25">
      <c r="A1181" s="1" t="s">
        <v>5850</v>
      </c>
      <c r="B1181" s="1" t="s">
        <v>5861</v>
      </c>
      <c r="C1181" s="1" t="s">
        <v>5860</v>
      </c>
      <c r="D1181" s="1" t="s">
        <v>5872</v>
      </c>
      <c r="E1181" s="1" t="s">
        <v>5871</v>
      </c>
      <c r="F1181" s="1" t="s">
        <v>382</v>
      </c>
      <c r="G1181" s="1">
        <v>2012</v>
      </c>
      <c r="I1181" s="1">
        <f>VLOOKUP(Table_Data[[#This Row],[id]], Table_miniLM_document_topics[[Column1.id]:[Column3.topic]], 3, FALSE)</f>
        <v>5</v>
      </c>
      <c r="J1181" s="1">
        <f>VLOOKUP(Table_Data[[#This Row],[id]], Table_mpnet_document_topics[[Column1.id]:[Column3.topic]], 3, FALSE)</f>
        <v>-1</v>
      </c>
      <c r="K1181" s="1">
        <f>VLOOKUP(Table_Data[[#This Row],[id]], Table_scibert_document_topics[[Column1.id]:[Column3.topic]], 3, FALSE)</f>
        <v>-1</v>
      </c>
      <c r="L1181" s="1">
        <f>VLOOKUP(Table_Data[[#This Row],[id]], Table_miniLM_titles_topics[[Column1.id]:[Column3.topic]], 3, FALSE)</f>
        <v>-1</v>
      </c>
      <c r="M1181" s="1">
        <f>VLOOKUP(Table_Data[[#This Row],[id]], Table_mpnet_titles_topics[[Column1.id]:[Column3.topic]], 3, FALSE)</f>
        <v>-1</v>
      </c>
      <c r="N1181" s="1">
        <f>VLOOKUP(Table_Data[[#This Row],[id]], Table_scibert_titles_topics[[Column1.id]:[Column3.topic]], 3, FALSE)</f>
        <v>0</v>
      </c>
      <c r="O1181" s="1">
        <f>VLOOKUP(Table_Data[[#This Row],[id]], Table_miniLM_keywords_topics[[Column1.id]:[Column3.topic]], 3, FALSE)</f>
        <v>6</v>
      </c>
      <c r="P1181" s="1">
        <f>VLOOKUP(Table_Data[[#This Row],[id]], Table_mpnet_keywords_topics[[Column1.id]:[Column3.topic]], 3, FALSE)</f>
        <v>3</v>
      </c>
      <c r="Q1181" s="1" t="s">
        <v>6208</v>
      </c>
    </row>
    <row r="1182" spans="1:17" x14ac:dyDescent="0.25">
      <c r="A1182" s="1" t="s">
        <v>5851</v>
      </c>
      <c r="B1182" s="1" t="s">
        <v>5862</v>
      </c>
      <c r="C1182" s="1" t="s">
        <v>5539</v>
      </c>
      <c r="D1182" s="1" t="s">
        <v>5873</v>
      </c>
      <c r="F1182" s="1" t="s">
        <v>382</v>
      </c>
      <c r="G1182" s="1">
        <v>2012</v>
      </c>
      <c r="I1182" s="1">
        <f>VLOOKUP(Table_Data[[#This Row],[id]], Table_miniLM_document_topics[[Column1.id]:[Column3.topic]], 3, FALSE)</f>
        <v>13</v>
      </c>
      <c r="J1182" s="1">
        <f>VLOOKUP(Table_Data[[#This Row],[id]], Table_mpnet_document_topics[[Column1.id]:[Column3.topic]], 3, FALSE)</f>
        <v>-1</v>
      </c>
      <c r="K1182" s="1">
        <f>VLOOKUP(Table_Data[[#This Row],[id]], Table_scibert_document_topics[[Column1.id]:[Column3.topic]], 3, FALSE)</f>
        <v>15</v>
      </c>
      <c r="L1182" s="1">
        <f>VLOOKUP(Table_Data[[#This Row],[id]], Table_miniLM_titles_topics[[Column1.id]:[Column3.topic]], 3, FALSE)</f>
        <v>7</v>
      </c>
      <c r="M1182" s="1">
        <f>VLOOKUP(Table_Data[[#This Row],[id]], Table_mpnet_titles_topics[[Column1.id]:[Column3.topic]], 3, FALSE)</f>
        <v>-1</v>
      </c>
      <c r="N1182" s="1">
        <f>VLOOKUP(Table_Data[[#This Row],[id]], Table_scibert_titles_topics[[Column1.id]:[Column3.topic]], 3, FALSE)</f>
        <v>9</v>
      </c>
      <c r="O1182" s="1">
        <f>VLOOKUP(Table_Data[[#This Row],[id]], Table_miniLM_keywords_topics[[Column1.id]:[Column3.topic]], 3, FALSE)</f>
        <v>16</v>
      </c>
      <c r="P1182" s="1">
        <f>VLOOKUP(Table_Data[[#This Row],[id]], Table_mpnet_keywords_topics[[Column1.id]:[Column3.topic]], 3, FALSE)</f>
        <v>15</v>
      </c>
      <c r="Q1182" s="1" t="s">
        <v>6208</v>
      </c>
    </row>
    <row r="1183" spans="1:17" x14ac:dyDescent="0.25">
      <c r="A1183" s="1" t="s">
        <v>5852</v>
      </c>
      <c r="B1183" s="1" t="s">
        <v>5864</v>
      </c>
      <c r="C1183" s="1" t="s">
        <v>5863</v>
      </c>
      <c r="D1183" s="1" t="s">
        <v>5874</v>
      </c>
      <c r="F1183" s="1" t="s">
        <v>382</v>
      </c>
      <c r="G1183" s="1">
        <v>2012</v>
      </c>
      <c r="I1183" s="1">
        <f>VLOOKUP(Table_Data[[#This Row],[id]], Table_miniLM_document_topics[[Column1.id]:[Column3.topic]], 3, FALSE)</f>
        <v>18</v>
      </c>
      <c r="J1183" s="1">
        <f>VLOOKUP(Table_Data[[#This Row],[id]], Table_mpnet_document_topics[[Column1.id]:[Column3.topic]], 3, FALSE)</f>
        <v>25</v>
      </c>
      <c r="K1183" s="1">
        <f>VLOOKUP(Table_Data[[#This Row],[id]], Table_scibert_document_topics[[Column1.id]:[Column3.topic]], 3, FALSE)</f>
        <v>11</v>
      </c>
      <c r="L1183" s="1">
        <f>VLOOKUP(Table_Data[[#This Row],[id]], Table_miniLM_titles_topics[[Column1.id]:[Column3.topic]], 3, FALSE)</f>
        <v>-1</v>
      </c>
      <c r="M1183" s="1">
        <f>VLOOKUP(Table_Data[[#This Row],[id]], Table_mpnet_titles_topics[[Column1.id]:[Column3.topic]], 3, FALSE)</f>
        <v>-1</v>
      </c>
      <c r="N1183" s="1">
        <f>VLOOKUP(Table_Data[[#This Row],[id]], Table_scibert_titles_topics[[Column1.id]:[Column3.topic]], 3, FALSE)</f>
        <v>-1</v>
      </c>
      <c r="O1183" s="1">
        <f>VLOOKUP(Table_Data[[#This Row],[id]], Table_miniLM_keywords_topics[[Column1.id]:[Column3.topic]], 3, FALSE)</f>
        <v>16</v>
      </c>
      <c r="P1183" s="1">
        <f>VLOOKUP(Table_Data[[#This Row],[id]], Table_mpnet_keywords_topics[[Column1.id]:[Column3.topic]], 3, FALSE)</f>
        <v>15</v>
      </c>
      <c r="Q1183" s="1" t="s">
        <v>6208</v>
      </c>
    </row>
    <row r="1184" spans="1:17" x14ac:dyDescent="0.25">
      <c r="A1184" s="1" t="s">
        <v>5853</v>
      </c>
      <c r="B1184" s="1" t="s">
        <v>5883</v>
      </c>
      <c r="C1184" s="1" t="s">
        <v>5882</v>
      </c>
      <c r="D1184" s="1" t="s">
        <v>5884</v>
      </c>
      <c r="E1184" s="1" t="s">
        <v>5885</v>
      </c>
      <c r="F1184" s="1" t="s">
        <v>526</v>
      </c>
      <c r="G1184" s="1">
        <v>2013</v>
      </c>
      <c r="I1184" s="1">
        <f>VLOOKUP(Table_Data[[#This Row],[id]], Table_miniLM_document_topics[[Column1.id]:[Column3.topic]], 3, FALSE)</f>
        <v>-1</v>
      </c>
      <c r="J1184" s="1">
        <f>VLOOKUP(Table_Data[[#This Row],[id]], Table_mpnet_document_topics[[Column1.id]:[Column3.topic]], 3, FALSE)</f>
        <v>-1</v>
      </c>
      <c r="K1184" s="1">
        <f>VLOOKUP(Table_Data[[#This Row],[id]], Table_scibert_document_topics[[Column1.id]:[Column3.topic]], 3, FALSE)</f>
        <v>12</v>
      </c>
      <c r="L1184" s="1">
        <f>VLOOKUP(Table_Data[[#This Row],[id]], Table_miniLM_titles_topics[[Column1.id]:[Column3.topic]], 3, FALSE)</f>
        <v>-1</v>
      </c>
      <c r="M1184" s="1">
        <f>VLOOKUP(Table_Data[[#This Row],[id]], Table_mpnet_titles_topics[[Column1.id]:[Column3.topic]], 3, FALSE)</f>
        <v>-1</v>
      </c>
      <c r="N1184" s="1">
        <f>VLOOKUP(Table_Data[[#This Row],[id]], Table_scibert_titles_topics[[Column1.id]:[Column3.topic]], 3, FALSE)</f>
        <v>-1</v>
      </c>
      <c r="O1184" s="1">
        <f>VLOOKUP(Table_Data[[#This Row],[id]], Table_miniLM_keywords_topics[[Column1.id]:[Column3.topic]], 3, FALSE)</f>
        <v>1</v>
      </c>
      <c r="P1184" s="1">
        <f>VLOOKUP(Table_Data[[#This Row],[id]], Table_mpnet_keywords_topics[[Column1.id]:[Column3.topic]], 3, FALSE)</f>
        <v>0</v>
      </c>
      <c r="Q1184" s="1" t="s">
        <v>6208</v>
      </c>
    </row>
    <row r="1185" spans="1:17" x14ac:dyDescent="0.25">
      <c r="A1185" s="1" t="s">
        <v>5875</v>
      </c>
      <c r="B1185" s="1" t="s">
        <v>5894</v>
      </c>
      <c r="C1185" s="1" t="s">
        <v>5886</v>
      </c>
      <c r="D1185" s="1" t="s">
        <v>5888</v>
      </c>
      <c r="E1185" s="1" t="s">
        <v>5887</v>
      </c>
      <c r="F1185" s="1" t="s">
        <v>526</v>
      </c>
      <c r="G1185" s="1">
        <v>2013</v>
      </c>
      <c r="I1185" s="1">
        <f>VLOOKUP(Table_Data[[#This Row],[id]], Table_miniLM_document_topics[[Column1.id]:[Column3.topic]], 3, FALSE)</f>
        <v>1</v>
      </c>
      <c r="J1185" s="1">
        <f>VLOOKUP(Table_Data[[#This Row],[id]], Table_mpnet_document_topics[[Column1.id]:[Column3.topic]], 3, FALSE)</f>
        <v>3</v>
      </c>
      <c r="K1185" s="1">
        <f>VLOOKUP(Table_Data[[#This Row],[id]], Table_scibert_document_topics[[Column1.id]:[Column3.topic]], 3, FALSE)</f>
        <v>-1</v>
      </c>
      <c r="L1185" s="1">
        <f>VLOOKUP(Table_Data[[#This Row],[id]], Table_miniLM_titles_topics[[Column1.id]:[Column3.topic]], 3, FALSE)</f>
        <v>-1</v>
      </c>
      <c r="M1185" s="1">
        <f>VLOOKUP(Table_Data[[#This Row],[id]], Table_mpnet_titles_topics[[Column1.id]:[Column3.topic]], 3, FALSE)</f>
        <v>-1</v>
      </c>
      <c r="N1185" s="1">
        <f>VLOOKUP(Table_Data[[#This Row],[id]], Table_scibert_titles_topics[[Column1.id]:[Column3.topic]], 3, FALSE)</f>
        <v>-1</v>
      </c>
      <c r="O1185" s="1">
        <f>VLOOKUP(Table_Data[[#This Row],[id]], Table_miniLM_keywords_topics[[Column1.id]:[Column3.topic]], 3, FALSE)</f>
        <v>2</v>
      </c>
      <c r="P1185" s="1">
        <f>VLOOKUP(Table_Data[[#This Row],[id]], Table_mpnet_keywords_topics[[Column1.id]:[Column3.topic]], 3, FALSE)</f>
        <v>7</v>
      </c>
      <c r="Q1185" s="1" t="s">
        <v>6208</v>
      </c>
    </row>
    <row r="1186" spans="1:17" x14ac:dyDescent="0.25">
      <c r="A1186" s="1" t="s">
        <v>5876</v>
      </c>
      <c r="B1186" s="1" t="s">
        <v>5893</v>
      </c>
      <c r="C1186" s="1" t="s">
        <v>5892</v>
      </c>
      <c r="D1186" s="1" t="s">
        <v>5896</v>
      </c>
      <c r="E1186" s="1" t="s">
        <v>5895</v>
      </c>
      <c r="F1186" s="1" t="s">
        <v>526</v>
      </c>
      <c r="G1186" s="1">
        <v>2021</v>
      </c>
      <c r="I1186" s="1">
        <f>VLOOKUP(Table_Data[[#This Row],[id]], Table_miniLM_document_topics[[Column1.id]:[Column3.topic]], 3, FALSE)</f>
        <v>13</v>
      </c>
      <c r="J1186" s="1">
        <f>VLOOKUP(Table_Data[[#This Row],[id]], Table_mpnet_document_topics[[Column1.id]:[Column3.topic]], 3, FALSE)</f>
        <v>21</v>
      </c>
      <c r="K1186" s="1">
        <f>VLOOKUP(Table_Data[[#This Row],[id]], Table_scibert_document_topics[[Column1.id]:[Column3.topic]], 3, FALSE)</f>
        <v>15</v>
      </c>
      <c r="L1186" s="1">
        <f>VLOOKUP(Table_Data[[#This Row],[id]], Table_miniLM_titles_topics[[Column1.id]:[Column3.topic]], 3, FALSE)</f>
        <v>7</v>
      </c>
      <c r="M1186" s="1">
        <f>VLOOKUP(Table_Data[[#This Row],[id]], Table_mpnet_titles_topics[[Column1.id]:[Column3.topic]], 3, FALSE)</f>
        <v>1</v>
      </c>
      <c r="N1186" s="1">
        <f>VLOOKUP(Table_Data[[#This Row],[id]], Table_scibert_titles_topics[[Column1.id]:[Column3.topic]], 3, FALSE)</f>
        <v>9</v>
      </c>
      <c r="O1186" s="1">
        <f>VLOOKUP(Table_Data[[#This Row],[id]], Table_miniLM_keywords_topics[[Column1.id]:[Column3.topic]], 3, FALSE)</f>
        <v>2</v>
      </c>
      <c r="P1186" s="1">
        <f>VLOOKUP(Table_Data[[#This Row],[id]], Table_mpnet_keywords_topics[[Column1.id]:[Column3.topic]], 3, FALSE)</f>
        <v>7</v>
      </c>
      <c r="Q1186" s="1" t="s">
        <v>6208</v>
      </c>
    </row>
    <row r="1187" spans="1:17" x14ac:dyDescent="0.25">
      <c r="A1187" s="1" t="s">
        <v>5877</v>
      </c>
      <c r="B1187" s="1" t="s">
        <v>5898</v>
      </c>
      <c r="C1187" s="1" t="s">
        <v>5897</v>
      </c>
      <c r="D1187" s="1" t="s">
        <v>5900</v>
      </c>
      <c r="E1187" s="1" t="s">
        <v>5899</v>
      </c>
      <c r="F1187" s="1" t="s">
        <v>526</v>
      </c>
      <c r="G1187" s="1">
        <v>2021</v>
      </c>
      <c r="I1187" s="1">
        <f>VLOOKUP(Table_Data[[#This Row],[id]], Table_miniLM_document_topics[[Column1.id]:[Column3.topic]], 3, FALSE)</f>
        <v>-1</v>
      </c>
      <c r="J1187" s="1">
        <f>VLOOKUP(Table_Data[[#This Row],[id]], Table_mpnet_document_topics[[Column1.id]:[Column3.topic]], 3, FALSE)</f>
        <v>0</v>
      </c>
      <c r="K1187" s="1">
        <f>VLOOKUP(Table_Data[[#This Row],[id]], Table_scibert_document_topics[[Column1.id]:[Column3.topic]], 3, FALSE)</f>
        <v>-1</v>
      </c>
      <c r="L1187" s="1">
        <f>VLOOKUP(Table_Data[[#This Row],[id]], Table_miniLM_titles_topics[[Column1.id]:[Column3.topic]], 3, FALSE)</f>
        <v>-1</v>
      </c>
      <c r="M1187" s="1">
        <f>VLOOKUP(Table_Data[[#This Row],[id]], Table_mpnet_titles_topics[[Column1.id]:[Column3.topic]], 3, FALSE)</f>
        <v>-1</v>
      </c>
      <c r="N1187" s="1">
        <f>VLOOKUP(Table_Data[[#This Row],[id]], Table_scibert_titles_topics[[Column1.id]:[Column3.topic]], 3, FALSE)</f>
        <v>-1</v>
      </c>
      <c r="O1187" s="1">
        <f>VLOOKUP(Table_Data[[#This Row],[id]], Table_miniLM_keywords_topics[[Column1.id]:[Column3.topic]], 3, FALSE)</f>
        <v>6</v>
      </c>
      <c r="P1187" s="1">
        <f>VLOOKUP(Table_Data[[#This Row],[id]], Table_mpnet_keywords_topics[[Column1.id]:[Column3.topic]], 3, FALSE)</f>
        <v>1</v>
      </c>
      <c r="Q1187" s="1" t="s">
        <v>6208</v>
      </c>
    </row>
    <row r="1188" spans="1:17" x14ac:dyDescent="0.25">
      <c r="A1188" s="1" t="s">
        <v>5878</v>
      </c>
      <c r="B1188" s="1" t="s">
        <v>5906</v>
      </c>
      <c r="C1188" s="1" t="s">
        <v>5901</v>
      </c>
      <c r="D1188" s="1" t="s">
        <v>5902</v>
      </c>
      <c r="E1188" s="1" t="s">
        <v>5903</v>
      </c>
      <c r="F1188" s="1" t="s">
        <v>526</v>
      </c>
      <c r="G1188" s="1">
        <v>2021</v>
      </c>
      <c r="I1188" s="1">
        <f>VLOOKUP(Table_Data[[#This Row],[id]], Table_miniLM_document_topics[[Column1.id]:[Column3.topic]], 3, FALSE)</f>
        <v>4</v>
      </c>
      <c r="J1188" s="1">
        <f>VLOOKUP(Table_Data[[#This Row],[id]], Table_mpnet_document_topics[[Column1.id]:[Column3.topic]], 3, FALSE)</f>
        <v>5</v>
      </c>
      <c r="K1188" s="1">
        <f>VLOOKUP(Table_Data[[#This Row],[id]], Table_scibert_document_topics[[Column1.id]:[Column3.topic]], 3, FALSE)</f>
        <v>5</v>
      </c>
      <c r="L1188" s="1">
        <f>VLOOKUP(Table_Data[[#This Row],[id]], Table_miniLM_titles_topics[[Column1.id]:[Column3.topic]], 3, FALSE)</f>
        <v>2</v>
      </c>
      <c r="M1188" s="1">
        <f>VLOOKUP(Table_Data[[#This Row],[id]], Table_mpnet_titles_topics[[Column1.id]:[Column3.topic]], 3, FALSE)</f>
        <v>0</v>
      </c>
      <c r="N1188" s="1">
        <f>VLOOKUP(Table_Data[[#This Row],[id]], Table_scibert_titles_topics[[Column1.id]:[Column3.topic]], 3, FALSE)</f>
        <v>-1</v>
      </c>
      <c r="O1188" s="1">
        <f>VLOOKUP(Table_Data[[#This Row],[id]], Table_miniLM_keywords_topics[[Column1.id]:[Column3.topic]], 3, FALSE)</f>
        <v>6</v>
      </c>
      <c r="P1188" s="1">
        <f>VLOOKUP(Table_Data[[#This Row],[id]], Table_mpnet_keywords_topics[[Column1.id]:[Column3.topic]], 3, FALSE)</f>
        <v>-1</v>
      </c>
      <c r="Q1188" s="1" t="s">
        <v>6208</v>
      </c>
    </row>
    <row r="1189" spans="1:17" x14ac:dyDescent="0.25">
      <c r="A1189" s="1" t="s">
        <v>5879</v>
      </c>
      <c r="B1189" s="1" t="s">
        <v>5905</v>
      </c>
      <c r="C1189" s="1" t="s">
        <v>5904</v>
      </c>
      <c r="D1189" s="1" t="s">
        <v>5908</v>
      </c>
      <c r="E1189" s="1" t="s">
        <v>5907</v>
      </c>
      <c r="F1189" s="1" t="s">
        <v>526</v>
      </c>
      <c r="G1189" s="1">
        <v>2021</v>
      </c>
      <c r="I1189" s="1">
        <f>VLOOKUP(Table_Data[[#This Row],[id]], Table_miniLM_document_topics[[Column1.id]:[Column3.topic]], 3, FALSE)</f>
        <v>-1</v>
      </c>
      <c r="J1189" s="1">
        <f>VLOOKUP(Table_Data[[#This Row],[id]], Table_mpnet_document_topics[[Column1.id]:[Column3.topic]], 3, FALSE)</f>
        <v>0</v>
      </c>
      <c r="K1189" s="1">
        <f>VLOOKUP(Table_Data[[#This Row],[id]], Table_scibert_document_topics[[Column1.id]:[Column3.topic]], 3, FALSE)</f>
        <v>1</v>
      </c>
      <c r="L1189" s="1">
        <f>VLOOKUP(Table_Data[[#This Row],[id]], Table_miniLM_titles_topics[[Column1.id]:[Column3.topic]], 3, FALSE)</f>
        <v>3</v>
      </c>
      <c r="M1189" s="1">
        <f>VLOOKUP(Table_Data[[#This Row],[id]], Table_mpnet_titles_topics[[Column1.id]:[Column3.topic]], 3, FALSE)</f>
        <v>0</v>
      </c>
      <c r="N1189" s="1">
        <f>VLOOKUP(Table_Data[[#This Row],[id]], Table_scibert_titles_topics[[Column1.id]:[Column3.topic]], 3, FALSE)</f>
        <v>0</v>
      </c>
      <c r="O1189" s="1">
        <f>VLOOKUP(Table_Data[[#This Row],[id]], Table_miniLM_keywords_topics[[Column1.id]:[Column3.topic]], 3, FALSE)</f>
        <v>10</v>
      </c>
      <c r="P1189" s="1">
        <f>VLOOKUP(Table_Data[[#This Row],[id]], Table_mpnet_keywords_topics[[Column1.id]:[Column3.topic]], 3, FALSE)</f>
        <v>1</v>
      </c>
      <c r="Q1189" s="1" t="s">
        <v>6208</v>
      </c>
    </row>
    <row r="1190" spans="1:17" x14ac:dyDescent="0.25">
      <c r="A1190" s="1" t="s">
        <v>5880</v>
      </c>
      <c r="B1190" s="1" t="s">
        <v>5910</v>
      </c>
      <c r="C1190" s="1" t="s">
        <v>5909</v>
      </c>
      <c r="D1190" s="1" t="s">
        <v>5912</v>
      </c>
      <c r="E1190" s="1" t="s">
        <v>5911</v>
      </c>
      <c r="F1190" s="1" t="s">
        <v>526</v>
      </c>
      <c r="G1190" s="1">
        <v>2021</v>
      </c>
      <c r="I1190" s="1">
        <f>VLOOKUP(Table_Data[[#This Row],[id]], Table_miniLM_document_topics[[Column1.id]:[Column3.topic]], 3, FALSE)</f>
        <v>11</v>
      </c>
      <c r="J1190" s="1">
        <f>VLOOKUP(Table_Data[[#This Row],[id]], Table_mpnet_document_topics[[Column1.id]:[Column3.topic]], 3, FALSE)</f>
        <v>0</v>
      </c>
      <c r="K1190" s="1">
        <f>VLOOKUP(Table_Data[[#This Row],[id]], Table_scibert_document_topics[[Column1.id]:[Column3.topic]], 3, FALSE)</f>
        <v>1</v>
      </c>
      <c r="L1190" s="1">
        <f>VLOOKUP(Table_Data[[#This Row],[id]], Table_miniLM_titles_topics[[Column1.id]:[Column3.topic]], 3, FALSE)</f>
        <v>3</v>
      </c>
      <c r="M1190" s="1">
        <f>VLOOKUP(Table_Data[[#This Row],[id]], Table_mpnet_titles_topics[[Column1.id]:[Column3.topic]], 3, FALSE)</f>
        <v>0</v>
      </c>
      <c r="N1190" s="1">
        <f>VLOOKUP(Table_Data[[#This Row],[id]], Table_scibert_titles_topics[[Column1.id]:[Column3.topic]], 3, FALSE)</f>
        <v>0</v>
      </c>
      <c r="O1190" s="1">
        <f>VLOOKUP(Table_Data[[#This Row],[id]], Table_miniLM_keywords_topics[[Column1.id]:[Column3.topic]], 3, FALSE)</f>
        <v>10</v>
      </c>
      <c r="P1190" s="1">
        <f>VLOOKUP(Table_Data[[#This Row],[id]], Table_mpnet_keywords_topics[[Column1.id]:[Column3.topic]], 3, FALSE)</f>
        <v>1</v>
      </c>
      <c r="Q1190" s="1" t="s">
        <v>6208</v>
      </c>
    </row>
    <row r="1191" spans="1:17" x14ac:dyDescent="0.25">
      <c r="A1191" s="1" t="s">
        <v>5881</v>
      </c>
      <c r="B1191" s="1" t="s">
        <v>5914</v>
      </c>
      <c r="C1191" s="1" t="s">
        <v>5913</v>
      </c>
      <c r="D1191" s="1" t="s">
        <v>5918</v>
      </c>
      <c r="E1191" s="1" t="s">
        <v>5917</v>
      </c>
      <c r="F1191" s="1" t="s">
        <v>526</v>
      </c>
      <c r="G1191" s="1">
        <v>2021</v>
      </c>
      <c r="I1191" s="1">
        <f>VLOOKUP(Table_Data[[#This Row],[id]], Table_miniLM_document_topics[[Column1.id]:[Column3.topic]], 3, FALSE)</f>
        <v>2</v>
      </c>
      <c r="J1191" s="1">
        <f>VLOOKUP(Table_Data[[#This Row],[id]], Table_mpnet_document_topics[[Column1.id]:[Column3.topic]], 3, FALSE)</f>
        <v>1</v>
      </c>
      <c r="K1191" s="1">
        <f>VLOOKUP(Table_Data[[#This Row],[id]], Table_scibert_document_topics[[Column1.id]:[Column3.topic]], 3, FALSE)</f>
        <v>3</v>
      </c>
      <c r="L1191" s="1">
        <f>VLOOKUP(Table_Data[[#This Row],[id]], Table_miniLM_titles_topics[[Column1.id]:[Column3.topic]], 3, FALSE)</f>
        <v>23</v>
      </c>
      <c r="M1191" s="1">
        <f>VLOOKUP(Table_Data[[#This Row],[id]], Table_mpnet_titles_topics[[Column1.id]:[Column3.topic]], 3, FALSE)</f>
        <v>-1</v>
      </c>
      <c r="N1191" s="1">
        <f>VLOOKUP(Table_Data[[#This Row],[id]], Table_scibert_titles_topics[[Column1.id]:[Column3.topic]], 3, FALSE)</f>
        <v>-1</v>
      </c>
      <c r="O1191" s="1">
        <f>VLOOKUP(Table_Data[[#This Row],[id]], Table_miniLM_keywords_topics[[Column1.id]:[Column3.topic]], 3, FALSE)</f>
        <v>6</v>
      </c>
      <c r="P1191" s="1">
        <f>VLOOKUP(Table_Data[[#This Row],[id]], Table_mpnet_keywords_topics[[Column1.id]:[Column3.topic]], 3, FALSE)</f>
        <v>13</v>
      </c>
      <c r="Q1191" s="1" t="s">
        <v>6208</v>
      </c>
    </row>
    <row r="1192" spans="1:17" x14ac:dyDescent="0.25">
      <c r="A1192" s="1" t="s">
        <v>5916</v>
      </c>
      <c r="B1192" s="1" t="s">
        <v>5919</v>
      </c>
      <c r="C1192" s="1" t="s">
        <v>5915</v>
      </c>
      <c r="D1192" s="1" t="s">
        <v>5921</v>
      </c>
      <c r="E1192" s="1" t="s">
        <v>5920</v>
      </c>
      <c r="F1192" s="1" t="s">
        <v>526</v>
      </c>
      <c r="G1192" s="1">
        <v>2021</v>
      </c>
      <c r="I1192" s="1">
        <f>VLOOKUP(Table_Data[[#This Row],[id]], Table_miniLM_document_topics[[Column1.id]:[Column3.topic]], 3, FALSE)</f>
        <v>15</v>
      </c>
      <c r="J1192" s="1">
        <f>VLOOKUP(Table_Data[[#This Row],[id]], Table_mpnet_document_topics[[Column1.id]:[Column3.topic]], 3, FALSE)</f>
        <v>18</v>
      </c>
      <c r="K1192" s="1">
        <f>VLOOKUP(Table_Data[[#This Row],[id]], Table_scibert_document_topics[[Column1.id]:[Column3.topic]], 3, FALSE)</f>
        <v>13</v>
      </c>
      <c r="L1192" s="1">
        <f>VLOOKUP(Table_Data[[#This Row],[id]], Table_miniLM_titles_topics[[Column1.id]:[Column3.topic]], 3, FALSE)</f>
        <v>8</v>
      </c>
      <c r="M1192" s="1">
        <f>VLOOKUP(Table_Data[[#This Row],[id]], Table_mpnet_titles_topics[[Column1.id]:[Column3.topic]], 3, FALSE)</f>
        <v>11</v>
      </c>
      <c r="N1192" s="1">
        <f>VLOOKUP(Table_Data[[#This Row],[id]], Table_scibert_titles_topics[[Column1.id]:[Column3.topic]], 3, FALSE)</f>
        <v>6</v>
      </c>
      <c r="O1192" s="1">
        <f>VLOOKUP(Table_Data[[#This Row],[id]], Table_miniLM_keywords_topics[[Column1.id]:[Column3.topic]], 3, FALSE)</f>
        <v>2</v>
      </c>
      <c r="P1192" s="1">
        <f>VLOOKUP(Table_Data[[#This Row],[id]], Table_mpnet_keywords_topics[[Column1.id]:[Column3.topic]], 3, FALSE)</f>
        <v>12</v>
      </c>
      <c r="Q1192" s="1" t="s">
        <v>6208</v>
      </c>
    </row>
    <row r="1193" spans="1:17" x14ac:dyDescent="0.25">
      <c r="A1193" s="1" t="s">
        <v>5927</v>
      </c>
      <c r="B1193" s="1" t="s">
        <v>5929</v>
      </c>
      <c r="C1193" s="1" t="s">
        <v>5928</v>
      </c>
      <c r="D1193" s="1" t="s">
        <v>5931</v>
      </c>
      <c r="E1193" s="1" t="s">
        <v>5930</v>
      </c>
      <c r="F1193" s="1" t="s">
        <v>526</v>
      </c>
      <c r="G1193" s="1">
        <v>2016</v>
      </c>
      <c r="I1193" s="1">
        <f>VLOOKUP(Table_Data[[#This Row],[id]], Table_miniLM_document_topics[[Column1.id]:[Column3.topic]], 3, FALSE)</f>
        <v>-1</v>
      </c>
      <c r="J1193" s="1">
        <f>VLOOKUP(Table_Data[[#This Row],[id]], Table_mpnet_document_topics[[Column1.id]:[Column3.topic]], 3, FALSE)</f>
        <v>-1</v>
      </c>
      <c r="K1193" s="1">
        <f>VLOOKUP(Table_Data[[#This Row],[id]], Table_scibert_document_topics[[Column1.id]:[Column3.topic]], 3, FALSE)</f>
        <v>13</v>
      </c>
      <c r="L1193" s="1">
        <f>VLOOKUP(Table_Data[[#This Row],[id]], Table_miniLM_titles_topics[[Column1.id]:[Column3.topic]], 3, FALSE)</f>
        <v>9</v>
      </c>
      <c r="M1193" s="1">
        <f>VLOOKUP(Table_Data[[#This Row],[id]], Table_mpnet_titles_topics[[Column1.id]:[Column3.topic]], 3, FALSE)</f>
        <v>8</v>
      </c>
      <c r="N1193" s="1">
        <f>VLOOKUP(Table_Data[[#This Row],[id]], Table_scibert_titles_topics[[Column1.id]:[Column3.topic]], 3, FALSE)</f>
        <v>12</v>
      </c>
      <c r="O1193" s="1">
        <f>VLOOKUP(Table_Data[[#This Row],[id]], Table_miniLM_keywords_topics[[Column1.id]:[Column3.topic]], 3, FALSE)</f>
        <v>11</v>
      </c>
      <c r="P1193" s="1">
        <f>VLOOKUP(Table_Data[[#This Row],[id]], Table_mpnet_keywords_topics[[Column1.id]:[Column3.topic]], 3, FALSE)</f>
        <v>6</v>
      </c>
      <c r="Q1193" s="1" t="s">
        <v>6208</v>
      </c>
    </row>
    <row r="1194" spans="1:17" x14ac:dyDescent="0.25">
      <c r="A1194" s="1" t="s">
        <v>5935</v>
      </c>
      <c r="B1194" s="1" t="s">
        <v>5945</v>
      </c>
      <c r="C1194" s="1" t="s">
        <v>4824</v>
      </c>
      <c r="D1194" s="1" t="s">
        <v>5947</v>
      </c>
      <c r="E1194" s="1" t="s">
        <v>5946</v>
      </c>
      <c r="F1194" s="1" t="s">
        <v>13</v>
      </c>
      <c r="G1194" s="1">
        <v>2013</v>
      </c>
      <c r="I1194" s="1">
        <f>VLOOKUP(Table_Data[[#This Row],[id]], Table_miniLM_document_topics[[Column1.id]:[Column3.topic]], 3, FALSE)</f>
        <v>2</v>
      </c>
      <c r="J1194" s="1">
        <f>VLOOKUP(Table_Data[[#This Row],[id]], Table_mpnet_document_topics[[Column1.id]:[Column3.topic]], 3, FALSE)</f>
        <v>1</v>
      </c>
      <c r="K1194" s="1">
        <f>VLOOKUP(Table_Data[[#This Row],[id]], Table_scibert_document_topics[[Column1.id]:[Column3.topic]], 3, FALSE)</f>
        <v>3</v>
      </c>
      <c r="L1194" s="1">
        <f>VLOOKUP(Table_Data[[#This Row],[id]], Table_miniLM_titles_topics[[Column1.id]:[Column3.topic]], 3, FALSE)</f>
        <v>4</v>
      </c>
      <c r="M1194" s="1">
        <f>VLOOKUP(Table_Data[[#This Row],[id]], Table_mpnet_titles_topics[[Column1.id]:[Column3.topic]], 3, FALSE)</f>
        <v>2</v>
      </c>
      <c r="N1194" s="1">
        <f>VLOOKUP(Table_Data[[#This Row],[id]], Table_scibert_titles_topics[[Column1.id]:[Column3.topic]], 3, FALSE)</f>
        <v>1</v>
      </c>
      <c r="O1194" s="1">
        <f>VLOOKUP(Table_Data[[#This Row],[id]], Table_miniLM_keywords_topics[[Column1.id]:[Column3.topic]], 3, FALSE)</f>
        <v>6</v>
      </c>
      <c r="P1194" s="1">
        <f>VLOOKUP(Table_Data[[#This Row],[id]], Table_mpnet_keywords_topics[[Column1.id]:[Column3.topic]], 3, FALSE)</f>
        <v>13</v>
      </c>
      <c r="Q1194" s="1" t="s">
        <v>6208</v>
      </c>
    </row>
    <row r="1195" spans="1:17" x14ac:dyDescent="0.25">
      <c r="A1195" s="1" t="s">
        <v>5936</v>
      </c>
      <c r="B1195" s="1" t="s">
        <v>5949</v>
      </c>
      <c r="C1195" s="1" t="s">
        <v>5948</v>
      </c>
      <c r="D1195" s="1" t="s">
        <v>5951</v>
      </c>
      <c r="E1195" s="1" t="s">
        <v>5950</v>
      </c>
      <c r="F1195" s="1" t="s">
        <v>13</v>
      </c>
      <c r="G1195" s="1">
        <v>2013</v>
      </c>
      <c r="I1195" s="1">
        <f>VLOOKUP(Table_Data[[#This Row],[id]], Table_miniLM_document_topics[[Column1.id]:[Column3.topic]], 3, FALSE)</f>
        <v>0</v>
      </c>
      <c r="J1195" s="1">
        <f>VLOOKUP(Table_Data[[#This Row],[id]], Table_mpnet_document_topics[[Column1.id]:[Column3.topic]], 3, FALSE)</f>
        <v>2</v>
      </c>
      <c r="K1195" s="1">
        <f>VLOOKUP(Table_Data[[#This Row],[id]], Table_scibert_document_topics[[Column1.id]:[Column3.topic]], 3, FALSE)</f>
        <v>0</v>
      </c>
      <c r="L1195" s="1">
        <f>VLOOKUP(Table_Data[[#This Row],[id]], Table_miniLM_titles_topics[[Column1.id]:[Column3.topic]], 3, FALSE)</f>
        <v>0</v>
      </c>
      <c r="M1195" s="1">
        <f>VLOOKUP(Table_Data[[#This Row],[id]], Table_mpnet_titles_topics[[Column1.id]:[Column3.topic]], 3, FALSE)</f>
        <v>3</v>
      </c>
      <c r="N1195" s="1">
        <f>VLOOKUP(Table_Data[[#This Row],[id]], Table_scibert_titles_topics[[Column1.id]:[Column3.topic]], 3, FALSE)</f>
        <v>8</v>
      </c>
      <c r="O1195" s="1">
        <f>VLOOKUP(Table_Data[[#This Row],[id]], Table_miniLM_keywords_topics[[Column1.id]:[Column3.topic]], 3, FALSE)</f>
        <v>0</v>
      </c>
      <c r="P1195" s="1">
        <f>VLOOKUP(Table_Data[[#This Row],[id]], Table_mpnet_keywords_topics[[Column1.id]:[Column3.topic]], 3, FALSE)</f>
        <v>-1</v>
      </c>
      <c r="Q1195" s="1" t="s">
        <v>6208</v>
      </c>
    </row>
    <row r="1196" spans="1:17" x14ac:dyDescent="0.25">
      <c r="A1196" s="1" t="s">
        <v>5937</v>
      </c>
      <c r="B1196" s="1" t="s">
        <v>5953</v>
      </c>
      <c r="C1196" s="1" t="s">
        <v>5952</v>
      </c>
      <c r="D1196" s="1" t="s">
        <v>5955</v>
      </c>
      <c r="E1196" s="1" t="s">
        <v>5954</v>
      </c>
      <c r="F1196" s="1" t="s">
        <v>13</v>
      </c>
      <c r="G1196" s="1">
        <v>2013</v>
      </c>
      <c r="I1196" s="1">
        <f>VLOOKUP(Table_Data[[#This Row],[id]], Table_miniLM_document_topics[[Column1.id]:[Column3.topic]], 3, FALSE)</f>
        <v>-1</v>
      </c>
      <c r="J1196" s="1">
        <f>VLOOKUP(Table_Data[[#This Row],[id]], Table_mpnet_document_topics[[Column1.id]:[Column3.topic]], 3, FALSE)</f>
        <v>0</v>
      </c>
      <c r="K1196" s="1">
        <f>VLOOKUP(Table_Data[[#This Row],[id]], Table_scibert_document_topics[[Column1.id]:[Column3.topic]], 3, FALSE)</f>
        <v>-1</v>
      </c>
      <c r="L1196" s="1">
        <f>VLOOKUP(Table_Data[[#This Row],[id]], Table_miniLM_titles_topics[[Column1.id]:[Column3.topic]], 3, FALSE)</f>
        <v>3</v>
      </c>
      <c r="M1196" s="1">
        <f>VLOOKUP(Table_Data[[#This Row],[id]], Table_mpnet_titles_topics[[Column1.id]:[Column3.topic]], 3, FALSE)</f>
        <v>0</v>
      </c>
      <c r="N1196" s="1">
        <f>VLOOKUP(Table_Data[[#This Row],[id]], Table_scibert_titles_topics[[Column1.id]:[Column3.topic]], 3, FALSE)</f>
        <v>0</v>
      </c>
      <c r="O1196" s="1">
        <f>VLOOKUP(Table_Data[[#This Row],[id]], Table_miniLM_keywords_topics[[Column1.id]:[Column3.topic]], 3, FALSE)</f>
        <v>10</v>
      </c>
      <c r="P1196" s="1">
        <f>VLOOKUP(Table_Data[[#This Row],[id]], Table_mpnet_keywords_topics[[Column1.id]:[Column3.topic]], 3, FALSE)</f>
        <v>1</v>
      </c>
      <c r="Q1196" s="1" t="s">
        <v>6208</v>
      </c>
    </row>
    <row r="1197" spans="1:17" x14ac:dyDescent="0.25">
      <c r="A1197" s="1" t="s">
        <v>5938</v>
      </c>
      <c r="B1197" s="1" t="s">
        <v>5957</v>
      </c>
      <c r="C1197" s="1" t="s">
        <v>5956</v>
      </c>
      <c r="D1197" s="1" t="s">
        <v>5959</v>
      </c>
      <c r="E1197" s="1" t="s">
        <v>5958</v>
      </c>
      <c r="F1197" s="1" t="s">
        <v>13</v>
      </c>
      <c r="G1197" s="1">
        <v>2013</v>
      </c>
      <c r="I1197" s="1">
        <f>VLOOKUP(Table_Data[[#This Row],[id]], Table_miniLM_document_topics[[Column1.id]:[Column3.topic]], 3, FALSE)</f>
        <v>17</v>
      </c>
      <c r="J1197" s="1">
        <f>VLOOKUP(Table_Data[[#This Row],[id]], Table_mpnet_document_topics[[Column1.id]:[Column3.topic]], 3, FALSE)</f>
        <v>16</v>
      </c>
      <c r="K1197" s="1">
        <f>VLOOKUP(Table_Data[[#This Row],[id]], Table_scibert_document_topics[[Column1.id]:[Column3.topic]], 3, FALSE)</f>
        <v>19</v>
      </c>
      <c r="L1197" s="1">
        <f>VLOOKUP(Table_Data[[#This Row],[id]], Table_miniLM_titles_topics[[Column1.id]:[Column3.topic]], 3, FALSE)</f>
        <v>18</v>
      </c>
      <c r="M1197" s="1">
        <f>VLOOKUP(Table_Data[[#This Row],[id]], Table_mpnet_titles_topics[[Column1.id]:[Column3.topic]], 3, FALSE)</f>
        <v>-1</v>
      </c>
      <c r="N1197" s="1">
        <f>VLOOKUP(Table_Data[[#This Row],[id]], Table_scibert_titles_topics[[Column1.id]:[Column3.topic]], 3, FALSE)</f>
        <v>21</v>
      </c>
      <c r="O1197" s="1">
        <f>VLOOKUP(Table_Data[[#This Row],[id]], Table_miniLM_keywords_topics[[Column1.id]:[Column3.topic]], 3, FALSE)</f>
        <v>-1</v>
      </c>
      <c r="P1197" s="1">
        <f>VLOOKUP(Table_Data[[#This Row],[id]], Table_mpnet_keywords_topics[[Column1.id]:[Column3.topic]], 3, FALSE)</f>
        <v>-1</v>
      </c>
      <c r="Q1197" s="1" t="s">
        <v>6208</v>
      </c>
    </row>
    <row r="1198" spans="1:17" x14ac:dyDescent="0.25">
      <c r="A1198" s="1" t="s">
        <v>5939</v>
      </c>
      <c r="B1198" s="1" t="s">
        <v>5961</v>
      </c>
      <c r="C1198" s="1" t="s">
        <v>5960</v>
      </c>
      <c r="D1198" s="1" t="s">
        <v>5963</v>
      </c>
      <c r="E1198" s="1" t="s">
        <v>5962</v>
      </c>
      <c r="F1198" s="1" t="s">
        <v>13</v>
      </c>
      <c r="G1198" s="1">
        <v>2013</v>
      </c>
      <c r="I1198" s="1">
        <f>VLOOKUP(Table_Data[[#This Row],[id]], Table_miniLM_document_topics[[Column1.id]:[Column3.topic]], 3, FALSE)</f>
        <v>4</v>
      </c>
      <c r="J1198" s="1">
        <f>VLOOKUP(Table_Data[[#This Row],[id]], Table_mpnet_document_topics[[Column1.id]:[Column3.topic]], 3, FALSE)</f>
        <v>5</v>
      </c>
      <c r="K1198" s="1">
        <f>VLOOKUP(Table_Data[[#This Row],[id]], Table_scibert_document_topics[[Column1.id]:[Column3.topic]], 3, FALSE)</f>
        <v>5</v>
      </c>
      <c r="L1198" s="1">
        <f>VLOOKUP(Table_Data[[#This Row],[id]], Table_miniLM_titles_topics[[Column1.id]:[Column3.topic]], 3, FALSE)</f>
        <v>2</v>
      </c>
      <c r="M1198" s="1">
        <f>VLOOKUP(Table_Data[[#This Row],[id]], Table_mpnet_titles_topics[[Column1.id]:[Column3.topic]], 3, FALSE)</f>
        <v>0</v>
      </c>
      <c r="N1198" s="1">
        <f>VLOOKUP(Table_Data[[#This Row],[id]], Table_scibert_titles_topics[[Column1.id]:[Column3.topic]], 3, FALSE)</f>
        <v>-1</v>
      </c>
      <c r="O1198" s="1">
        <f>VLOOKUP(Table_Data[[#This Row],[id]], Table_miniLM_keywords_topics[[Column1.id]:[Column3.topic]], 3, FALSE)</f>
        <v>5</v>
      </c>
      <c r="P1198" s="1">
        <f>VLOOKUP(Table_Data[[#This Row],[id]], Table_mpnet_keywords_topics[[Column1.id]:[Column3.topic]], 3, FALSE)</f>
        <v>-1</v>
      </c>
      <c r="Q1198" s="1" t="s">
        <v>6208</v>
      </c>
    </row>
    <row r="1199" spans="1:17" x14ac:dyDescent="0.25">
      <c r="A1199" s="1" t="s">
        <v>5940</v>
      </c>
      <c r="B1199" s="1" t="s">
        <v>5969</v>
      </c>
      <c r="C1199" s="1" t="s">
        <v>5968</v>
      </c>
      <c r="D1199" s="1" t="s">
        <v>5971</v>
      </c>
      <c r="E1199" s="1" t="s">
        <v>5970</v>
      </c>
      <c r="F1199" s="1" t="s">
        <v>13</v>
      </c>
      <c r="G1199" s="1">
        <v>2015</v>
      </c>
      <c r="I1199" s="1">
        <f>VLOOKUP(Table_Data[[#This Row],[id]], Table_miniLM_document_topics[[Column1.id]:[Column3.topic]], 3, FALSE)</f>
        <v>5</v>
      </c>
      <c r="J1199" s="1">
        <f>VLOOKUP(Table_Data[[#This Row],[id]], Table_mpnet_document_topics[[Column1.id]:[Column3.topic]], 3, FALSE)</f>
        <v>0</v>
      </c>
      <c r="K1199" s="1">
        <f>VLOOKUP(Table_Data[[#This Row],[id]], Table_scibert_document_topics[[Column1.id]:[Column3.topic]], 3, FALSE)</f>
        <v>9</v>
      </c>
      <c r="L1199" s="1">
        <f>VLOOKUP(Table_Data[[#This Row],[id]], Table_miniLM_titles_topics[[Column1.id]:[Column3.topic]], 3, FALSE)</f>
        <v>5</v>
      </c>
      <c r="M1199" s="1">
        <f>VLOOKUP(Table_Data[[#This Row],[id]], Table_mpnet_titles_topics[[Column1.id]:[Column3.topic]], 3, FALSE)</f>
        <v>0</v>
      </c>
      <c r="N1199" s="1">
        <f>VLOOKUP(Table_Data[[#This Row],[id]], Table_scibert_titles_topics[[Column1.id]:[Column3.topic]], 3, FALSE)</f>
        <v>0</v>
      </c>
      <c r="O1199" s="1">
        <f>VLOOKUP(Table_Data[[#This Row],[id]], Table_miniLM_keywords_topics[[Column1.id]:[Column3.topic]], 3, FALSE)</f>
        <v>11</v>
      </c>
      <c r="P1199" s="1">
        <f>VLOOKUP(Table_Data[[#This Row],[id]], Table_mpnet_keywords_topics[[Column1.id]:[Column3.topic]], 3, FALSE)</f>
        <v>1</v>
      </c>
      <c r="Q1199" s="1" t="s">
        <v>6208</v>
      </c>
    </row>
    <row r="1200" spans="1:17" x14ac:dyDescent="0.25">
      <c r="A1200" s="1" t="s">
        <v>5941</v>
      </c>
      <c r="B1200" s="1" t="s">
        <v>6032</v>
      </c>
      <c r="C1200" s="1" t="s">
        <v>6031</v>
      </c>
      <c r="D1200" s="1" t="s">
        <v>6034</v>
      </c>
      <c r="E1200" s="1" t="s">
        <v>6033</v>
      </c>
      <c r="F1200" s="1" t="s">
        <v>13</v>
      </c>
      <c r="G1200" s="1">
        <v>2022</v>
      </c>
      <c r="I1200" s="1">
        <f>VLOOKUP(Table_Data[[#This Row],[id]], Table_miniLM_document_topics[[Column1.id]:[Column3.topic]], 3, FALSE)</f>
        <v>-1</v>
      </c>
      <c r="J1200" s="1">
        <f>VLOOKUP(Table_Data[[#This Row],[id]], Table_mpnet_document_topics[[Column1.id]:[Column3.topic]], 3, FALSE)</f>
        <v>17</v>
      </c>
      <c r="K1200" s="1">
        <f>VLOOKUP(Table_Data[[#This Row],[id]], Table_scibert_document_topics[[Column1.id]:[Column3.topic]], 3, FALSE)</f>
        <v>-1</v>
      </c>
      <c r="L1200" s="1">
        <f>VLOOKUP(Table_Data[[#This Row],[id]], Table_miniLM_titles_topics[[Column1.id]:[Column3.topic]], 3, FALSE)</f>
        <v>17</v>
      </c>
      <c r="M1200" s="1">
        <f>VLOOKUP(Table_Data[[#This Row],[id]], Table_mpnet_titles_topics[[Column1.id]:[Column3.topic]], 3, FALSE)</f>
        <v>10</v>
      </c>
      <c r="N1200" s="1">
        <f>VLOOKUP(Table_Data[[#This Row],[id]], Table_scibert_titles_topics[[Column1.id]:[Column3.topic]], 3, FALSE)</f>
        <v>14</v>
      </c>
      <c r="O1200" s="1">
        <f>VLOOKUP(Table_Data[[#This Row],[id]], Table_miniLM_keywords_topics[[Column1.id]:[Column3.topic]], 3, FALSE)</f>
        <v>6</v>
      </c>
      <c r="P1200" s="1">
        <f>VLOOKUP(Table_Data[[#This Row],[id]], Table_mpnet_keywords_topics[[Column1.id]:[Column3.topic]], 3, FALSE)</f>
        <v>13</v>
      </c>
      <c r="Q1200" s="1" t="s">
        <v>6208</v>
      </c>
    </row>
    <row r="1201" spans="1:17" x14ac:dyDescent="0.25">
      <c r="A1201" s="1" t="s">
        <v>5942</v>
      </c>
      <c r="B1201" s="1" t="s">
        <v>6036</v>
      </c>
      <c r="C1201" s="1" t="s">
        <v>6035</v>
      </c>
      <c r="D1201" s="1" t="s">
        <v>6037</v>
      </c>
      <c r="E1201" s="1" t="s">
        <v>6041</v>
      </c>
      <c r="F1201" s="1" t="s">
        <v>13</v>
      </c>
      <c r="G1201" s="1">
        <v>2022</v>
      </c>
      <c r="I1201" s="1">
        <f>VLOOKUP(Table_Data[[#This Row],[id]], Table_miniLM_document_topics[[Column1.id]:[Column3.topic]], 3, FALSE)</f>
        <v>10</v>
      </c>
      <c r="J1201" s="1">
        <f>VLOOKUP(Table_Data[[#This Row],[id]], Table_mpnet_document_topics[[Column1.id]:[Column3.topic]], 3, FALSE)</f>
        <v>-1</v>
      </c>
      <c r="K1201" s="1">
        <f>VLOOKUP(Table_Data[[#This Row],[id]], Table_scibert_document_topics[[Column1.id]:[Column3.topic]], 3, FALSE)</f>
        <v>14</v>
      </c>
      <c r="L1201" s="1">
        <f>VLOOKUP(Table_Data[[#This Row],[id]], Table_miniLM_titles_topics[[Column1.id]:[Column3.topic]], 3, FALSE)</f>
        <v>-1</v>
      </c>
      <c r="M1201" s="1">
        <f>VLOOKUP(Table_Data[[#This Row],[id]], Table_mpnet_titles_topics[[Column1.id]:[Column3.topic]], 3, FALSE)</f>
        <v>10</v>
      </c>
      <c r="N1201" s="1">
        <f>VLOOKUP(Table_Data[[#This Row],[id]], Table_scibert_titles_topics[[Column1.id]:[Column3.topic]], 3, FALSE)</f>
        <v>-1</v>
      </c>
      <c r="O1201" s="1">
        <f>VLOOKUP(Table_Data[[#This Row],[id]], Table_miniLM_keywords_topics[[Column1.id]:[Column3.topic]], 3, FALSE)</f>
        <v>2</v>
      </c>
      <c r="P1201" s="1">
        <f>VLOOKUP(Table_Data[[#This Row],[id]], Table_mpnet_keywords_topics[[Column1.id]:[Column3.topic]], 3, FALSE)</f>
        <v>-1</v>
      </c>
      <c r="Q1201" s="1" t="s">
        <v>6208</v>
      </c>
    </row>
    <row r="1202" spans="1:17" x14ac:dyDescent="0.25">
      <c r="A1202" s="1" t="s">
        <v>5943</v>
      </c>
      <c r="B1202" s="1" t="s">
        <v>6039</v>
      </c>
      <c r="C1202" s="1" t="s">
        <v>6038</v>
      </c>
      <c r="D1202" s="1" t="s">
        <v>6042</v>
      </c>
      <c r="E1202" s="1" t="s">
        <v>6040</v>
      </c>
      <c r="F1202" s="1" t="s">
        <v>13</v>
      </c>
      <c r="G1202" s="1">
        <v>2022</v>
      </c>
      <c r="I1202" s="1">
        <f>VLOOKUP(Table_Data[[#This Row],[id]], Table_miniLM_document_topics[[Column1.id]:[Column3.topic]], 3, FALSE)</f>
        <v>0</v>
      </c>
      <c r="J1202" s="1">
        <f>VLOOKUP(Table_Data[[#This Row],[id]], Table_mpnet_document_topics[[Column1.id]:[Column3.topic]], 3, FALSE)</f>
        <v>-1</v>
      </c>
      <c r="K1202" s="1">
        <f>VLOOKUP(Table_Data[[#This Row],[id]], Table_scibert_document_topics[[Column1.id]:[Column3.topic]], 3, FALSE)</f>
        <v>21</v>
      </c>
      <c r="L1202" s="1">
        <f>VLOOKUP(Table_Data[[#This Row],[id]], Table_miniLM_titles_topics[[Column1.id]:[Column3.topic]], 3, FALSE)</f>
        <v>0</v>
      </c>
      <c r="M1202" s="1">
        <f>VLOOKUP(Table_Data[[#This Row],[id]], Table_mpnet_titles_topics[[Column1.id]:[Column3.topic]], 3, FALSE)</f>
        <v>3</v>
      </c>
      <c r="N1202" s="1">
        <f>VLOOKUP(Table_Data[[#This Row],[id]], Table_scibert_titles_topics[[Column1.id]:[Column3.topic]], 3, FALSE)</f>
        <v>-1</v>
      </c>
      <c r="O1202" s="1">
        <f>VLOOKUP(Table_Data[[#This Row],[id]], Table_miniLM_keywords_topics[[Column1.id]:[Column3.topic]], 3, FALSE)</f>
        <v>6</v>
      </c>
      <c r="P1202" s="1">
        <f>VLOOKUP(Table_Data[[#This Row],[id]], Table_mpnet_keywords_topics[[Column1.id]:[Column3.topic]], 3, FALSE)</f>
        <v>13</v>
      </c>
      <c r="Q1202" s="1" t="s">
        <v>6208</v>
      </c>
    </row>
    <row r="1203" spans="1:17" x14ac:dyDescent="0.25">
      <c r="A1203" s="1" t="s">
        <v>5944</v>
      </c>
      <c r="B1203" s="1" t="s">
        <v>6044</v>
      </c>
      <c r="C1203" s="1" t="s">
        <v>6043</v>
      </c>
      <c r="D1203" s="1" t="s">
        <v>6046</v>
      </c>
      <c r="E1203" s="1" t="s">
        <v>6045</v>
      </c>
      <c r="F1203" s="1" t="s">
        <v>13</v>
      </c>
      <c r="G1203" s="1">
        <v>2022</v>
      </c>
      <c r="I1203" s="1">
        <f>VLOOKUP(Table_Data[[#This Row],[id]], Table_miniLM_document_topics[[Column1.id]:[Column3.topic]], 3, FALSE)</f>
        <v>0</v>
      </c>
      <c r="J1203" s="1">
        <f>VLOOKUP(Table_Data[[#This Row],[id]], Table_mpnet_document_topics[[Column1.id]:[Column3.topic]], 3, FALSE)</f>
        <v>2</v>
      </c>
      <c r="K1203" s="1">
        <f>VLOOKUP(Table_Data[[#This Row],[id]], Table_scibert_document_topics[[Column1.id]:[Column3.topic]], 3, FALSE)</f>
        <v>0</v>
      </c>
      <c r="L1203" s="1">
        <f>VLOOKUP(Table_Data[[#This Row],[id]], Table_miniLM_titles_topics[[Column1.id]:[Column3.topic]], 3, FALSE)</f>
        <v>0</v>
      </c>
      <c r="M1203" s="1">
        <f>VLOOKUP(Table_Data[[#This Row],[id]], Table_mpnet_titles_topics[[Column1.id]:[Column3.topic]], 3, FALSE)</f>
        <v>3</v>
      </c>
      <c r="N1203" s="1">
        <f>VLOOKUP(Table_Data[[#This Row],[id]], Table_scibert_titles_topics[[Column1.id]:[Column3.topic]], 3, FALSE)</f>
        <v>8</v>
      </c>
      <c r="O1203" s="1">
        <f>VLOOKUP(Table_Data[[#This Row],[id]], Table_miniLM_keywords_topics[[Column1.id]:[Column3.topic]], 3, FALSE)</f>
        <v>0</v>
      </c>
      <c r="P1203" s="1">
        <f>VLOOKUP(Table_Data[[#This Row],[id]], Table_mpnet_keywords_topics[[Column1.id]:[Column3.topic]], 3, FALSE)</f>
        <v>4</v>
      </c>
      <c r="Q1203" s="1" t="s">
        <v>6208</v>
      </c>
    </row>
    <row r="1204" spans="1:17" x14ac:dyDescent="0.25">
      <c r="A1204" s="1" t="s">
        <v>6001</v>
      </c>
      <c r="B1204" s="1" t="s">
        <v>6048</v>
      </c>
      <c r="C1204" s="1" t="s">
        <v>6047</v>
      </c>
      <c r="D1204" s="1" t="s">
        <v>6050</v>
      </c>
      <c r="E1204" s="1" t="s">
        <v>6049</v>
      </c>
      <c r="F1204" s="1" t="s">
        <v>13</v>
      </c>
      <c r="G1204" s="1">
        <v>2022</v>
      </c>
      <c r="I1204" s="1">
        <f>VLOOKUP(Table_Data[[#This Row],[id]], Table_miniLM_document_topics[[Column1.id]:[Column3.topic]], 3, FALSE)</f>
        <v>16</v>
      </c>
      <c r="J1204" s="1">
        <f>VLOOKUP(Table_Data[[#This Row],[id]], Table_mpnet_document_topics[[Column1.id]:[Column3.topic]], 3, FALSE)</f>
        <v>13</v>
      </c>
      <c r="K1204" s="1">
        <f>VLOOKUP(Table_Data[[#This Row],[id]], Table_scibert_document_topics[[Column1.id]:[Column3.topic]], 3, FALSE)</f>
        <v>18</v>
      </c>
      <c r="L1204" s="1">
        <f>VLOOKUP(Table_Data[[#This Row],[id]], Table_miniLM_titles_topics[[Column1.id]:[Column3.topic]], 3, FALSE)</f>
        <v>14</v>
      </c>
      <c r="M1204" s="1">
        <f>VLOOKUP(Table_Data[[#This Row],[id]], Table_mpnet_titles_topics[[Column1.id]:[Column3.topic]], 3, FALSE)</f>
        <v>13</v>
      </c>
      <c r="N1204" s="1">
        <f>VLOOKUP(Table_Data[[#This Row],[id]], Table_scibert_titles_topics[[Column1.id]:[Column3.topic]], 3, FALSE)</f>
        <v>13</v>
      </c>
      <c r="O1204" s="1">
        <f>VLOOKUP(Table_Data[[#This Row],[id]], Table_miniLM_keywords_topics[[Column1.id]:[Column3.topic]], 3, FALSE)</f>
        <v>-1</v>
      </c>
      <c r="P1204" s="1">
        <f>VLOOKUP(Table_Data[[#This Row],[id]], Table_mpnet_keywords_topics[[Column1.id]:[Column3.topic]], 3, FALSE)</f>
        <v>-1</v>
      </c>
      <c r="Q1204" s="1" t="s">
        <v>6208</v>
      </c>
    </row>
    <row r="1205" spans="1:17" x14ac:dyDescent="0.25">
      <c r="A1205" s="1" t="s">
        <v>6002</v>
      </c>
      <c r="B1205" s="1" t="s">
        <v>6052</v>
      </c>
      <c r="C1205" s="1" t="s">
        <v>6051</v>
      </c>
      <c r="D1205" s="1" t="s">
        <v>6054</v>
      </c>
      <c r="E1205" s="1" t="s">
        <v>6053</v>
      </c>
      <c r="F1205" s="1" t="s">
        <v>13</v>
      </c>
      <c r="G1205" s="1">
        <v>2022</v>
      </c>
      <c r="I1205" s="1">
        <f>VLOOKUP(Table_Data[[#This Row],[id]], Table_miniLM_document_topics[[Column1.id]:[Column3.topic]], 3, FALSE)</f>
        <v>5</v>
      </c>
      <c r="J1205" s="1">
        <f>VLOOKUP(Table_Data[[#This Row],[id]], Table_mpnet_document_topics[[Column1.id]:[Column3.topic]], 3, FALSE)</f>
        <v>0</v>
      </c>
      <c r="K1205" s="1">
        <f>VLOOKUP(Table_Data[[#This Row],[id]], Table_scibert_document_topics[[Column1.id]:[Column3.topic]], 3, FALSE)</f>
        <v>-1</v>
      </c>
      <c r="L1205" s="1">
        <f>VLOOKUP(Table_Data[[#This Row],[id]], Table_miniLM_titles_topics[[Column1.id]:[Column3.topic]], 3, FALSE)</f>
        <v>3</v>
      </c>
      <c r="M1205" s="1">
        <f>VLOOKUP(Table_Data[[#This Row],[id]], Table_mpnet_titles_topics[[Column1.id]:[Column3.topic]], 3, FALSE)</f>
        <v>0</v>
      </c>
      <c r="N1205" s="1">
        <f>VLOOKUP(Table_Data[[#This Row],[id]], Table_scibert_titles_topics[[Column1.id]:[Column3.topic]], 3, FALSE)</f>
        <v>0</v>
      </c>
      <c r="O1205" s="1">
        <f>VLOOKUP(Table_Data[[#This Row],[id]], Table_miniLM_keywords_topics[[Column1.id]:[Column3.topic]], 3, FALSE)</f>
        <v>10</v>
      </c>
      <c r="P1205" s="1">
        <f>VLOOKUP(Table_Data[[#This Row],[id]], Table_mpnet_keywords_topics[[Column1.id]:[Column3.topic]], 3, FALSE)</f>
        <v>1</v>
      </c>
      <c r="Q1205" s="1" t="s">
        <v>6208</v>
      </c>
    </row>
    <row r="1206" spans="1:17" x14ac:dyDescent="0.25">
      <c r="A1206" s="1" t="s">
        <v>6003</v>
      </c>
      <c r="B1206" s="1" t="s">
        <v>6056</v>
      </c>
      <c r="C1206" s="1" t="s">
        <v>6055</v>
      </c>
      <c r="D1206" s="1" t="s">
        <v>6058</v>
      </c>
      <c r="E1206" s="1" t="s">
        <v>6057</v>
      </c>
      <c r="F1206" s="1" t="s">
        <v>13</v>
      </c>
      <c r="G1206" s="1">
        <v>2022</v>
      </c>
      <c r="I1206" s="1">
        <f>VLOOKUP(Table_Data[[#This Row],[id]], Table_miniLM_document_topics[[Column1.id]:[Column3.topic]], 3, FALSE)</f>
        <v>6</v>
      </c>
      <c r="J1206" s="1">
        <f>VLOOKUP(Table_Data[[#This Row],[id]], Table_mpnet_document_topics[[Column1.id]:[Column3.topic]], 3, FALSE)</f>
        <v>7</v>
      </c>
      <c r="K1206" s="1">
        <f>VLOOKUP(Table_Data[[#This Row],[id]], Table_scibert_document_topics[[Column1.id]:[Column3.topic]], 3, FALSE)</f>
        <v>6</v>
      </c>
      <c r="L1206" s="1">
        <f>VLOOKUP(Table_Data[[#This Row],[id]], Table_miniLM_titles_topics[[Column1.id]:[Column3.topic]], 3, FALSE)</f>
        <v>6</v>
      </c>
      <c r="M1206" s="1">
        <f>VLOOKUP(Table_Data[[#This Row],[id]], Table_mpnet_titles_topics[[Column1.id]:[Column3.topic]], 3, FALSE)</f>
        <v>6</v>
      </c>
      <c r="N1206" s="1">
        <f>VLOOKUP(Table_Data[[#This Row],[id]], Table_scibert_titles_topics[[Column1.id]:[Column3.topic]], 3, FALSE)</f>
        <v>5</v>
      </c>
      <c r="O1206" s="1">
        <f>VLOOKUP(Table_Data[[#This Row],[id]], Table_miniLM_keywords_topics[[Column1.id]:[Column3.topic]], 3, FALSE)</f>
        <v>12</v>
      </c>
      <c r="P1206" s="1">
        <f>VLOOKUP(Table_Data[[#This Row],[id]], Table_mpnet_keywords_topics[[Column1.id]:[Column3.topic]], 3, FALSE)</f>
        <v>8</v>
      </c>
      <c r="Q1206" s="1" t="s">
        <v>6208</v>
      </c>
    </row>
    <row r="1207" spans="1:17" x14ac:dyDescent="0.25">
      <c r="A1207" s="1" t="s">
        <v>6004</v>
      </c>
      <c r="B1207" s="1" t="s">
        <v>6060</v>
      </c>
      <c r="C1207" s="1" t="s">
        <v>6059</v>
      </c>
      <c r="D1207" s="1" t="s">
        <v>6062</v>
      </c>
      <c r="E1207" s="1" t="s">
        <v>6061</v>
      </c>
      <c r="F1207" s="1" t="s">
        <v>13</v>
      </c>
      <c r="G1207" s="1">
        <v>2022</v>
      </c>
      <c r="I1207" s="1">
        <f>VLOOKUP(Table_Data[[#This Row],[id]], Table_miniLM_document_topics[[Column1.id]:[Column3.topic]], 3, FALSE)</f>
        <v>16</v>
      </c>
      <c r="J1207" s="1">
        <f>VLOOKUP(Table_Data[[#This Row],[id]], Table_mpnet_document_topics[[Column1.id]:[Column3.topic]], 3, FALSE)</f>
        <v>13</v>
      </c>
      <c r="K1207" s="1">
        <f>VLOOKUP(Table_Data[[#This Row],[id]], Table_scibert_document_topics[[Column1.id]:[Column3.topic]], 3, FALSE)</f>
        <v>18</v>
      </c>
      <c r="L1207" s="1">
        <f>VLOOKUP(Table_Data[[#This Row],[id]], Table_miniLM_titles_topics[[Column1.id]:[Column3.topic]], 3, FALSE)</f>
        <v>14</v>
      </c>
      <c r="M1207" s="1">
        <f>VLOOKUP(Table_Data[[#This Row],[id]], Table_mpnet_titles_topics[[Column1.id]:[Column3.topic]], 3, FALSE)</f>
        <v>13</v>
      </c>
      <c r="N1207" s="1">
        <f>VLOOKUP(Table_Data[[#This Row],[id]], Table_scibert_titles_topics[[Column1.id]:[Column3.topic]], 3, FALSE)</f>
        <v>13</v>
      </c>
      <c r="O1207" s="1">
        <f>VLOOKUP(Table_Data[[#This Row],[id]], Table_miniLM_keywords_topics[[Column1.id]:[Column3.topic]], 3, FALSE)</f>
        <v>-1</v>
      </c>
      <c r="P1207" s="1">
        <f>VLOOKUP(Table_Data[[#This Row],[id]], Table_mpnet_keywords_topics[[Column1.id]:[Column3.topic]], 3, FALSE)</f>
        <v>-1</v>
      </c>
      <c r="Q1207" s="1" t="s">
        <v>6208</v>
      </c>
    </row>
    <row r="1208" spans="1:17" x14ac:dyDescent="0.25">
      <c r="A1208" s="1" t="s">
        <v>6005</v>
      </c>
      <c r="B1208" s="1" t="s">
        <v>6064</v>
      </c>
      <c r="C1208" s="1" t="s">
        <v>6063</v>
      </c>
      <c r="D1208" s="1" t="s">
        <v>6066</v>
      </c>
      <c r="E1208" s="1" t="s">
        <v>6065</v>
      </c>
      <c r="F1208" s="1" t="s">
        <v>13</v>
      </c>
      <c r="G1208" s="1">
        <v>2022</v>
      </c>
      <c r="I1208" s="1">
        <f>VLOOKUP(Table_Data[[#This Row],[id]], Table_miniLM_document_topics[[Column1.id]:[Column3.topic]], 3, FALSE)</f>
        <v>14</v>
      </c>
      <c r="J1208" s="1">
        <f>VLOOKUP(Table_Data[[#This Row],[id]], Table_mpnet_document_topics[[Column1.id]:[Column3.topic]], 3, FALSE)</f>
        <v>8</v>
      </c>
      <c r="K1208" s="1">
        <f>VLOOKUP(Table_Data[[#This Row],[id]], Table_scibert_document_topics[[Column1.id]:[Column3.topic]], 3, FALSE)</f>
        <v>-1</v>
      </c>
      <c r="L1208" s="1">
        <f>VLOOKUP(Table_Data[[#This Row],[id]], Table_miniLM_titles_topics[[Column1.id]:[Column3.topic]], 3, FALSE)</f>
        <v>8</v>
      </c>
      <c r="M1208" s="1">
        <f>VLOOKUP(Table_Data[[#This Row],[id]], Table_mpnet_titles_topics[[Column1.id]:[Column3.topic]], 3, FALSE)</f>
        <v>11</v>
      </c>
      <c r="N1208" s="1">
        <f>VLOOKUP(Table_Data[[#This Row],[id]], Table_scibert_titles_topics[[Column1.id]:[Column3.topic]], 3, FALSE)</f>
        <v>6</v>
      </c>
      <c r="O1208" s="1">
        <f>VLOOKUP(Table_Data[[#This Row],[id]], Table_miniLM_keywords_topics[[Column1.id]:[Column3.topic]], 3, FALSE)</f>
        <v>-1</v>
      </c>
      <c r="P1208" s="1">
        <f>VLOOKUP(Table_Data[[#This Row],[id]], Table_mpnet_keywords_topics[[Column1.id]:[Column3.topic]], 3, FALSE)</f>
        <v>9</v>
      </c>
      <c r="Q1208" s="1" t="s">
        <v>6208</v>
      </c>
    </row>
    <row r="1209" spans="1:17" x14ac:dyDescent="0.25">
      <c r="A1209" s="1" t="s">
        <v>6006</v>
      </c>
      <c r="B1209" s="1" t="s">
        <v>6068</v>
      </c>
      <c r="C1209" s="1" t="s">
        <v>6067</v>
      </c>
      <c r="D1209" s="1" t="s">
        <v>6070</v>
      </c>
      <c r="E1209" s="1" t="s">
        <v>6069</v>
      </c>
      <c r="F1209" s="1" t="s">
        <v>13</v>
      </c>
      <c r="G1209" s="1">
        <v>2022</v>
      </c>
      <c r="I1209" s="1">
        <f>VLOOKUP(Table_Data[[#This Row],[id]], Table_miniLM_document_topics[[Column1.id]:[Column3.topic]], 3, FALSE)</f>
        <v>3</v>
      </c>
      <c r="J1209" s="1">
        <f>VLOOKUP(Table_Data[[#This Row],[id]], Table_mpnet_document_topics[[Column1.id]:[Column3.topic]], 3, FALSE)</f>
        <v>25</v>
      </c>
      <c r="K1209" s="1">
        <f>VLOOKUP(Table_Data[[#This Row],[id]], Table_scibert_document_topics[[Column1.id]:[Column3.topic]], 3, FALSE)</f>
        <v>2</v>
      </c>
      <c r="L1209" s="1">
        <f>VLOOKUP(Table_Data[[#This Row],[id]], Table_miniLM_titles_topics[[Column1.id]:[Column3.topic]], 3, FALSE)</f>
        <v>-1</v>
      </c>
      <c r="M1209" s="1">
        <f>VLOOKUP(Table_Data[[#This Row],[id]], Table_mpnet_titles_topics[[Column1.id]:[Column3.topic]], 3, FALSE)</f>
        <v>2</v>
      </c>
      <c r="N1209" s="1">
        <f>VLOOKUP(Table_Data[[#This Row],[id]], Table_scibert_titles_topics[[Column1.id]:[Column3.topic]], 3, FALSE)</f>
        <v>-1</v>
      </c>
      <c r="O1209" s="1">
        <f>VLOOKUP(Table_Data[[#This Row],[id]], Table_miniLM_keywords_topics[[Column1.id]:[Column3.topic]], 3, FALSE)</f>
        <v>2</v>
      </c>
      <c r="P1209" s="1">
        <f>VLOOKUP(Table_Data[[#This Row],[id]], Table_mpnet_keywords_topics[[Column1.id]:[Column3.topic]], 3, FALSE)</f>
        <v>7</v>
      </c>
      <c r="Q1209" s="1" t="s">
        <v>6208</v>
      </c>
    </row>
    <row r="1210" spans="1:17" x14ac:dyDescent="0.25">
      <c r="A1210" s="1" t="s">
        <v>6007</v>
      </c>
      <c r="B1210" s="1" t="s">
        <v>6072</v>
      </c>
      <c r="C1210" s="1" t="s">
        <v>6071</v>
      </c>
      <c r="D1210" s="1" t="s">
        <v>6074</v>
      </c>
      <c r="E1210" s="1" t="s">
        <v>6073</v>
      </c>
      <c r="F1210" s="1" t="s">
        <v>13</v>
      </c>
      <c r="G1210" s="1">
        <v>2022</v>
      </c>
      <c r="I1210" s="1">
        <f>VLOOKUP(Table_Data[[#This Row],[id]], Table_miniLM_document_topics[[Column1.id]:[Column3.topic]], 3, FALSE)</f>
        <v>12</v>
      </c>
      <c r="J1210" s="1">
        <f>VLOOKUP(Table_Data[[#This Row],[id]], Table_mpnet_document_topics[[Column1.id]:[Column3.topic]], 3, FALSE)</f>
        <v>6</v>
      </c>
      <c r="K1210" s="1">
        <f>VLOOKUP(Table_Data[[#This Row],[id]], Table_scibert_document_topics[[Column1.id]:[Column3.topic]], 3, FALSE)</f>
        <v>10</v>
      </c>
      <c r="L1210" s="1">
        <f>VLOOKUP(Table_Data[[#This Row],[id]], Table_miniLM_titles_topics[[Column1.id]:[Column3.topic]], 3, FALSE)</f>
        <v>13</v>
      </c>
      <c r="M1210" s="1">
        <f>VLOOKUP(Table_Data[[#This Row],[id]], Table_mpnet_titles_topics[[Column1.id]:[Column3.topic]], 3, FALSE)</f>
        <v>9</v>
      </c>
      <c r="N1210" s="1">
        <f>VLOOKUP(Table_Data[[#This Row],[id]], Table_scibert_titles_topics[[Column1.id]:[Column3.topic]], 3, FALSE)</f>
        <v>-1</v>
      </c>
      <c r="O1210" s="1">
        <f>VLOOKUP(Table_Data[[#This Row],[id]], Table_miniLM_keywords_topics[[Column1.id]:[Column3.topic]], 3, FALSE)</f>
        <v>2</v>
      </c>
      <c r="P1210" s="1">
        <f>VLOOKUP(Table_Data[[#This Row],[id]], Table_mpnet_keywords_topics[[Column1.id]:[Column3.topic]], 3, FALSE)</f>
        <v>12</v>
      </c>
      <c r="Q1210" s="1" t="s">
        <v>6208</v>
      </c>
    </row>
    <row r="1211" spans="1:17" x14ac:dyDescent="0.25">
      <c r="A1211" s="1" t="s">
        <v>6008</v>
      </c>
      <c r="B1211" s="1" t="s">
        <v>6076</v>
      </c>
      <c r="C1211" s="1" t="s">
        <v>6075</v>
      </c>
      <c r="D1211" s="1" t="s">
        <v>6078</v>
      </c>
      <c r="E1211" s="1" t="s">
        <v>6077</v>
      </c>
      <c r="F1211" s="1" t="s">
        <v>13</v>
      </c>
      <c r="G1211" s="1">
        <v>2022</v>
      </c>
      <c r="I1211" s="1">
        <f>VLOOKUP(Table_Data[[#This Row],[id]], Table_miniLM_document_topics[[Column1.id]:[Column3.topic]], 3, FALSE)</f>
        <v>14</v>
      </c>
      <c r="J1211" s="1">
        <f>VLOOKUP(Table_Data[[#This Row],[id]], Table_mpnet_document_topics[[Column1.id]:[Column3.topic]], 3, FALSE)</f>
        <v>-1</v>
      </c>
      <c r="K1211" s="1">
        <f>VLOOKUP(Table_Data[[#This Row],[id]], Table_scibert_document_topics[[Column1.id]:[Column3.topic]], 3, FALSE)</f>
        <v>17</v>
      </c>
      <c r="L1211" s="1">
        <f>VLOOKUP(Table_Data[[#This Row],[id]], Table_miniLM_titles_topics[[Column1.id]:[Column3.topic]], 3, FALSE)</f>
        <v>11</v>
      </c>
      <c r="M1211" s="1">
        <f>VLOOKUP(Table_Data[[#This Row],[id]], Table_mpnet_titles_topics[[Column1.id]:[Column3.topic]], 3, FALSE)</f>
        <v>7</v>
      </c>
      <c r="N1211" s="1">
        <f>VLOOKUP(Table_Data[[#This Row],[id]], Table_scibert_titles_topics[[Column1.id]:[Column3.topic]], 3, FALSE)</f>
        <v>4</v>
      </c>
      <c r="O1211" s="1">
        <f>VLOOKUP(Table_Data[[#This Row],[id]], Table_miniLM_keywords_topics[[Column1.id]:[Column3.topic]], 3, FALSE)</f>
        <v>6</v>
      </c>
      <c r="P1211" s="1">
        <f>VLOOKUP(Table_Data[[#This Row],[id]], Table_mpnet_keywords_topics[[Column1.id]:[Column3.topic]], 3, FALSE)</f>
        <v>13</v>
      </c>
      <c r="Q1211" s="1" t="s">
        <v>6208</v>
      </c>
    </row>
    <row r="1212" spans="1:17" x14ac:dyDescent="0.25">
      <c r="A1212" s="1" t="s">
        <v>6009</v>
      </c>
      <c r="B1212" s="1" t="s">
        <v>6080</v>
      </c>
      <c r="C1212" s="1" t="s">
        <v>6079</v>
      </c>
      <c r="D1212" s="1" t="s">
        <v>6082</v>
      </c>
      <c r="E1212" s="1" t="s">
        <v>6081</v>
      </c>
      <c r="F1212" s="1" t="s">
        <v>13</v>
      </c>
      <c r="G1212" s="1">
        <v>2022</v>
      </c>
      <c r="I1212" s="1">
        <f>VLOOKUP(Table_Data[[#This Row],[id]], Table_miniLM_document_topics[[Column1.id]:[Column3.topic]], 3, FALSE)</f>
        <v>0</v>
      </c>
      <c r="J1212" s="1">
        <f>VLOOKUP(Table_Data[[#This Row],[id]], Table_mpnet_document_topics[[Column1.id]:[Column3.topic]], 3, FALSE)</f>
        <v>10</v>
      </c>
      <c r="K1212" s="1">
        <f>VLOOKUP(Table_Data[[#This Row],[id]], Table_scibert_document_topics[[Column1.id]:[Column3.topic]], 3, FALSE)</f>
        <v>21</v>
      </c>
      <c r="L1212" s="1">
        <f>VLOOKUP(Table_Data[[#This Row],[id]], Table_miniLM_titles_topics[[Column1.id]:[Column3.topic]], 3, FALSE)</f>
        <v>1</v>
      </c>
      <c r="M1212" s="1">
        <f>VLOOKUP(Table_Data[[#This Row],[id]], Table_mpnet_titles_topics[[Column1.id]:[Column3.topic]], 3, FALSE)</f>
        <v>4</v>
      </c>
      <c r="N1212" s="1">
        <f>VLOOKUP(Table_Data[[#This Row],[id]], Table_scibert_titles_topics[[Column1.id]:[Column3.topic]], 3, FALSE)</f>
        <v>11</v>
      </c>
      <c r="O1212" s="1">
        <f>VLOOKUP(Table_Data[[#This Row],[id]], Table_miniLM_keywords_topics[[Column1.id]:[Column3.topic]], 3, FALSE)</f>
        <v>-1</v>
      </c>
      <c r="P1212" s="1">
        <f>VLOOKUP(Table_Data[[#This Row],[id]], Table_mpnet_keywords_topics[[Column1.id]:[Column3.topic]], 3, FALSE)</f>
        <v>-1</v>
      </c>
      <c r="Q1212" s="1" t="s">
        <v>6208</v>
      </c>
    </row>
    <row r="1213" spans="1:17" x14ac:dyDescent="0.25">
      <c r="A1213" s="1" t="s">
        <v>6010</v>
      </c>
      <c r="B1213" s="1" t="s">
        <v>6084</v>
      </c>
      <c r="C1213" s="1" t="s">
        <v>6083</v>
      </c>
      <c r="D1213" s="1" t="s">
        <v>6086</v>
      </c>
      <c r="E1213" s="1" t="s">
        <v>6085</v>
      </c>
      <c r="F1213" s="1" t="s">
        <v>13</v>
      </c>
      <c r="G1213" s="1">
        <v>2022</v>
      </c>
      <c r="I1213" s="1">
        <f>VLOOKUP(Table_Data[[#This Row],[id]], Table_miniLM_document_topics[[Column1.id]:[Column3.topic]], 3, FALSE)</f>
        <v>0</v>
      </c>
      <c r="J1213" s="1">
        <f>VLOOKUP(Table_Data[[#This Row],[id]], Table_mpnet_document_topics[[Column1.id]:[Column3.topic]], 3, FALSE)</f>
        <v>2</v>
      </c>
      <c r="K1213" s="1">
        <f>VLOOKUP(Table_Data[[#This Row],[id]], Table_scibert_document_topics[[Column1.id]:[Column3.topic]], 3, FALSE)</f>
        <v>0</v>
      </c>
      <c r="L1213" s="1">
        <f>VLOOKUP(Table_Data[[#This Row],[id]], Table_miniLM_titles_topics[[Column1.id]:[Column3.topic]], 3, FALSE)</f>
        <v>0</v>
      </c>
      <c r="M1213" s="1">
        <f>VLOOKUP(Table_Data[[#This Row],[id]], Table_mpnet_titles_topics[[Column1.id]:[Column3.topic]], 3, FALSE)</f>
        <v>3</v>
      </c>
      <c r="N1213" s="1">
        <f>VLOOKUP(Table_Data[[#This Row],[id]], Table_scibert_titles_topics[[Column1.id]:[Column3.topic]], 3, FALSE)</f>
        <v>8</v>
      </c>
      <c r="O1213" s="1">
        <f>VLOOKUP(Table_Data[[#This Row],[id]], Table_miniLM_keywords_topics[[Column1.id]:[Column3.topic]], 3, FALSE)</f>
        <v>5</v>
      </c>
      <c r="P1213" s="1">
        <f>VLOOKUP(Table_Data[[#This Row],[id]], Table_mpnet_keywords_topics[[Column1.id]:[Column3.topic]], 3, FALSE)</f>
        <v>6</v>
      </c>
      <c r="Q1213" s="1" t="s">
        <v>6208</v>
      </c>
    </row>
    <row r="1214" spans="1:17" x14ac:dyDescent="0.25">
      <c r="A1214" s="1" t="s">
        <v>6030</v>
      </c>
      <c r="B1214" s="1" t="s">
        <v>6094</v>
      </c>
      <c r="C1214" s="1" t="s">
        <v>6087</v>
      </c>
      <c r="D1214" s="1" t="s">
        <v>6096</v>
      </c>
      <c r="E1214" s="1" t="s">
        <v>6095</v>
      </c>
      <c r="F1214" s="1" t="s">
        <v>13</v>
      </c>
      <c r="G1214" s="1">
        <v>2022</v>
      </c>
      <c r="I1214" s="1">
        <f>VLOOKUP(Table_Data[[#This Row],[id]], Table_miniLM_document_topics[[Column1.id]:[Column3.topic]], 3, FALSE)</f>
        <v>3</v>
      </c>
      <c r="J1214" s="1">
        <f>VLOOKUP(Table_Data[[#This Row],[id]], Table_mpnet_document_topics[[Column1.id]:[Column3.topic]], 3, FALSE)</f>
        <v>-1</v>
      </c>
      <c r="K1214" s="1">
        <f>VLOOKUP(Table_Data[[#This Row],[id]], Table_scibert_document_topics[[Column1.id]:[Column3.topic]], 3, FALSE)</f>
        <v>2</v>
      </c>
      <c r="L1214" s="1">
        <f>VLOOKUP(Table_Data[[#This Row],[id]], Table_miniLM_titles_topics[[Column1.id]:[Column3.topic]], 3, FALSE)</f>
        <v>15</v>
      </c>
      <c r="M1214" s="1">
        <f>VLOOKUP(Table_Data[[#This Row],[id]], Table_mpnet_titles_topics[[Column1.id]:[Column3.topic]], 3, FALSE)</f>
        <v>1</v>
      </c>
      <c r="N1214" s="1">
        <f>VLOOKUP(Table_Data[[#This Row],[id]], Table_scibert_titles_topics[[Column1.id]:[Column3.topic]], 3, FALSE)</f>
        <v>7</v>
      </c>
      <c r="O1214" s="1">
        <f>VLOOKUP(Table_Data[[#This Row],[id]], Table_miniLM_keywords_topics[[Column1.id]:[Column3.topic]], 3, FALSE)</f>
        <v>2</v>
      </c>
      <c r="P1214" s="1">
        <f>VLOOKUP(Table_Data[[#This Row],[id]], Table_mpnet_keywords_topics[[Column1.id]:[Column3.topic]], 3, FALSE)</f>
        <v>7</v>
      </c>
      <c r="Q1214" s="1" t="s">
        <v>6208</v>
      </c>
    </row>
    <row r="1215" spans="1:17" x14ac:dyDescent="0.25">
      <c r="A1215" s="1" t="s">
        <v>6011</v>
      </c>
      <c r="B1215" s="1" t="s">
        <v>6098</v>
      </c>
      <c r="C1215" s="1" t="s">
        <v>6097</v>
      </c>
      <c r="D1215" s="1" t="s">
        <v>6100</v>
      </c>
      <c r="E1215" s="1" t="s">
        <v>6099</v>
      </c>
      <c r="F1215" s="1" t="s">
        <v>13</v>
      </c>
      <c r="G1215" s="1">
        <v>2022</v>
      </c>
      <c r="I1215" s="1">
        <f>VLOOKUP(Table_Data[[#This Row],[id]], Table_miniLM_document_topics[[Column1.id]:[Column3.topic]], 3, FALSE)</f>
        <v>-1</v>
      </c>
      <c r="J1215" s="1">
        <f>VLOOKUP(Table_Data[[#This Row],[id]], Table_mpnet_document_topics[[Column1.id]:[Column3.topic]], 3, FALSE)</f>
        <v>0</v>
      </c>
      <c r="K1215" s="1">
        <f>VLOOKUP(Table_Data[[#This Row],[id]], Table_scibert_document_topics[[Column1.id]:[Column3.topic]], 3, FALSE)</f>
        <v>1</v>
      </c>
      <c r="L1215" s="1">
        <f>VLOOKUP(Table_Data[[#This Row],[id]], Table_miniLM_titles_topics[[Column1.id]:[Column3.topic]], 3, FALSE)</f>
        <v>3</v>
      </c>
      <c r="M1215" s="1">
        <f>VLOOKUP(Table_Data[[#This Row],[id]], Table_mpnet_titles_topics[[Column1.id]:[Column3.topic]], 3, FALSE)</f>
        <v>0</v>
      </c>
      <c r="N1215" s="1">
        <f>VLOOKUP(Table_Data[[#This Row],[id]], Table_scibert_titles_topics[[Column1.id]:[Column3.topic]], 3, FALSE)</f>
        <v>0</v>
      </c>
      <c r="O1215" s="1">
        <f>VLOOKUP(Table_Data[[#This Row],[id]], Table_miniLM_keywords_topics[[Column1.id]:[Column3.topic]], 3, FALSE)</f>
        <v>10</v>
      </c>
      <c r="P1215" s="1">
        <f>VLOOKUP(Table_Data[[#This Row],[id]], Table_mpnet_keywords_topics[[Column1.id]:[Column3.topic]], 3, FALSE)</f>
        <v>1</v>
      </c>
      <c r="Q1215" s="1" t="s">
        <v>6208</v>
      </c>
    </row>
    <row r="1216" spans="1:17" x14ac:dyDescent="0.25">
      <c r="A1216" s="1" t="s">
        <v>6012</v>
      </c>
      <c r="B1216" s="1" t="s">
        <v>6102</v>
      </c>
      <c r="C1216" s="1" t="s">
        <v>6101</v>
      </c>
      <c r="D1216" s="1" t="s">
        <v>6104</v>
      </c>
      <c r="E1216" s="1" t="s">
        <v>6103</v>
      </c>
      <c r="F1216" s="1" t="s">
        <v>13</v>
      </c>
      <c r="G1216" s="1">
        <v>2022</v>
      </c>
      <c r="I1216" s="1">
        <f>VLOOKUP(Table_Data[[#This Row],[id]], Table_miniLM_document_topics[[Column1.id]:[Column3.topic]], 3, FALSE)</f>
        <v>2</v>
      </c>
      <c r="J1216" s="1">
        <f>VLOOKUP(Table_Data[[#This Row],[id]], Table_mpnet_document_topics[[Column1.id]:[Column3.topic]], 3, FALSE)</f>
        <v>1</v>
      </c>
      <c r="K1216" s="1">
        <f>VLOOKUP(Table_Data[[#This Row],[id]], Table_scibert_document_topics[[Column1.id]:[Column3.topic]], 3, FALSE)</f>
        <v>3</v>
      </c>
      <c r="L1216" s="1">
        <f>VLOOKUP(Table_Data[[#This Row],[id]], Table_miniLM_titles_topics[[Column1.id]:[Column3.topic]], 3, FALSE)</f>
        <v>4</v>
      </c>
      <c r="M1216" s="1">
        <f>VLOOKUP(Table_Data[[#This Row],[id]], Table_mpnet_titles_topics[[Column1.id]:[Column3.topic]], 3, FALSE)</f>
        <v>2</v>
      </c>
      <c r="N1216" s="1">
        <f>VLOOKUP(Table_Data[[#This Row],[id]], Table_scibert_titles_topics[[Column1.id]:[Column3.topic]], 3, FALSE)</f>
        <v>1</v>
      </c>
      <c r="O1216" s="1">
        <f>VLOOKUP(Table_Data[[#This Row],[id]], Table_miniLM_keywords_topics[[Column1.id]:[Column3.topic]], 3, FALSE)</f>
        <v>-1</v>
      </c>
      <c r="P1216" s="1">
        <f>VLOOKUP(Table_Data[[#This Row],[id]], Table_mpnet_keywords_topics[[Column1.id]:[Column3.topic]], 3, FALSE)</f>
        <v>-1</v>
      </c>
      <c r="Q1216" s="1" t="s">
        <v>6208</v>
      </c>
    </row>
    <row r="1217" spans="1:17" x14ac:dyDescent="0.25">
      <c r="A1217" s="1" t="s">
        <v>6013</v>
      </c>
      <c r="B1217" s="1" t="s">
        <v>6106</v>
      </c>
      <c r="C1217" s="1" t="s">
        <v>6105</v>
      </c>
      <c r="D1217" s="1" t="s">
        <v>6108</v>
      </c>
      <c r="E1217" s="1" t="s">
        <v>6107</v>
      </c>
      <c r="F1217" s="1" t="s">
        <v>13</v>
      </c>
      <c r="G1217" s="1">
        <v>2022</v>
      </c>
      <c r="I1217" s="1">
        <f>VLOOKUP(Table_Data[[#This Row],[id]], Table_miniLM_document_topics[[Column1.id]:[Column3.topic]], 3, FALSE)</f>
        <v>-1</v>
      </c>
      <c r="J1217" s="1">
        <f>VLOOKUP(Table_Data[[#This Row],[id]], Table_mpnet_document_topics[[Column1.id]:[Column3.topic]], 3, FALSE)</f>
        <v>1</v>
      </c>
      <c r="K1217" s="1">
        <f>VLOOKUP(Table_Data[[#This Row],[id]], Table_scibert_document_topics[[Column1.id]:[Column3.topic]], 3, FALSE)</f>
        <v>-1</v>
      </c>
      <c r="L1217" s="1">
        <f>VLOOKUP(Table_Data[[#This Row],[id]], Table_miniLM_titles_topics[[Column1.id]:[Column3.topic]], 3, FALSE)</f>
        <v>4</v>
      </c>
      <c r="M1217" s="1">
        <f>VLOOKUP(Table_Data[[#This Row],[id]], Table_mpnet_titles_topics[[Column1.id]:[Column3.topic]], 3, FALSE)</f>
        <v>2</v>
      </c>
      <c r="N1217" s="1">
        <f>VLOOKUP(Table_Data[[#This Row],[id]], Table_scibert_titles_topics[[Column1.id]:[Column3.topic]], 3, FALSE)</f>
        <v>1</v>
      </c>
      <c r="O1217" s="1">
        <f>VLOOKUP(Table_Data[[#This Row],[id]], Table_miniLM_keywords_topics[[Column1.id]:[Column3.topic]], 3, FALSE)</f>
        <v>6</v>
      </c>
      <c r="P1217" s="1">
        <f>VLOOKUP(Table_Data[[#This Row],[id]], Table_mpnet_keywords_topics[[Column1.id]:[Column3.topic]], 3, FALSE)</f>
        <v>13</v>
      </c>
      <c r="Q1217" s="1" t="s">
        <v>6208</v>
      </c>
    </row>
    <row r="1218" spans="1:17" x14ac:dyDescent="0.25">
      <c r="A1218" s="1" t="s">
        <v>6014</v>
      </c>
      <c r="B1218" s="1" t="s">
        <v>6110</v>
      </c>
      <c r="C1218" s="1" t="s">
        <v>6109</v>
      </c>
      <c r="D1218" s="1" t="s">
        <v>6112</v>
      </c>
      <c r="E1218" s="1" t="s">
        <v>6111</v>
      </c>
      <c r="F1218" s="1" t="s">
        <v>13</v>
      </c>
      <c r="G1218" s="1">
        <v>2022</v>
      </c>
      <c r="I1218" s="1">
        <f>VLOOKUP(Table_Data[[#This Row],[id]], Table_miniLM_document_topics[[Column1.id]:[Column3.topic]], 3, FALSE)</f>
        <v>1</v>
      </c>
      <c r="J1218" s="1">
        <f>VLOOKUP(Table_Data[[#This Row],[id]], Table_mpnet_document_topics[[Column1.id]:[Column3.topic]], 3, FALSE)</f>
        <v>3</v>
      </c>
      <c r="K1218" s="1">
        <f>VLOOKUP(Table_Data[[#This Row],[id]], Table_scibert_document_topics[[Column1.id]:[Column3.topic]], 3, FALSE)</f>
        <v>4</v>
      </c>
      <c r="L1218" s="1">
        <f>VLOOKUP(Table_Data[[#This Row],[id]], Table_miniLM_titles_topics[[Column1.id]:[Column3.topic]], 3, FALSE)</f>
        <v>0</v>
      </c>
      <c r="M1218" s="1">
        <f>VLOOKUP(Table_Data[[#This Row],[id]], Table_mpnet_titles_topics[[Column1.id]:[Column3.topic]], 3, FALSE)</f>
        <v>-1</v>
      </c>
      <c r="N1218" s="1">
        <f>VLOOKUP(Table_Data[[#This Row],[id]], Table_scibert_titles_topics[[Column1.id]:[Column3.topic]], 3, FALSE)</f>
        <v>-1</v>
      </c>
      <c r="O1218" s="1">
        <f>VLOOKUP(Table_Data[[#This Row],[id]], Table_miniLM_keywords_topics[[Column1.id]:[Column3.topic]], 3, FALSE)</f>
        <v>2</v>
      </c>
      <c r="P1218" s="1">
        <f>VLOOKUP(Table_Data[[#This Row],[id]], Table_mpnet_keywords_topics[[Column1.id]:[Column3.topic]], 3, FALSE)</f>
        <v>-1</v>
      </c>
      <c r="Q1218" s="1" t="s">
        <v>6208</v>
      </c>
    </row>
    <row r="1219" spans="1:17" x14ac:dyDescent="0.25">
      <c r="A1219" s="1" t="s">
        <v>6015</v>
      </c>
      <c r="B1219" s="1" t="s">
        <v>6114</v>
      </c>
      <c r="C1219" s="1" t="s">
        <v>6113</v>
      </c>
      <c r="D1219" s="1" t="s">
        <v>6116</v>
      </c>
      <c r="E1219" s="1" t="s">
        <v>6115</v>
      </c>
      <c r="F1219" s="1" t="s">
        <v>13</v>
      </c>
      <c r="G1219" s="1">
        <v>2022</v>
      </c>
      <c r="I1219" s="1">
        <f>VLOOKUP(Table_Data[[#This Row],[id]], Table_miniLM_document_topics[[Column1.id]:[Column3.topic]], 3, FALSE)</f>
        <v>19</v>
      </c>
      <c r="J1219" s="1">
        <f>VLOOKUP(Table_Data[[#This Row],[id]], Table_mpnet_document_topics[[Column1.id]:[Column3.topic]], 3, FALSE)</f>
        <v>24</v>
      </c>
      <c r="K1219" s="1">
        <f>VLOOKUP(Table_Data[[#This Row],[id]], Table_scibert_document_topics[[Column1.id]:[Column3.topic]], 3, FALSE)</f>
        <v>22</v>
      </c>
      <c r="L1219" s="1">
        <f>VLOOKUP(Table_Data[[#This Row],[id]], Table_miniLM_titles_topics[[Column1.id]:[Column3.topic]], 3, FALSE)</f>
        <v>22</v>
      </c>
      <c r="M1219" s="1">
        <f>VLOOKUP(Table_Data[[#This Row],[id]], Table_mpnet_titles_topics[[Column1.id]:[Column3.topic]], 3, FALSE)</f>
        <v>0</v>
      </c>
      <c r="N1219" s="1">
        <f>VLOOKUP(Table_Data[[#This Row],[id]], Table_scibert_titles_topics[[Column1.id]:[Column3.topic]], 3, FALSE)</f>
        <v>0</v>
      </c>
      <c r="O1219" s="1">
        <f>VLOOKUP(Table_Data[[#This Row],[id]], Table_miniLM_keywords_topics[[Column1.id]:[Column3.topic]], 3, FALSE)</f>
        <v>10</v>
      </c>
      <c r="P1219" s="1">
        <f>VLOOKUP(Table_Data[[#This Row],[id]], Table_mpnet_keywords_topics[[Column1.id]:[Column3.topic]], 3, FALSE)</f>
        <v>1</v>
      </c>
      <c r="Q1219" s="1" t="s">
        <v>6208</v>
      </c>
    </row>
    <row r="1220" spans="1:17" x14ac:dyDescent="0.25">
      <c r="A1220" s="1" t="s">
        <v>6016</v>
      </c>
      <c r="B1220" s="1" t="s">
        <v>6118</v>
      </c>
      <c r="C1220" s="1" t="s">
        <v>6117</v>
      </c>
      <c r="D1220" s="1" t="s">
        <v>6120</v>
      </c>
      <c r="E1220" s="1" t="s">
        <v>6119</v>
      </c>
      <c r="F1220" s="1" t="s">
        <v>13</v>
      </c>
      <c r="G1220" s="1">
        <v>2022</v>
      </c>
      <c r="I1220" s="1">
        <f>VLOOKUP(Table_Data[[#This Row],[id]], Table_miniLM_document_topics[[Column1.id]:[Column3.topic]], 3, FALSE)</f>
        <v>-1</v>
      </c>
      <c r="J1220" s="1">
        <f>VLOOKUP(Table_Data[[#This Row],[id]], Table_mpnet_document_topics[[Column1.id]:[Column3.topic]], 3, FALSE)</f>
        <v>0</v>
      </c>
      <c r="K1220" s="1">
        <f>VLOOKUP(Table_Data[[#This Row],[id]], Table_scibert_document_topics[[Column1.id]:[Column3.topic]], 3, FALSE)</f>
        <v>1</v>
      </c>
      <c r="L1220" s="1">
        <f>VLOOKUP(Table_Data[[#This Row],[id]], Table_miniLM_titles_topics[[Column1.id]:[Column3.topic]], 3, FALSE)</f>
        <v>3</v>
      </c>
      <c r="M1220" s="1">
        <f>VLOOKUP(Table_Data[[#This Row],[id]], Table_mpnet_titles_topics[[Column1.id]:[Column3.topic]], 3, FALSE)</f>
        <v>0</v>
      </c>
      <c r="N1220" s="1">
        <f>VLOOKUP(Table_Data[[#This Row],[id]], Table_scibert_titles_topics[[Column1.id]:[Column3.topic]], 3, FALSE)</f>
        <v>0</v>
      </c>
      <c r="O1220" s="1">
        <f>VLOOKUP(Table_Data[[#This Row],[id]], Table_miniLM_keywords_topics[[Column1.id]:[Column3.topic]], 3, FALSE)</f>
        <v>-1</v>
      </c>
      <c r="P1220" s="1">
        <f>VLOOKUP(Table_Data[[#This Row],[id]], Table_mpnet_keywords_topics[[Column1.id]:[Column3.topic]], 3, FALSE)</f>
        <v>6</v>
      </c>
      <c r="Q1220" s="1" t="s">
        <v>6208</v>
      </c>
    </row>
    <row r="1221" spans="1:17" x14ac:dyDescent="0.25">
      <c r="A1221" s="1" t="s">
        <v>6017</v>
      </c>
      <c r="B1221" s="1" t="s">
        <v>6122</v>
      </c>
      <c r="C1221" s="1" t="s">
        <v>6121</v>
      </c>
      <c r="D1221" s="1" t="s">
        <v>6124</v>
      </c>
      <c r="E1221" s="1" t="s">
        <v>6123</v>
      </c>
      <c r="F1221" s="1" t="s">
        <v>13</v>
      </c>
      <c r="G1221" s="1">
        <v>2022</v>
      </c>
      <c r="I1221" s="1">
        <f>VLOOKUP(Table_Data[[#This Row],[id]], Table_miniLM_document_topics[[Column1.id]:[Column3.topic]], 3, FALSE)</f>
        <v>-1</v>
      </c>
      <c r="J1221" s="1">
        <f>VLOOKUP(Table_Data[[#This Row],[id]], Table_mpnet_document_topics[[Column1.id]:[Column3.topic]], 3, FALSE)</f>
        <v>0</v>
      </c>
      <c r="K1221" s="1">
        <f>VLOOKUP(Table_Data[[#This Row],[id]], Table_scibert_document_topics[[Column1.id]:[Column3.topic]], 3, FALSE)</f>
        <v>-1</v>
      </c>
      <c r="L1221" s="1">
        <f>VLOOKUP(Table_Data[[#This Row],[id]], Table_miniLM_titles_topics[[Column1.id]:[Column3.topic]], 3, FALSE)</f>
        <v>-1</v>
      </c>
      <c r="M1221" s="1">
        <f>VLOOKUP(Table_Data[[#This Row],[id]], Table_mpnet_titles_topics[[Column1.id]:[Column3.topic]], 3, FALSE)</f>
        <v>0</v>
      </c>
      <c r="N1221" s="1">
        <f>VLOOKUP(Table_Data[[#This Row],[id]], Table_scibert_titles_topics[[Column1.id]:[Column3.topic]], 3, FALSE)</f>
        <v>0</v>
      </c>
      <c r="O1221" s="1">
        <f>VLOOKUP(Table_Data[[#This Row],[id]], Table_miniLM_keywords_topics[[Column1.id]:[Column3.topic]], 3, FALSE)</f>
        <v>-1</v>
      </c>
      <c r="P1221" s="1">
        <f>VLOOKUP(Table_Data[[#This Row],[id]], Table_mpnet_keywords_topics[[Column1.id]:[Column3.topic]], 3, FALSE)</f>
        <v>0</v>
      </c>
      <c r="Q1221" s="1" t="s">
        <v>6208</v>
      </c>
    </row>
    <row r="1222" spans="1:17" x14ac:dyDescent="0.25">
      <c r="A1222" s="1" t="s">
        <v>6018</v>
      </c>
      <c r="B1222" s="1" t="s">
        <v>6126</v>
      </c>
      <c r="C1222" s="1" t="s">
        <v>6125</v>
      </c>
      <c r="D1222" s="1" t="s">
        <v>6128</v>
      </c>
      <c r="E1222" s="1" t="s">
        <v>6127</v>
      </c>
      <c r="F1222" s="1" t="s">
        <v>13</v>
      </c>
      <c r="G1222" s="1">
        <v>2022</v>
      </c>
      <c r="I1222" s="1">
        <f>VLOOKUP(Table_Data[[#This Row],[id]], Table_miniLM_document_topics[[Column1.id]:[Column3.topic]], 3, FALSE)</f>
        <v>11</v>
      </c>
      <c r="J1222" s="1">
        <f>VLOOKUP(Table_Data[[#This Row],[id]], Table_mpnet_document_topics[[Column1.id]:[Column3.topic]], 3, FALSE)</f>
        <v>0</v>
      </c>
      <c r="K1222" s="1">
        <f>VLOOKUP(Table_Data[[#This Row],[id]], Table_scibert_document_topics[[Column1.id]:[Column3.topic]], 3, FALSE)</f>
        <v>1</v>
      </c>
      <c r="L1222" s="1">
        <f>VLOOKUP(Table_Data[[#This Row],[id]], Table_miniLM_titles_topics[[Column1.id]:[Column3.topic]], 3, FALSE)</f>
        <v>3</v>
      </c>
      <c r="M1222" s="1">
        <f>VLOOKUP(Table_Data[[#This Row],[id]], Table_mpnet_titles_topics[[Column1.id]:[Column3.topic]], 3, FALSE)</f>
        <v>0</v>
      </c>
      <c r="N1222" s="1">
        <f>VLOOKUP(Table_Data[[#This Row],[id]], Table_scibert_titles_topics[[Column1.id]:[Column3.topic]], 3, FALSE)</f>
        <v>0</v>
      </c>
      <c r="O1222" s="1">
        <f>VLOOKUP(Table_Data[[#This Row],[id]], Table_miniLM_keywords_topics[[Column1.id]:[Column3.topic]], 3, FALSE)</f>
        <v>10</v>
      </c>
      <c r="P1222" s="1">
        <f>VLOOKUP(Table_Data[[#This Row],[id]], Table_mpnet_keywords_topics[[Column1.id]:[Column3.topic]], 3, FALSE)</f>
        <v>1</v>
      </c>
      <c r="Q1222" s="1" t="s">
        <v>6208</v>
      </c>
    </row>
    <row r="1223" spans="1:17" x14ac:dyDescent="0.25">
      <c r="A1223" s="1" t="s">
        <v>6019</v>
      </c>
      <c r="B1223" s="1" t="s">
        <v>6130</v>
      </c>
      <c r="C1223" s="1" t="s">
        <v>6129</v>
      </c>
      <c r="D1223" s="1" t="s">
        <v>6132</v>
      </c>
      <c r="E1223" s="1" t="s">
        <v>6131</v>
      </c>
      <c r="F1223" s="1" t="s">
        <v>13</v>
      </c>
      <c r="G1223" s="1">
        <v>2022</v>
      </c>
      <c r="I1223" s="1">
        <f>VLOOKUP(Table_Data[[#This Row],[id]], Table_miniLM_document_topics[[Column1.id]:[Column3.topic]], 3, FALSE)</f>
        <v>-1</v>
      </c>
      <c r="J1223" s="1">
        <f>VLOOKUP(Table_Data[[#This Row],[id]], Table_mpnet_document_topics[[Column1.id]:[Column3.topic]], 3, FALSE)</f>
        <v>6</v>
      </c>
      <c r="K1223" s="1">
        <f>VLOOKUP(Table_Data[[#This Row],[id]], Table_scibert_document_topics[[Column1.id]:[Column3.topic]], 3, FALSE)</f>
        <v>-1</v>
      </c>
      <c r="L1223" s="1">
        <f>VLOOKUP(Table_Data[[#This Row],[id]], Table_miniLM_titles_topics[[Column1.id]:[Column3.topic]], 3, FALSE)</f>
        <v>-1</v>
      </c>
      <c r="M1223" s="1">
        <f>VLOOKUP(Table_Data[[#This Row],[id]], Table_mpnet_titles_topics[[Column1.id]:[Column3.topic]], 3, FALSE)</f>
        <v>9</v>
      </c>
      <c r="N1223" s="1">
        <f>VLOOKUP(Table_Data[[#This Row],[id]], Table_scibert_titles_topics[[Column1.id]:[Column3.topic]], 3, FALSE)</f>
        <v>3</v>
      </c>
      <c r="O1223" s="1">
        <f>VLOOKUP(Table_Data[[#This Row],[id]], Table_miniLM_keywords_topics[[Column1.id]:[Column3.topic]], 3, FALSE)</f>
        <v>-1</v>
      </c>
      <c r="P1223" s="1">
        <f>VLOOKUP(Table_Data[[#This Row],[id]], Table_mpnet_keywords_topics[[Column1.id]:[Column3.topic]], 3, FALSE)</f>
        <v>-1</v>
      </c>
      <c r="Q1223" s="1" t="s">
        <v>6208</v>
      </c>
    </row>
    <row r="1224" spans="1:17" x14ac:dyDescent="0.25">
      <c r="A1224" s="1" t="s">
        <v>6020</v>
      </c>
      <c r="B1224" s="1" t="s">
        <v>6134</v>
      </c>
      <c r="C1224" s="1" t="s">
        <v>6133</v>
      </c>
      <c r="D1224" s="1" t="s">
        <v>6136</v>
      </c>
      <c r="E1224" s="1" t="s">
        <v>6135</v>
      </c>
      <c r="F1224" s="1" t="s">
        <v>13</v>
      </c>
      <c r="G1224" s="1">
        <v>2022</v>
      </c>
      <c r="I1224" s="1">
        <f>VLOOKUP(Table_Data[[#This Row],[id]], Table_miniLM_document_topics[[Column1.id]:[Column3.topic]], 3, FALSE)</f>
        <v>5</v>
      </c>
      <c r="J1224" s="1">
        <f>VLOOKUP(Table_Data[[#This Row],[id]], Table_mpnet_document_topics[[Column1.id]:[Column3.topic]], 3, FALSE)</f>
        <v>0</v>
      </c>
      <c r="K1224" s="1">
        <f>VLOOKUP(Table_Data[[#This Row],[id]], Table_scibert_document_topics[[Column1.id]:[Column3.topic]], 3, FALSE)</f>
        <v>-1</v>
      </c>
      <c r="L1224" s="1">
        <f>VLOOKUP(Table_Data[[#This Row],[id]], Table_miniLM_titles_topics[[Column1.id]:[Column3.topic]], 3, FALSE)</f>
        <v>5</v>
      </c>
      <c r="M1224" s="1">
        <f>VLOOKUP(Table_Data[[#This Row],[id]], Table_mpnet_titles_topics[[Column1.id]:[Column3.topic]], 3, FALSE)</f>
        <v>0</v>
      </c>
      <c r="N1224" s="1">
        <f>VLOOKUP(Table_Data[[#This Row],[id]], Table_scibert_titles_topics[[Column1.id]:[Column3.topic]], 3, FALSE)</f>
        <v>0</v>
      </c>
      <c r="O1224" s="1">
        <f>VLOOKUP(Table_Data[[#This Row],[id]], Table_miniLM_keywords_topics[[Column1.id]:[Column3.topic]], 3, FALSE)</f>
        <v>10</v>
      </c>
      <c r="P1224" s="1">
        <f>VLOOKUP(Table_Data[[#This Row],[id]], Table_mpnet_keywords_topics[[Column1.id]:[Column3.topic]], 3, FALSE)</f>
        <v>1</v>
      </c>
      <c r="Q1224" s="1" t="s">
        <v>6208</v>
      </c>
    </row>
    <row r="1225" spans="1:17" x14ac:dyDescent="0.25">
      <c r="A1225" s="1" t="s">
        <v>6021</v>
      </c>
      <c r="B1225" s="1" t="s">
        <v>6138</v>
      </c>
      <c r="C1225" s="1" t="s">
        <v>6137</v>
      </c>
      <c r="D1225" s="1" t="s">
        <v>6140</v>
      </c>
      <c r="E1225" s="1" t="s">
        <v>6139</v>
      </c>
      <c r="F1225" s="1" t="s">
        <v>13</v>
      </c>
      <c r="G1225" s="1">
        <v>2022</v>
      </c>
      <c r="I1225" s="1">
        <f>VLOOKUP(Table_Data[[#This Row],[id]], Table_miniLM_document_topics[[Column1.id]:[Column3.topic]], 3, FALSE)</f>
        <v>5</v>
      </c>
      <c r="J1225" s="1">
        <f>VLOOKUP(Table_Data[[#This Row],[id]], Table_mpnet_document_topics[[Column1.id]:[Column3.topic]], 3, FALSE)</f>
        <v>0</v>
      </c>
      <c r="K1225" s="1">
        <f>VLOOKUP(Table_Data[[#This Row],[id]], Table_scibert_document_topics[[Column1.id]:[Column3.topic]], 3, FALSE)</f>
        <v>9</v>
      </c>
      <c r="L1225" s="1">
        <f>VLOOKUP(Table_Data[[#This Row],[id]], Table_miniLM_titles_topics[[Column1.id]:[Column3.topic]], 3, FALSE)</f>
        <v>5</v>
      </c>
      <c r="M1225" s="1">
        <f>VLOOKUP(Table_Data[[#This Row],[id]], Table_mpnet_titles_topics[[Column1.id]:[Column3.topic]], 3, FALSE)</f>
        <v>0</v>
      </c>
      <c r="N1225" s="1">
        <f>VLOOKUP(Table_Data[[#This Row],[id]], Table_scibert_titles_topics[[Column1.id]:[Column3.topic]], 3, FALSE)</f>
        <v>0</v>
      </c>
      <c r="O1225" s="1">
        <f>VLOOKUP(Table_Data[[#This Row],[id]], Table_miniLM_keywords_topics[[Column1.id]:[Column3.topic]], 3, FALSE)</f>
        <v>10</v>
      </c>
      <c r="P1225" s="1">
        <f>VLOOKUP(Table_Data[[#This Row],[id]], Table_mpnet_keywords_topics[[Column1.id]:[Column3.topic]], 3, FALSE)</f>
        <v>1</v>
      </c>
      <c r="Q1225" s="1" t="s">
        <v>6208</v>
      </c>
    </row>
    <row r="1226" spans="1:17" x14ac:dyDescent="0.25">
      <c r="A1226" s="1" t="s">
        <v>6022</v>
      </c>
      <c r="B1226" s="1" t="s">
        <v>6142</v>
      </c>
      <c r="C1226" s="1" t="s">
        <v>6141</v>
      </c>
      <c r="D1226" s="1" t="s">
        <v>6144</v>
      </c>
      <c r="E1226" s="1" t="s">
        <v>6143</v>
      </c>
      <c r="F1226" s="1" t="s">
        <v>13</v>
      </c>
      <c r="G1226" s="1">
        <v>2022</v>
      </c>
      <c r="I1226" s="1">
        <f>VLOOKUP(Table_Data[[#This Row],[id]], Table_miniLM_document_topics[[Column1.id]:[Column3.topic]], 3, FALSE)</f>
        <v>-1</v>
      </c>
      <c r="J1226" s="1">
        <f>VLOOKUP(Table_Data[[#This Row],[id]], Table_mpnet_document_topics[[Column1.id]:[Column3.topic]], 3, FALSE)</f>
        <v>-1</v>
      </c>
      <c r="K1226" s="1">
        <f>VLOOKUP(Table_Data[[#This Row],[id]], Table_scibert_document_topics[[Column1.id]:[Column3.topic]], 3, FALSE)</f>
        <v>-1</v>
      </c>
      <c r="L1226" s="1">
        <f>VLOOKUP(Table_Data[[#This Row],[id]], Table_miniLM_titles_topics[[Column1.id]:[Column3.topic]], 3, FALSE)</f>
        <v>-1</v>
      </c>
      <c r="M1226" s="1">
        <f>VLOOKUP(Table_Data[[#This Row],[id]], Table_mpnet_titles_topics[[Column1.id]:[Column3.topic]], 3, FALSE)</f>
        <v>8</v>
      </c>
      <c r="N1226" s="1">
        <f>VLOOKUP(Table_Data[[#This Row],[id]], Table_scibert_titles_topics[[Column1.id]:[Column3.topic]], 3, FALSE)</f>
        <v>-1</v>
      </c>
      <c r="O1226" s="1">
        <f>VLOOKUP(Table_Data[[#This Row],[id]], Table_miniLM_keywords_topics[[Column1.id]:[Column3.topic]], 3, FALSE)</f>
        <v>-1</v>
      </c>
      <c r="P1226" s="1">
        <f>VLOOKUP(Table_Data[[#This Row],[id]], Table_mpnet_keywords_topics[[Column1.id]:[Column3.topic]], 3, FALSE)</f>
        <v>-1</v>
      </c>
      <c r="Q1226" s="1" t="s">
        <v>6208</v>
      </c>
    </row>
    <row r="1227" spans="1:17" x14ac:dyDescent="0.25">
      <c r="A1227" s="1" t="s">
        <v>6023</v>
      </c>
      <c r="B1227" s="1" t="s">
        <v>6146</v>
      </c>
      <c r="C1227" s="1" t="s">
        <v>6145</v>
      </c>
      <c r="D1227" s="1" t="s">
        <v>6148</v>
      </c>
      <c r="E1227" s="1" t="s">
        <v>6147</v>
      </c>
      <c r="F1227" s="1" t="s">
        <v>13</v>
      </c>
      <c r="G1227" s="1">
        <v>2022</v>
      </c>
      <c r="I1227" s="1">
        <f>VLOOKUP(Table_Data[[#This Row],[id]], Table_miniLM_document_topics[[Column1.id]:[Column3.topic]], 3, FALSE)</f>
        <v>0</v>
      </c>
      <c r="J1227" s="1">
        <f>VLOOKUP(Table_Data[[#This Row],[id]], Table_mpnet_document_topics[[Column1.id]:[Column3.topic]], 3, FALSE)</f>
        <v>0</v>
      </c>
      <c r="K1227" s="1">
        <f>VLOOKUP(Table_Data[[#This Row],[id]], Table_scibert_document_topics[[Column1.id]:[Column3.topic]], 3, FALSE)</f>
        <v>0</v>
      </c>
      <c r="L1227" s="1">
        <f>VLOOKUP(Table_Data[[#This Row],[id]], Table_miniLM_titles_topics[[Column1.id]:[Column3.topic]], 3, FALSE)</f>
        <v>5</v>
      </c>
      <c r="M1227" s="1">
        <f>VLOOKUP(Table_Data[[#This Row],[id]], Table_mpnet_titles_topics[[Column1.id]:[Column3.topic]], 3, FALSE)</f>
        <v>0</v>
      </c>
      <c r="N1227" s="1">
        <f>VLOOKUP(Table_Data[[#This Row],[id]], Table_scibert_titles_topics[[Column1.id]:[Column3.topic]], 3, FALSE)</f>
        <v>0</v>
      </c>
      <c r="O1227" s="1">
        <f>VLOOKUP(Table_Data[[#This Row],[id]], Table_miniLM_keywords_topics[[Column1.id]:[Column3.topic]], 3, FALSE)</f>
        <v>10</v>
      </c>
      <c r="P1227" s="1">
        <f>VLOOKUP(Table_Data[[#This Row],[id]], Table_mpnet_keywords_topics[[Column1.id]:[Column3.topic]], 3, FALSE)</f>
        <v>1</v>
      </c>
      <c r="Q1227" s="1" t="s">
        <v>6208</v>
      </c>
    </row>
    <row r="1228" spans="1:17" x14ac:dyDescent="0.25">
      <c r="A1228" s="1" t="s">
        <v>6024</v>
      </c>
      <c r="B1228" s="1" t="s">
        <v>6150</v>
      </c>
      <c r="C1228" s="1" t="s">
        <v>6149</v>
      </c>
      <c r="D1228" s="1" t="s">
        <v>6152</v>
      </c>
      <c r="E1228" s="1" t="s">
        <v>6151</v>
      </c>
      <c r="F1228" s="1" t="s">
        <v>13</v>
      </c>
      <c r="G1228" s="1">
        <v>2022</v>
      </c>
      <c r="I1228" s="1">
        <f>VLOOKUP(Table_Data[[#This Row],[id]], Table_miniLM_document_topics[[Column1.id]:[Column3.topic]], 3, FALSE)</f>
        <v>-1</v>
      </c>
      <c r="J1228" s="1">
        <f>VLOOKUP(Table_Data[[#This Row],[id]], Table_mpnet_document_topics[[Column1.id]:[Column3.topic]], 3, FALSE)</f>
        <v>1</v>
      </c>
      <c r="K1228" s="1">
        <f>VLOOKUP(Table_Data[[#This Row],[id]], Table_scibert_document_topics[[Column1.id]:[Column3.topic]], 3, FALSE)</f>
        <v>3</v>
      </c>
      <c r="L1228" s="1">
        <f>VLOOKUP(Table_Data[[#This Row],[id]], Table_miniLM_titles_topics[[Column1.id]:[Column3.topic]], 3, FALSE)</f>
        <v>4</v>
      </c>
      <c r="M1228" s="1">
        <f>VLOOKUP(Table_Data[[#This Row],[id]], Table_mpnet_titles_topics[[Column1.id]:[Column3.topic]], 3, FALSE)</f>
        <v>2</v>
      </c>
      <c r="N1228" s="1">
        <f>VLOOKUP(Table_Data[[#This Row],[id]], Table_scibert_titles_topics[[Column1.id]:[Column3.topic]], 3, FALSE)</f>
        <v>1</v>
      </c>
      <c r="O1228" s="1">
        <f>VLOOKUP(Table_Data[[#This Row],[id]], Table_miniLM_keywords_topics[[Column1.id]:[Column3.topic]], 3, FALSE)</f>
        <v>6</v>
      </c>
      <c r="P1228" s="1">
        <f>VLOOKUP(Table_Data[[#This Row],[id]], Table_mpnet_keywords_topics[[Column1.id]:[Column3.topic]], 3, FALSE)</f>
        <v>13</v>
      </c>
      <c r="Q1228" s="1" t="s">
        <v>6208</v>
      </c>
    </row>
    <row r="1229" spans="1:17" x14ac:dyDescent="0.25">
      <c r="A1229" s="1" t="s">
        <v>6025</v>
      </c>
      <c r="B1229" s="1" t="s">
        <v>6154</v>
      </c>
      <c r="C1229" s="1" t="s">
        <v>6153</v>
      </c>
      <c r="D1229" s="1" t="s">
        <v>6156</v>
      </c>
      <c r="E1229" s="1" t="s">
        <v>6155</v>
      </c>
      <c r="F1229" s="1" t="s">
        <v>13</v>
      </c>
      <c r="G1229" s="1">
        <v>2022</v>
      </c>
      <c r="I1229" s="1">
        <f>VLOOKUP(Table_Data[[#This Row],[id]], Table_miniLM_document_topics[[Column1.id]:[Column3.topic]], 3, FALSE)</f>
        <v>6</v>
      </c>
      <c r="J1229" s="1">
        <f>VLOOKUP(Table_Data[[#This Row],[id]], Table_mpnet_document_topics[[Column1.id]:[Column3.topic]], 3, FALSE)</f>
        <v>7</v>
      </c>
      <c r="K1229" s="1">
        <f>VLOOKUP(Table_Data[[#This Row],[id]], Table_scibert_document_topics[[Column1.id]:[Column3.topic]], 3, FALSE)</f>
        <v>6</v>
      </c>
      <c r="L1229" s="1">
        <f>VLOOKUP(Table_Data[[#This Row],[id]], Table_miniLM_titles_topics[[Column1.id]:[Column3.topic]], 3, FALSE)</f>
        <v>6</v>
      </c>
      <c r="M1229" s="1">
        <f>VLOOKUP(Table_Data[[#This Row],[id]], Table_mpnet_titles_topics[[Column1.id]:[Column3.topic]], 3, FALSE)</f>
        <v>6</v>
      </c>
      <c r="N1229" s="1">
        <f>VLOOKUP(Table_Data[[#This Row],[id]], Table_scibert_titles_topics[[Column1.id]:[Column3.topic]], 3, FALSE)</f>
        <v>5</v>
      </c>
      <c r="O1229" s="1">
        <f>VLOOKUP(Table_Data[[#This Row],[id]], Table_miniLM_keywords_topics[[Column1.id]:[Column3.topic]], 3, FALSE)</f>
        <v>12</v>
      </c>
      <c r="P1229" s="1">
        <f>VLOOKUP(Table_Data[[#This Row],[id]], Table_mpnet_keywords_topics[[Column1.id]:[Column3.topic]], 3, FALSE)</f>
        <v>8</v>
      </c>
      <c r="Q1229" s="1" t="s">
        <v>6208</v>
      </c>
    </row>
    <row r="1230" spans="1:17" x14ac:dyDescent="0.25">
      <c r="A1230" s="1" t="s">
        <v>6026</v>
      </c>
      <c r="B1230" s="1" t="s">
        <v>6157</v>
      </c>
      <c r="C1230" s="1" t="s">
        <v>4767</v>
      </c>
      <c r="D1230" s="1" t="s">
        <v>6159</v>
      </c>
      <c r="E1230" s="1" t="s">
        <v>6158</v>
      </c>
      <c r="F1230" s="1" t="s">
        <v>13</v>
      </c>
      <c r="G1230" s="1">
        <v>2022</v>
      </c>
      <c r="I1230" s="1">
        <f>VLOOKUP(Table_Data[[#This Row],[id]], Table_miniLM_document_topics[[Column1.id]:[Column3.topic]], 3, FALSE)</f>
        <v>-1</v>
      </c>
      <c r="J1230" s="1">
        <f>VLOOKUP(Table_Data[[#This Row],[id]], Table_mpnet_document_topics[[Column1.id]:[Column3.topic]], 3, FALSE)</f>
        <v>17</v>
      </c>
      <c r="K1230" s="1">
        <f>VLOOKUP(Table_Data[[#This Row],[id]], Table_scibert_document_topics[[Column1.id]:[Column3.topic]], 3, FALSE)</f>
        <v>-1</v>
      </c>
      <c r="L1230" s="1">
        <f>VLOOKUP(Table_Data[[#This Row],[id]], Table_miniLM_titles_topics[[Column1.id]:[Column3.topic]], 3, FALSE)</f>
        <v>17</v>
      </c>
      <c r="M1230" s="1">
        <f>VLOOKUP(Table_Data[[#This Row],[id]], Table_mpnet_titles_topics[[Column1.id]:[Column3.topic]], 3, FALSE)</f>
        <v>10</v>
      </c>
      <c r="N1230" s="1">
        <f>VLOOKUP(Table_Data[[#This Row],[id]], Table_scibert_titles_topics[[Column1.id]:[Column3.topic]], 3, FALSE)</f>
        <v>14</v>
      </c>
      <c r="O1230" s="1">
        <f>VLOOKUP(Table_Data[[#This Row],[id]], Table_miniLM_keywords_topics[[Column1.id]:[Column3.topic]], 3, FALSE)</f>
        <v>-1</v>
      </c>
      <c r="P1230" s="1">
        <f>VLOOKUP(Table_Data[[#This Row],[id]], Table_mpnet_keywords_topics[[Column1.id]:[Column3.topic]], 3, FALSE)</f>
        <v>3</v>
      </c>
      <c r="Q1230" s="1" t="s">
        <v>6208</v>
      </c>
    </row>
    <row r="1231" spans="1:17" x14ac:dyDescent="0.25">
      <c r="A1231" s="1" t="s">
        <v>6027</v>
      </c>
      <c r="B1231" s="1" t="s">
        <v>6161</v>
      </c>
      <c r="C1231" s="1" t="s">
        <v>6160</v>
      </c>
      <c r="D1231" s="1" t="s">
        <v>6163</v>
      </c>
      <c r="E1231" s="1" t="s">
        <v>6162</v>
      </c>
      <c r="F1231" s="1" t="s">
        <v>13</v>
      </c>
      <c r="G1231" s="1">
        <v>2022</v>
      </c>
      <c r="I1231" s="1">
        <f>VLOOKUP(Table_Data[[#This Row],[id]], Table_miniLM_document_topics[[Column1.id]:[Column3.topic]], 3, FALSE)</f>
        <v>2</v>
      </c>
      <c r="J1231" s="1">
        <f>VLOOKUP(Table_Data[[#This Row],[id]], Table_mpnet_document_topics[[Column1.id]:[Column3.topic]], 3, FALSE)</f>
        <v>1</v>
      </c>
      <c r="K1231" s="1">
        <f>VLOOKUP(Table_Data[[#This Row],[id]], Table_scibert_document_topics[[Column1.id]:[Column3.topic]], 3, FALSE)</f>
        <v>3</v>
      </c>
      <c r="L1231" s="1">
        <f>VLOOKUP(Table_Data[[#This Row],[id]], Table_miniLM_titles_topics[[Column1.id]:[Column3.topic]], 3, FALSE)</f>
        <v>4</v>
      </c>
      <c r="M1231" s="1">
        <f>VLOOKUP(Table_Data[[#This Row],[id]], Table_mpnet_titles_topics[[Column1.id]:[Column3.topic]], 3, FALSE)</f>
        <v>8</v>
      </c>
      <c r="N1231" s="1">
        <f>VLOOKUP(Table_Data[[#This Row],[id]], Table_scibert_titles_topics[[Column1.id]:[Column3.topic]], 3, FALSE)</f>
        <v>1</v>
      </c>
      <c r="O1231" s="1">
        <f>VLOOKUP(Table_Data[[#This Row],[id]], Table_miniLM_keywords_topics[[Column1.id]:[Column3.topic]], 3, FALSE)</f>
        <v>-1</v>
      </c>
      <c r="P1231" s="1">
        <f>VLOOKUP(Table_Data[[#This Row],[id]], Table_mpnet_keywords_topics[[Column1.id]:[Column3.topic]], 3, FALSE)</f>
        <v>6</v>
      </c>
      <c r="Q1231" s="1" t="s">
        <v>6208</v>
      </c>
    </row>
    <row r="1232" spans="1:17" x14ac:dyDescent="0.25">
      <c r="A1232" s="1" t="s">
        <v>6028</v>
      </c>
      <c r="B1232" s="1" t="s">
        <v>6165</v>
      </c>
      <c r="C1232" s="1" t="s">
        <v>6164</v>
      </c>
      <c r="D1232" s="1" t="s">
        <v>6167</v>
      </c>
      <c r="E1232" s="1" t="s">
        <v>6166</v>
      </c>
      <c r="F1232" s="1" t="s">
        <v>13</v>
      </c>
      <c r="G1232" s="1">
        <v>2022</v>
      </c>
      <c r="I1232" s="1">
        <f>VLOOKUP(Table_Data[[#This Row],[id]], Table_miniLM_document_topics[[Column1.id]:[Column3.topic]], 3, FALSE)</f>
        <v>-1</v>
      </c>
      <c r="J1232" s="1">
        <f>VLOOKUP(Table_Data[[#This Row],[id]], Table_mpnet_document_topics[[Column1.id]:[Column3.topic]], 3, FALSE)</f>
        <v>1</v>
      </c>
      <c r="K1232" s="1">
        <f>VLOOKUP(Table_Data[[#This Row],[id]], Table_scibert_document_topics[[Column1.id]:[Column3.topic]], 3, FALSE)</f>
        <v>-1</v>
      </c>
      <c r="L1232" s="1">
        <f>VLOOKUP(Table_Data[[#This Row],[id]], Table_miniLM_titles_topics[[Column1.id]:[Column3.topic]], 3, FALSE)</f>
        <v>-1</v>
      </c>
      <c r="M1232" s="1">
        <f>VLOOKUP(Table_Data[[#This Row],[id]], Table_mpnet_titles_topics[[Column1.id]:[Column3.topic]], 3, FALSE)</f>
        <v>2</v>
      </c>
      <c r="N1232" s="1">
        <f>VLOOKUP(Table_Data[[#This Row],[id]], Table_scibert_titles_topics[[Column1.id]:[Column3.topic]], 3, FALSE)</f>
        <v>1</v>
      </c>
      <c r="O1232" s="1">
        <f>VLOOKUP(Table_Data[[#This Row],[id]], Table_miniLM_keywords_topics[[Column1.id]:[Column3.topic]], 3, FALSE)</f>
        <v>6</v>
      </c>
      <c r="P1232" s="1">
        <f>VLOOKUP(Table_Data[[#This Row],[id]], Table_mpnet_keywords_topics[[Column1.id]:[Column3.topic]], 3, FALSE)</f>
        <v>13</v>
      </c>
      <c r="Q1232" s="1" t="s">
        <v>6208</v>
      </c>
    </row>
    <row r="1233" spans="1:17" x14ac:dyDescent="0.25">
      <c r="A1233" s="1" t="s">
        <v>6029</v>
      </c>
      <c r="B1233" s="1" t="s">
        <v>6169</v>
      </c>
      <c r="C1233" s="1" t="s">
        <v>6168</v>
      </c>
      <c r="D1233" s="1" t="s">
        <v>6171</v>
      </c>
      <c r="E1233" s="1" t="s">
        <v>6170</v>
      </c>
      <c r="F1233" s="1" t="s">
        <v>13</v>
      </c>
      <c r="G1233" s="1">
        <v>2022</v>
      </c>
      <c r="I1233" s="1">
        <f>VLOOKUP(Table_Data[[#This Row],[id]], Table_miniLM_document_topics[[Column1.id]:[Column3.topic]], 3, FALSE)</f>
        <v>5</v>
      </c>
      <c r="J1233" s="1">
        <f>VLOOKUP(Table_Data[[#This Row],[id]], Table_mpnet_document_topics[[Column1.id]:[Column3.topic]], 3, FALSE)</f>
        <v>0</v>
      </c>
      <c r="K1233" s="1">
        <f>VLOOKUP(Table_Data[[#This Row],[id]], Table_scibert_document_topics[[Column1.id]:[Column3.topic]], 3, FALSE)</f>
        <v>9</v>
      </c>
      <c r="L1233" s="1">
        <f>VLOOKUP(Table_Data[[#This Row],[id]], Table_miniLM_titles_topics[[Column1.id]:[Column3.topic]], 3, FALSE)</f>
        <v>5</v>
      </c>
      <c r="M1233" s="1">
        <f>VLOOKUP(Table_Data[[#This Row],[id]], Table_mpnet_titles_topics[[Column1.id]:[Column3.topic]], 3, FALSE)</f>
        <v>0</v>
      </c>
      <c r="N1233" s="1">
        <f>VLOOKUP(Table_Data[[#This Row],[id]], Table_scibert_titles_topics[[Column1.id]:[Column3.topic]], 3, FALSE)</f>
        <v>0</v>
      </c>
      <c r="O1233" s="1">
        <f>VLOOKUP(Table_Data[[#This Row],[id]], Table_miniLM_keywords_topics[[Column1.id]:[Column3.topic]], 3, FALSE)</f>
        <v>-1</v>
      </c>
      <c r="P1233" s="1">
        <f>VLOOKUP(Table_Data[[#This Row],[id]], Table_mpnet_keywords_topics[[Column1.id]:[Column3.topic]], 3, FALSE)</f>
        <v>1</v>
      </c>
      <c r="Q1233" s="1" t="s">
        <v>6208</v>
      </c>
    </row>
    <row r="1234" spans="1:17" x14ac:dyDescent="0.25">
      <c r="A1234" s="1" t="s">
        <v>6088</v>
      </c>
      <c r="B1234" s="1" t="s">
        <v>6173</v>
      </c>
      <c r="C1234" s="1" t="s">
        <v>6172</v>
      </c>
      <c r="D1234" s="1" t="s">
        <v>6175</v>
      </c>
      <c r="E1234" s="1" t="s">
        <v>6174</v>
      </c>
      <c r="F1234" s="1" t="s">
        <v>13</v>
      </c>
      <c r="G1234" s="1">
        <v>2022</v>
      </c>
      <c r="I1234" s="1">
        <f>VLOOKUP(Table_Data[[#This Row],[id]], Table_miniLM_document_topics[[Column1.id]:[Column3.topic]], 3, FALSE)</f>
        <v>0</v>
      </c>
      <c r="J1234" s="1">
        <f>VLOOKUP(Table_Data[[#This Row],[id]], Table_mpnet_document_topics[[Column1.id]:[Column3.topic]], 3, FALSE)</f>
        <v>10</v>
      </c>
      <c r="K1234" s="1">
        <f>VLOOKUP(Table_Data[[#This Row],[id]], Table_scibert_document_topics[[Column1.id]:[Column3.topic]], 3, FALSE)</f>
        <v>-1</v>
      </c>
      <c r="L1234" s="1">
        <f>VLOOKUP(Table_Data[[#This Row],[id]], Table_miniLM_titles_topics[[Column1.id]:[Column3.topic]], 3, FALSE)</f>
        <v>0</v>
      </c>
      <c r="M1234" s="1">
        <f>VLOOKUP(Table_Data[[#This Row],[id]], Table_mpnet_titles_topics[[Column1.id]:[Column3.topic]], 3, FALSE)</f>
        <v>16</v>
      </c>
      <c r="N1234" s="1">
        <f>VLOOKUP(Table_Data[[#This Row],[id]], Table_scibert_titles_topics[[Column1.id]:[Column3.topic]], 3, FALSE)</f>
        <v>3</v>
      </c>
      <c r="O1234" s="1">
        <f>VLOOKUP(Table_Data[[#This Row],[id]], Table_miniLM_keywords_topics[[Column1.id]:[Column3.topic]], 3, FALSE)</f>
        <v>-1</v>
      </c>
      <c r="P1234" s="1">
        <f>VLOOKUP(Table_Data[[#This Row],[id]], Table_mpnet_keywords_topics[[Column1.id]:[Column3.topic]], 3, FALSE)</f>
        <v>3</v>
      </c>
      <c r="Q1234" s="1" t="s">
        <v>6208</v>
      </c>
    </row>
    <row r="1235" spans="1:17" x14ac:dyDescent="0.25">
      <c r="A1235" s="1" t="s">
        <v>6089</v>
      </c>
      <c r="B1235" s="1" t="s">
        <v>6177</v>
      </c>
      <c r="C1235" s="1" t="s">
        <v>6176</v>
      </c>
      <c r="D1235" s="1" t="s">
        <v>6179</v>
      </c>
      <c r="E1235" s="1" t="s">
        <v>6178</v>
      </c>
      <c r="F1235" s="1" t="s">
        <v>13</v>
      </c>
      <c r="G1235" s="1">
        <v>2022</v>
      </c>
      <c r="I1235" s="1">
        <f>VLOOKUP(Table_Data[[#This Row],[id]], Table_miniLM_document_topics[[Column1.id]:[Column3.topic]], 3, FALSE)</f>
        <v>5</v>
      </c>
      <c r="J1235" s="1">
        <f>VLOOKUP(Table_Data[[#This Row],[id]], Table_mpnet_document_topics[[Column1.id]:[Column3.topic]], 3, FALSE)</f>
        <v>0</v>
      </c>
      <c r="K1235" s="1">
        <f>VLOOKUP(Table_Data[[#This Row],[id]], Table_scibert_document_topics[[Column1.id]:[Column3.topic]], 3, FALSE)</f>
        <v>1</v>
      </c>
      <c r="L1235" s="1">
        <f>VLOOKUP(Table_Data[[#This Row],[id]], Table_miniLM_titles_topics[[Column1.id]:[Column3.topic]], 3, FALSE)</f>
        <v>5</v>
      </c>
      <c r="M1235" s="1">
        <f>VLOOKUP(Table_Data[[#This Row],[id]], Table_mpnet_titles_topics[[Column1.id]:[Column3.topic]], 3, FALSE)</f>
        <v>0</v>
      </c>
      <c r="N1235" s="1">
        <f>VLOOKUP(Table_Data[[#This Row],[id]], Table_scibert_titles_topics[[Column1.id]:[Column3.topic]], 3, FALSE)</f>
        <v>0</v>
      </c>
      <c r="O1235" s="1">
        <f>VLOOKUP(Table_Data[[#This Row],[id]], Table_miniLM_keywords_topics[[Column1.id]:[Column3.topic]], 3, FALSE)</f>
        <v>10</v>
      </c>
      <c r="P1235" s="1">
        <f>VLOOKUP(Table_Data[[#This Row],[id]], Table_mpnet_keywords_topics[[Column1.id]:[Column3.topic]], 3, FALSE)</f>
        <v>1</v>
      </c>
      <c r="Q1235" s="1" t="s">
        <v>6208</v>
      </c>
    </row>
    <row r="1236" spans="1:17" x14ac:dyDescent="0.25">
      <c r="A1236" s="1" t="s">
        <v>6090</v>
      </c>
      <c r="B1236" s="1" t="s">
        <v>6181</v>
      </c>
      <c r="C1236" s="1" t="s">
        <v>6180</v>
      </c>
      <c r="D1236" s="1" t="s">
        <v>6183</v>
      </c>
      <c r="E1236" s="1" t="s">
        <v>6182</v>
      </c>
      <c r="F1236" s="1" t="s">
        <v>13</v>
      </c>
      <c r="G1236" s="1">
        <v>2022</v>
      </c>
      <c r="I1236" s="1">
        <f>VLOOKUP(Table_Data[[#This Row],[id]], Table_miniLM_document_topics[[Column1.id]:[Column3.topic]], 3, FALSE)</f>
        <v>4</v>
      </c>
      <c r="J1236" s="1">
        <f>VLOOKUP(Table_Data[[#This Row],[id]], Table_mpnet_document_topics[[Column1.id]:[Column3.topic]], 3, FALSE)</f>
        <v>5</v>
      </c>
      <c r="K1236" s="1">
        <f>VLOOKUP(Table_Data[[#This Row],[id]], Table_scibert_document_topics[[Column1.id]:[Column3.topic]], 3, FALSE)</f>
        <v>5</v>
      </c>
      <c r="L1236" s="1">
        <f>VLOOKUP(Table_Data[[#This Row],[id]], Table_miniLM_titles_topics[[Column1.id]:[Column3.topic]], 3, FALSE)</f>
        <v>2</v>
      </c>
      <c r="M1236" s="1">
        <f>VLOOKUP(Table_Data[[#This Row],[id]], Table_mpnet_titles_topics[[Column1.id]:[Column3.topic]], 3, FALSE)</f>
        <v>0</v>
      </c>
      <c r="N1236" s="1">
        <f>VLOOKUP(Table_Data[[#This Row],[id]], Table_scibert_titles_topics[[Column1.id]:[Column3.topic]], 3, FALSE)</f>
        <v>23</v>
      </c>
      <c r="O1236" s="1">
        <f>VLOOKUP(Table_Data[[#This Row],[id]], Table_miniLM_keywords_topics[[Column1.id]:[Column3.topic]], 3, FALSE)</f>
        <v>-1</v>
      </c>
      <c r="P1236" s="1">
        <f>VLOOKUP(Table_Data[[#This Row],[id]], Table_mpnet_keywords_topics[[Column1.id]:[Column3.topic]], 3, FALSE)</f>
        <v>3</v>
      </c>
      <c r="Q1236" s="1" t="s">
        <v>6208</v>
      </c>
    </row>
    <row r="1237" spans="1:17" x14ac:dyDescent="0.25">
      <c r="A1237" s="1" t="s">
        <v>6091</v>
      </c>
      <c r="B1237" s="1" t="s">
        <v>6185</v>
      </c>
      <c r="C1237" s="1" t="s">
        <v>6184</v>
      </c>
      <c r="D1237" s="1" t="s">
        <v>6187</v>
      </c>
      <c r="E1237" s="1" t="s">
        <v>6186</v>
      </c>
      <c r="F1237" s="1" t="s">
        <v>13</v>
      </c>
      <c r="G1237" s="1">
        <v>2022</v>
      </c>
      <c r="I1237" s="1">
        <f>VLOOKUP(Table_Data[[#This Row],[id]], Table_miniLM_document_topics[[Column1.id]:[Column3.topic]], 3, FALSE)</f>
        <v>8</v>
      </c>
      <c r="J1237" s="1">
        <f>VLOOKUP(Table_Data[[#This Row],[id]], Table_mpnet_document_topics[[Column1.id]:[Column3.topic]], 3, FALSE)</f>
        <v>9</v>
      </c>
      <c r="K1237" s="1">
        <f>VLOOKUP(Table_Data[[#This Row],[id]], Table_scibert_document_topics[[Column1.id]:[Column3.topic]], 3, FALSE)</f>
        <v>8</v>
      </c>
      <c r="L1237" s="1">
        <f>VLOOKUP(Table_Data[[#This Row],[id]], Table_miniLM_titles_topics[[Column1.id]:[Column3.topic]], 3, FALSE)</f>
        <v>1</v>
      </c>
      <c r="M1237" s="1">
        <f>VLOOKUP(Table_Data[[#This Row],[id]], Table_mpnet_titles_topics[[Column1.id]:[Column3.topic]], 3, FALSE)</f>
        <v>4</v>
      </c>
      <c r="N1237" s="1">
        <f>VLOOKUP(Table_Data[[#This Row],[id]], Table_scibert_titles_topics[[Column1.id]:[Column3.topic]], 3, FALSE)</f>
        <v>-1</v>
      </c>
      <c r="O1237" s="1">
        <f>VLOOKUP(Table_Data[[#This Row],[id]], Table_miniLM_keywords_topics[[Column1.id]:[Column3.topic]], 3, FALSE)</f>
        <v>13</v>
      </c>
      <c r="P1237" s="1">
        <f>VLOOKUP(Table_Data[[#This Row],[id]], Table_mpnet_keywords_topics[[Column1.id]:[Column3.topic]], 3, FALSE)</f>
        <v>11</v>
      </c>
      <c r="Q1237" s="1" t="s">
        <v>6208</v>
      </c>
    </row>
    <row r="1238" spans="1:17" x14ac:dyDescent="0.25">
      <c r="A1238" s="1" t="s">
        <v>6092</v>
      </c>
      <c r="B1238" s="1" t="s">
        <v>6188</v>
      </c>
      <c r="C1238" s="1" t="s">
        <v>6137</v>
      </c>
      <c r="D1238" s="1" t="s">
        <v>6190</v>
      </c>
      <c r="E1238" s="1" t="s">
        <v>6189</v>
      </c>
      <c r="F1238" s="1" t="s">
        <v>13</v>
      </c>
      <c r="G1238" s="1">
        <v>2022</v>
      </c>
      <c r="I1238" s="1">
        <f>VLOOKUP(Table_Data[[#This Row],[id]], Table_miniLM_document_topics[[Column1.id]:[Column3.topic]], 3, FALSE)</f>
        <v>9</v>
      </c>
      <c r="J1238" s="1">
        <f>VLOOKUP(Table_Data[[#This Row],[id]], Table_mpnet_document_topics[[Column1.id]:[Column3.topic]], 3, FALSE)</f>
        <v>-1</v>
      </c>
      <c r="K1238" s="1">
        <f>VLOOKUP(Table_Data[[#This Row],[id]], Table_scibert_document_topics[[Column1.id]:[Column3.topic]], 3, FALSE)</f>
        <v>-1</v>
      </c>
      <c r="L1238" s="1">
        <f>VLOOKUP(Table_Data[[#This Row],[id]], Table_miniLM_titles_topics[[Column1.id]:[Column3.topic]], 3, FALSE)</f>
        <v>-1</v>
      </c>
      <c r="M1238" s="1">
        <f>VLOOKUP(Table_Data[[#This Row],[id]], Table_mpnet_titles_topics[[Column1.id]:[Column3.topic]], 3, FALSE)</f>
        <v>-1</v>
      </c>
      <c r="N1238" s="1">
        <f>VLOOKUP(Table_Data[[#This Row],[id]], Table_scibert_titles_topics[[Column1.id]:[Column3.topic]], 3, FALSE)</f>
        <v>-1</v>
      </c>
      <c r="O1238" s="1">
        <f>VLOOKUP(Table_Data[[#This Row],[id]], Table_miniLM_keywords_topics[[Column1.id]:[Column3.topic]], 3, FALSE)</f>
        <v>6</v>
      </c>
      <c r="P1238" s="1">
        <f>VLOOKUP(Table_Data[[#This Row],[id]], Table_mpnet_keywords_topics[[Column1.id]:[Column3.topic]], 3, FALSE)</f>
        <v>-1</v>
      </c>
      <c r="Q1238" s="1" t="s">
        <v>6208</v>
      </c>
    </row>
    <row r="1239" spans="1:17" x14ac:dyDescent="0.25">
      <c r="A1239" s="1" t="s">
        <v>6093</v>
      </c>
      <c r="B1239" s="1" t="s">
        <v>6192</v>
      </c>
      <c r="C1239" s="1" t="s">
        <v>6191</v>
      </c>
      <c r="D1239" s="1" t="s">
        <v>6194</v>
      </c>
      <c r="E1239" s="1" t="s">
        <v>6193</v>
      </c>
      <c r="F1239" s="1" t="s">
        <v>13</v>
      </c>
      <c r="G1239" s="1">
        <v>2022</v>
      </c>
      <c r="I1239" s="1">
        <f>VLOOKUP(Table_Data[[#This Row],[id]], Table_miniLM_document_topics[[Column1.id]:[Column3.topic]], 3, FALSE)</f>
        <v>0</v>
      </c>
      <c r="J1239" s="1">
        <f>VLOOKUP(Table_Data[[#This Row],[id]], Table_mpnet_document_topics[[Column1.id]:[Column3.topic]], 3, FALSE)</f>
        <v>0</v>
      </c>
      <c r="K1239" s="1">
        <f>VLOOKUP(Table_Data[[#This Row],[id]], Table_scibert_document_topics[[Column1.id]:[Column3.topic]], 3, FALSE)</f>
        <v>0</v>
      </c>
      <c r="L1239" s="1">
        <f>VLOOKUP(Table_Data[[#This Row],[id]], Table_miniLM_titles_topics[[Column1.id]:[Column3.topic]], 3, FALSE)</f>
        <v>3</v>
      </c>
      <c r="M1239" s="1">
        <f>VLOOKUP(Table_Data[[#This Row],[id]], Table_mpnet_titles_topics[[Column1.id]:[Column3.topic]], 3, FALSE)</f>
        <v>0</v>
      </c>
      <c r="N1239" s="1">
        <f>VLOOKUP(Table_Data[[#This Row],[id]], Table_scibert_titles_topics[[Column1.id]:[Column3.topic]], 3, FALSE)</f>
        <v>0</v>
      </c>
      <c r="O1239" s="1">
        <f>VLOOKUP(Table_Data[[#This Row],[id]], Table_miniLM_keywords_topics[[Column1.id]:[Column3.topic]], 3, FALSE)</f>
        <v>10</v>
      </c>
      <c r="P1239" s="1">
        <f>VLOOKUP(Table_Data[[#This Row],[id]], Table_mpnet_keywords_topics[[Column1.id]:[Column3.topic]], 3, FALSE)</f>
        <v>1</v>
      </c>
      <c r="Q1239" s="1" t="s">
        <v>6208</v>
      </c>
    </row>
  </sheetData>
  <phoneticPr fontId="4" type="noConversion"/>
  <pageMargins left="0.7" right="0.7" top="0.75" bottom="0.75" header="0.3" footer="0.3"/>
  <pageSetup orientation="portrait" horizontalDpi="4294967293"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C4F58-72C7-4553-9813-6588373D3AA3}">
  <dimension ref="A1:D1239"/>
  <sheetViews>
    <sheetView workbookViewId="0">
      <selection activeCell="D2" sqref="D2"/>
    </sheetView>
  </sheetViews>
  <sheetFormatPr defaultRowHeight="15.75" x14ac:dyDescent="0.25"/>
  <cols>
    <col min="1" max="1" width="12.5" bestFit="1" customWidth="1"/>
    <col min="2" max="2" width="81" bestFit="1" customWidth="1"/>
    <col min="3" max="3" width="15.375" bestFit="1" customWidth="1"/>
    <col min="4" max="4" width="60.125" style="9" customWidth="1"/>
  </cols>
  <sheetData>
    <row r="1" spans="1:4" x14ac:dyDescent="0.25">
      <c r="A1" t="s">
        <v>6204</v>
      </c>
      <c r="B1" t="s">
        <v>6206</v>
      </c>
      <c r="C1" t="s">
        <v>6207</v>
      </c>
      <c r="D1" s="9" t="s">
        <v>6237</v>
      </c>
    </row>
    <row r="2" spans="1:4" x14ac:dyDescent="0.25">
      <c r="A2" t="s">
        <v>139</v>
      </c>
      <c r="B2" t="s">
        <v>140</v>
      </c>
      <c r="C2">
        <v>4</v>
      </c>
      <c r="D2" s="9" t="str">
        <f>VLOOKUP(Table_mpnet_titles_topics[[#This Row],[Column3.topic]],mpnet_titles_topicDescriptions!$B$2:$C$19, 2, FALSE)</f>
        <v>4_call_research_the_in</v>
      </c>
    </row>
    <row r="3" spans="1:4" x14ac:dyDescent="0.25">
      <c r="A3" t="s">
        <v>145</v>
      </c>
      <c r="B3" t="s">
        <v>146</v>
      </c>
      <c r="C3">
        <v>0</v>
      </c>
      <c r="D3" s="9" t="str">
        <f>VLOOKUP(Table_mpnet_titles_topics[[#This Row],[Column3.topic]],mpnet_titles_topicDescriptions!$B$2:$C$19, 2, FALSE)</f>
        <v>0_writing_feedback_of_in</v>
      </c>
    </row>
    <row r="4" spans="1:4" x14ac:dyDescent="0.25">
      <c r="A4" t="s">
        <v>150</v>
      </c>
      <c r="B4" t="s">
        <v>151</v>
      </c>
      <c r="C4">
        <v>10</v>
      </c>
      <c r="D4" s="9" t="str">
        <f>VLOOKUP(Table_mpnet_titles_topics[[#This Row],[Column3.topic]],mpnet_titles_topicDescriptions!$B$2:$C$19, 2, FALSE)</f>
        <v>10_social_informal_facebook_language</v>
      </c>
    </row>
    <row r="5" spans="1:4" x14ac:dyDescent="0.25">
      <c r="A5" t="s">
        <v>155</v>
      </c>
      <c r="B5" t="s">
        <v>156</v>
      </c>
      <c r="C5">
        <v>1</v>
      </c>
      <c r="D5" s="9" t="str">
        <f>VLOOKUP(Table_mpnet_titles_topics[[#This Row],[Column3.topic]],mpnet_titles_topicDescriptions!$B$2:$C$19, 2, FALSE)</f>
        <v>1_communication_interaction_synchronous_multim...</v>
      </c>
    </row>
    <row r="6" spans="1:4" x14ac:dyDescent="0.25">
      <c r="A6" t="s">
        <v>160</v>
      </c>
      <c r="B6" t="s">
        <v>161</v>
      </c>
      <c r="C6">
        <v>-1</v>
      </c>
      <c r="D6" s="9" t="str">
        <f>VLOOKUP(Table_mpnet_titles_topics[[#This Row],[Column3.topic]],mpnet_titles_topicDescriptions!$B$2:$C$19, 2, FALSE)</f>
        <v>-1_of_the_and_in_language_learning_learner</v>
      </c>
    </row>
    <row r="7" spans="1:4" x14ac:dyDescent="0.25">
      <c r="A7" t="s">
        <v>165</v>
      </c>
      <c r="B7" t="s">
        <v>166</v>
      </c>
      <c r="C7">
        <v>15</v>
      </c>
      <c r="D7" s="9" t="str">
        <f>VLOOKUP(Table_mpnet_titles_topics[[#This Row],[Column3.topic]],mpnet_titles_topicDescriptions!$B$2:$C$19, 2, FALSE)</f>
        <v>15_blended_learning_inquiry_bibliometric</v>
      </c>
    </row>
    <row r="8" spans="1:4" x14ac:dyDescent="0.25">
      <c r="A8" t="s">
        <v>170</v>
      </c>
      <c r="B8" t="s">
        <v>171</v>
      </c>
      <c r="C8">
        <v>8</v>
      </c>
      <c r="D8" s="9" t="str">
        <f>VLOOKUP(Table_mpnet_titles_topics[[#This Row],[Column3.topic]],mpnet_titles_topicDescriptions!$B$2:$C$19, 2, FALSE)</f>
        <v>8_online_learning_virtual_analytics</v>
      </c>
    </row>
    <row r="9" spans="1:4" x14ac:dyDescent="0.25">
      <c r="A9" t="s">
        <v>175</v>
      </c>
      <c r="B9" t="s">
        <v>176</v>
      </c>
      <c r="C9">
        <v>-1</v>
      </c>
      <c r="D9" s="9" t="str">
        <f>VLOOKUP(Table_mpnet_titles_topics[[#This Row],[Column3.topic]],mpnet_titles_topicDescriptions!$B$2:$C$19, 2, FALSE)</f>
        <v>-1_of_the_and_in_language_learning_learner</v>
      </c>
    </row>
    <row r="10" spans="1:4" x14ac:dyDescent="0.25">
      <c r="A10" t="s">
        <v>180</v>
      </c>
      <c r="B10" t="s">
        <v>181</v>
      </c>
      <c r="C10">
        <v>0</v>
      </c>
      <c r="D10" s="9" t="str">
        <f>VLOOKUP(Table_mpnet_titles_topics[[#This Row],[Column3.topic]],mpnet_titles_topicDescriptions!$B$2:$C$19, 2, FALSE)</f>
        <v>0_writing_feedback_of_in</v>
      </c>
    </row>
    <row r="11" spans="1:4" x14ac:dyDescent="0.25">
      <c r="A11" t="s">
        <v>185</v>
      </c>
      <c r="B11" t="s">
        <v>186</v>
      </c>
      <c r="C11">
        <v>1</v>
      </c>
      <c r="D11" s="9" t="str">
        <f>VLOOKUP(Table_mpnet_titles_topics[[#This Row],[Column3.topic]],mpnet_titles_topicDescriptions!$B$2:$C$19, 2, FALSE)</f>
        <v>1_communication_interaction_synchronous_multim...</v>
      </c>
    </row>
    <row r="12" spans="1:4" x14ac:dyDescent="0.25">
      <c r="A12" t="s">
        <v>190</v>
      </c>
      <c r="B12" t="s">
        <v>191</v>
      </c>
      <c r="C12">
        <v>1</v>
      </c>
      <c r="D12" s="9" t="str">
        <f>VLOOKUP(Table_mpnet_titles_topics[[#This Row],[Column3.topic]],mpnet_titles_topicDescriptions!$B$2:$C$19, 2, FALSE)</f>
        <v>1_communication_interaction_synchronous_multim...</v>
      </c>
    </row>
    <row r="13" spans="1:4" x14ac:dyDescent="0.25">
      <c r="A13" t="s">
        <v>195</v>
      </c>
      <c r="B13" t="s">
        <v>196</v>
      </c>
      <c r="C13">
        <v>4</v>
      </c>
      <c r="D13" s="9" t="str">
        <f>VLOOKUP(Table_mpnet_titles_topics[[#This Row],[Column3.topic]],mpnet_titles_topicDescriptions!$B$2:$C$19, 2, FALSE)</f>
        <v>4_call_research_the_in</v>
      </c>
    </row>
    <row r="14" spans="1:4" x14ac:dyDescent="0.25">
      <c r="A14" t="s">
        <v>200</v>
      </c>
      <c r="B14" t="s">
        <v>201</v>
      </c>
      <c r="C14">
        <v>-1</v>
      </c>
      <c r="D14" s="9" t="str">
        <f>VLOOKUP(Table_mpnet_titles_topics[[#This Row],[Column3.topic]],mpnet_titles_topicDescriptions!$B$2:$C$19, 2, FALSE)</f>
        <v>-1_of_the_and_in_language_learning_learner</v>
      </c>
    </row>
    <row r="15" spans="1:4" x14ac:dyDescent="0.25">
      <c r="A15" t="s">
        <v>205</v>
      </c>
      <c r="B15" t="s">
        <v>206</v>
      </c>
      <c r="C15">
        <v>7</v>
      </c>
      <c r="D15" s="9" t="str">
        <f>VLOOKUP(Table_mpnet_titles_topics[[#This Row],[Column3.topic]],mpnet_titles_topicDescriptions!$B$2:$C$19, 2, FALSE)</f>
        <v>7_vocabulary_glosses_dictionary_of</v>
      </c>
    </row>
    <row r="16" spans="1:4" x14ac:dyDescent="0.25">
      <c r="A16" t="s">
        <v>210</v>
      </c>
      <c r="B16" t="s">
        <v>211</v>
      </c>
      <c r="C16">
        <v>14</v>
      </c>
      <c r="D16" s="9" t="str">
        <f>VLOOKUP(Table_mpnet_titles_topics[[#This Row],[Column3.topic]],mpnet_titles_topicDescriptions!$B$2:$C$19, 2, FALSE)</f>
        <v>14_storytelling_digital_story_stories</v>
      </c>
    </row>
    <row r="17" spans="1:4" x14ac:dyDescent="0.25">
      <c r="A17" t="s">
        <v>215</v>
      </c>
      <c r="B17" t="s">
        <v>216</v>
      </c>
      <c r="C17">
        <v>7</v>
      </c>
      <c r="D17" s="9" t="str">
        <f>VLOOKUP(Table_mpnet_titles_topics[[#This Row],[Column3.topic]],mpnet_titles_topicDescriptions!$B$2:$C$19, 2, FALSE)</f>
        <v>7_vocabulary_glosses_dictionary_of</v>
      </c>
    </row>
    <row r="18" spans="1:4" x14ac:dyDescent="0.25">
      <c r="A18" t="s">
        <v>220</v>
      </c>
      <c r="B18" t="s">
        <v>221</v>
      </c>
      <c r="C18">
        <v>-1</v>
      </c>
      <c r="D18" s="9" t="str">
        <f>VLOOKUP(Table_mpnet_titles_topics[[#This Row],[Column3.topic]],mpnet_titles_topicDescriptions!$B$2:$C$19, 2, FALSE)</f>
        <v>-1_of_the_and_in_language_learning_learner</v>
      </c>
    </row>
    <row r="19" spans="1:4" x14ac:dyDescent="0.25">
      <c r="A19" t="s">
        <v>225</v>
      </c>
      <c r="B19" t="s">
        <v>5932</v>
      </c>
      <c r="C19">
        <v>-1</v>
      </c>
      <c r="D19" s="9" t="str">
        <f>VLOOKUP(Table_mpnet_titles_topics[[#This Row],[Column3.topic]],mpnet_titles_topicDescriptions!$B$2:$C$19, 2, FALSE)</f>
        <v>-1_of_the_and_in_language_learning_learner</v>
      </c>
    </row>
    <row r="20" spans="1:4" x14ac:dyDescent="0.25">
      <c r="A20" t="s">
        <v>621</v>
      </c>
      <c r="B20" t="s">
        <v>622</v>
      </c>
      <c r="C20">
        <v>-1</v>
      </c>
      <c r="D20" s="9" t="str">
        <f>VLOOKUP(Table_mpnet_titles_topics[[#This Row],[Column3.topic]],mpnet_titles_topicDescriptions!$B$2:$C$19, 2, FALSE)</f>
        <v>-1_of_the_and_in_language_learning_learner</v>
      </c>
    </row>
    <row r="21" spans="1:4" x14ac:dyDescent="0.25">
      <c r="A21" t="s">
        <v>626</v>
      </c>
      <c r="B21" t="s">
        <v>627</v>
      </c>
      <c r="C21">
        <v>2</v>
      </c>
      <c r="D21" s="9" t="str">
        <f>VLOOKUP(Table_mpnet_titles_topics[[#This Row],[Column3.topic]],mpnet_titles_topicDescriptions!$B$2:$C$19, 2, FALSE)</f>
        <v>2_mobile_learning_assisted_language</v>
      </c>
    </row>
    <row r="22" spans="1:4" x14ac:dyDescent="0.25">
      <c r="A22" t="s">
        <v>631</v>
      </c>
      <c r="B22" t="s">
        <v>632</v>
      </c>
      <c r="C22">
        <v>-1</v>
      </c>
      <c r="D22" s="9" t="str">
        <f>VLOOKUP(Table_mpnet_titles_topics[[#This Row],[Column3.topic]],mpnet_titles_topicDescriptions!$B$2:$C$19, 2, FALSE)</f>
        <v>-1_of_the_and_in_language_learning_learner</v>
      </c>
    </row>
    <row r="23" spans="1:4" x14ac:dyDescent="0.25">
      <c r="A23" t="s">
        <v>635</v>
      </c>
      <c r="B23" t="s">
        <v>636</v>
      </c>
      <c r="C23">
        <v>0</v>
      </c>
      <c r="D23" s="9" t="str">
        <f>VLOOKUP(Table_mpnet_titles_topics[[#This Row],[Column3.topic]],mpnet_titles_topicDescriptions!$B$2:$C$19, 2, FALSE)</f>
        <v>0_writing_feedback_of_in</v>
      </c>
    </row>
    <row r="24" spans="1:4" x14ac:dyDescent="0.25">
      <c r="A24" t="s">
        <v>640</v>
      </c>
      <c r="B24" t="s">
        <v>641</v>
      </c>
      <c r="C24">
        <v>12</v>
      </c>
      <c r="D24" s="9" t="str">
        <f>VLOOKUP(Table_mpnet_titles_topics[[#This Row],[Column3.topic]],mpnet_titles_topicDescriptions!$B$2:$C$19, 2, FALSE)</f>
        <v>12_comprehension_listening_video_captions</v>
      </c>
    </row>
    <row r="25" spans="1:4" x14ac:dyDescent="0.25">
      <c r="A25" t="s">
        <v>645</v>
      </c>
      <c r="B25" t="s">
        <v>646</v>
      </c>
      <c r="C25">
        <v>7</v>
      </c>
      <c r="D25" s="9" t="str">
        <f>VLOOKUP(Table_mpnet_titles_topics[[#This Row],[Column3.topic]],mpnet_titles_topicDescriptions!$B$2:$C$19, 2, FALSE)</f>
        <v>7_vocabulary_glosses_dictionary_of</v>
      </c>
    </row>
    <row r="26" spans="1:4" x14ac:dyDescent="0.25">
      <c r="A26" t="s">
        <v>650</v>
      </c>
      <c r="B26" t="s">
        <v>651</v>
      </c>
      <c r="C26">
        <v>1</v>
      </c>
      <c r="D26" s="9" t="str">
        <f>VLOOKUP(Table_mpnet_titles_topics[[#This Row],[Column3.topic]],mpnet_titles_topicDescriptions!$B$2:$C$19, 2, FALSE)</f>
        <v>1_communication_interaction_synchronous_multim...</v>
      </c>
    </row>
    <row r="27" spans="1:4" x14ac:dyDescent="0.25">
      <c r="A27" t="s">
        <v>656</v>
      </c>
      <c r="B27" t="s">
        <v>657</v>
      </c>
      <c r="C27">
        <v>5</v>
      </c>
      <c r="D27" s="9" t="str">
        <f>VLOOKUP(Table_mpnet_titles_topics[[#This Row],[Column3.topic]],mpnet_titles_topicDescriptions!$B$2:$C$19, 2, FALSE)</f>
        <v>5_telecollaboration_intercultural_telecollabor...</v>
      </c>
    </row>
    <row r="28" spans="1:4" x14ac:dyDescent="0.25">
      <c r="A28" t="s">
        <v>662</v>
      </c>
      <c r="B28" t="s">
        <v>663</v>
      </c>
      <c r="C28">
        <v>0</v>
      </c>
      <c r="D28" s="9" t="str">
        <f>VLOOKUP(Table_mpnet_titles_topics[[#This Row],[Column3.topic]],mpnet_titles_topicDescriptions!$B$2:$C$19, 2, FALSE)</f>
        <v>0_writing_feedback_of_in</v>
      </c>
    </row>
    <row r="29" spans="1:4" x14ac:dyDescent="0.25">
      <c r="A29" t="s">
        <v>667</v>
      </c>
      <c r="B29" t="s">
        <v>668</v>
      </c>
      <c r="C29">
        <v>-1</v>
      </c>
      <c r="D29" s="9" t="str">
        <f>VLOOKUP(Table_mpnet_titles_topics[[#This Row],[Column3.topic]],mpnet_titles_topicDescriptions!$B$2:$C$19, 2, FALSE)</f>
        <v>-1_of_the_and_in_language_learning_learner</v>
      </c>
    </row>
    <row r="30" spans="1:4" x14ac:dyDescent="0.25">
      <c r="A30" t="s">
        <v>671</v>
      </c>
      <c r="B30" t="s">
        <v>672</v>
      </c>
      <c r="C30">
        <v>-1</v>
      </c>
      <c r="D30" s="9" t="str">
        <f>VLOOKUP(Table_mpnet_titles_topics[[#This Row],[Column3.topic]],mpnet_titles_topicDescriptions!$B$2:$C$19, 2, FALSE)</f>
        <v>-1_of_the_and_in_language_learning_learner</v>
      </c>
    </row>
    <row r="31" spans="1:4" x14ac:dyDescent="0.25">
      <c r="A31" t="s">
        <v>676</v>
      </c>
      <c r="B31" t="s">
        <v>677</v>
      </c>
      <c r="C31">
        <v>-1</v>
      </c>
      <c r="D31" s="9" t="str">
        <f>VLOOKUP(Table_mpnet_titles_topics[[#This Row],[Column3.topic]],mpnet_titles_topicDescriptions!$B$2:$C$19, 2, FALSE)</f>
        <v>-1_of_the_and_in_language_learning_learner</v>
      </c>
    </row>
    <row r="32" spans="1:4" x14ac:dyDescent="0.25">
      <c r="A32" t="s">
        <v>681</v>
      </c>
      <c r="B32" t="s">
        <v>682</v>
      </c>
      <c r="C32">
        <v>-1</v>
      </c>
      <c r="D32" s="9" t="str">
        <f>VLOOKUP(Table_mpnet_titles_topics[[#This Row],[Column3.topic]],mpnet_titles_topicDescriptions!$B$2:$C$19, 2, FALSE)</f>
        <v>-1_of_the_and_in_language_learning_learner</v>
      </c>
    </row>
    <row r="33" spans="1:4" x14ac:dyDescent="0.25">
      <c r="A33" t="s">
        <v>685</v>
      </c>
      <c r="B33" t="s">
        <v>686</v>
      </c>
      <c r="C33">
        <v>11</v>
      </c>
      <c r="D33" s="9" t="str">
        <f>VLOOKUP(Table_mpnet_titles_topics[[#This Row],[Column3.topic]],mpnet_titles_topicDescriptions!$B$2:$C$19, 2, FALSE)</f>
        <v>11_game_digital_games_gaming</v>
      </c>
    </row>
    <row r="34" spans="1:4" x14ac:dyDescent="0.25">
      <c r="A34" t="s">
        <v>690</v>
      </c>
      <c r="B34" t="s">
        <v>691</v>
      </c>
      <c r="C34">
        <v>0</v>
      </c>
      <c r="D34" s="9" t="str">
        <f>VLOOKUP(Table_mpnet_titles_topics[[#This Row],[Column3.topic]],mpnet_titles_topicDescriptions!$B$2:$C$19, 2, FALSE)</f>
        <v>0_writing_feedback_of_in</v>
      </c>
    </row>
    <row r="35" spans="1:4" x14ac:dyDescent="0.25">
      <c r="A35" t="s">
        <v>695</v>
      </c>
      <c r="B35" t="s">
        <v>696</v>
      </c>
      <c r="C35">
        <v>0</v>
      </c>
      <c r="D35" s="9" t="str">
        <f>VLOOKUP(Table_mpnet_titles_topics[[#This Row],[Column3.topic]],mpnet_titles_topicDescriptions!$B$2:$C$19, 2, FALSE)</f>
        <v>0_writing_feedback_of_in</v>
      </c>
    </row>
    <row r="36" spans="1:4" x14ac:dyDescent="0.25">
      <c r="A36" t="s">
        <v>700</v>
      </c>
      <c r="B36" t="s">
        <v>701</v>
      </c>
      <c r="C36">
        <v>-1</v>
      </c>
      <c r="D36" s="9" t="str">
        <f>VLOOKUP(Table_mpnet_titles_topics[[#This Row],[Column3.topic]],mpnet_titles_topicDescriptions!$B$2:$C$19, 2, FALSE)</f>
        <v>-1_of_the_and_in_language_learning_learner</v>
      </c>
    </row>
    <row r="37" spans="1:4" x14ac:dyDescent="0.25">
      <c r="A37" t="s">
        <v>3000</v>
      </c>
      <c r="B37" t="s">
        <v>5933</v>
      </c>
      <c r="C37">
        <v>6</v>
      </c>
      <c r="D37" s="9" t="str">
        <f>VLOOKUP(Table_mpnet_titles_topics[[#This Row],[Column3.topic]],mpnet_titles_topicDescriptions!$B$2:$C$19, 2, FALSE)</f>
        <v>6_pronunciation_speech_training_recognition</v>
      </c>
    </row>
    <row r="38" spans="1:4" x14ac:dyDescent="0.25">
      <c r="A38" t="s">
        <v>3004</v>
      </c>
      <c r="B38" t="s">
        <v>3005</v>
      </c>
      <c r="C38">
        <v>16</v>
      </c>
      <c r="D38" s="9" t="str">
        <f>VLOOKUP(Table_mpnet_titles_topics[[#This Row],[Column3.topic]],mpnet_titles_topicDescriptions!$B$2:$C$19, 2, FALSE)</f>
        <v>16_assisted_computer_language_learning</v>
      </c>
    </row>
    <row r="39" spans="1:4" x14ac:dyDescent="0.25">
      <c r="A39" t="s">
        <v>3009</v>
      </c>
      <c r="B39" t="s">
        <v>3010</v>
      </c>
      <c r="C39">
        <v>0</v>
      </c>
      <c r="D39" s="9" t="str">
        <f>VLOOKUP(Table_mpnet_titles_topics[[#This Row],[Column3.topic]],mpnet_titles_topicDescriptions!$B$2:$C$19, 2, FALSE)</f>
        <v>0_writing_feedback_of_in</v>
      </c>
    </row>
    <row r="40" spans="1:4" x14ac:dyDescent="0.25">
      <c r="A40" t="s">
        <v>3014</v>
      </c>
      <c r="B40" t="s">
        <v>3015</v>
      </c>
      <c r="C40">
        <v>1</v>
      </c>
      <c r="D40" s="9" t="str">
        <f>VLOOKUP(Table_mpnet_titles_topics[[#This Row],[Column3.topic]],mpnet_titles_topicDescriptions!$B$2:$C$19, 2, FALSE)</f>
        <v>1_communication_interaction_synchronous_multim...</v>
      </c>
    </row>
    <row r="41" spans="1:4" x14ac:dyDescent="0.25">
      <c r="A41" t="s">
        <v>3019</v>
      </c>
      <c r="B41" t="s">
        <v>3020</v>
      </c>
      <c r="C41">
        <v>12</v>
      </c>
      <c r="D41" s="9" t="str">
        <f>VLOOKUP(Table_mpnet_titles_topics[[#This Row],[Column3.topic]],mpnet_titles_topicDescriptions!$B$2:$C$19, 2, FALSE)</f>
        <v>12_comprehension_listening_video_captions</v>
      </c>
    </row>
    <row r="42" spans="1:4" x14ac:dyDescent="0.25">
      <c r="A42" t="s">
        <v>3024</v>
      </c>
      <c r="B42" t="s">
        <v>3025</v>
      </c>
      <c r="C42">
        <v>8</v>
      </c>
      <c r="D42" s="9" t="str">
        <f>VLOOKUP(Table_mpnet_titles_topics[[#This Row],[Column3.topic]],mpnet_titles_topicDescriptions!$B$2:$C$19, 2, FALSE)</f>
        <v>8_online_learning_virtual_analytics</v>
      </c>
    </row>
    <row r="43" spans="1:4" x14ac:dyDescent="0.25">
      <c r="A43" t="s">
        <v>3435</v>
      </c>
      <c r="B43" t="s">
        <v>4903</v>
      </c>
      <c r="C43">
        <v>-1</v>
      </c>
      <c r="D43" s="9" t="str">
        <f>VLOOKUP(Table_mpnet_titles_topics[[#This Row],[Column3.topic]],mpnet_titles_topicDescriptions!$B$2:$C$19, 2, FALSE)</f>
        <v>-1_of_the_and_in_language_learning_learner</v>
      </c>
    </row>
    <row r="44" spans="1:4" x14ac:dyDescent="0.25">
      <c r="A44" t="s">
        <v>3851</v>
      </c>
      <c r="B44" t="s">
        <v>3852</v>
      </c>
      <c r="C44">
        <v>6</v>
      </c>
      <c r="D44" s="9" t="str">
        <f>VLOOKUP(Table_mpnet_titles_topics[[#This Row],[Column3.topic]],mpnet_titles_topicDescriptions!$B$2:$C$19, 2, FALSE)</f>
        <v>6_pronunciation_speech_training_recognition</v>
      </c>
    </row>
    <row r="45" spans="1:4" x14ac:dyDescent="0.25">
      <c r="A45" t="s">
        <v>3856</v>
      </c>
      <c r="B45" t="s">
        <v>3857</v>
      </c>
      <c r="C45">
        <v>1</v>
      </c>
      <c r="D45" s="9" t="str">
        <f>VLOOKUP(Table_mpnet_titles_topics[[#This Row],[Column3.topic]],mpnet_titles_topicDescriptions!$B$2:$C$19, 2, FALSE)</f>
        <v>1_communication_interaction_synchronous_multim...</v>
      </c>
    </row>
    <row r="46" spans="1:4" x14ac:dyDescent="0.25">
      <c r="A46" t="s">
        <v>3860</v>
      </c>
      <c r="B46" t="s">
        <v>3861</v>
      </c>
      <c r="C46">
        <v>-1</v>
      </c>
      <c r="D46" s="9" t="str">
        <f>VLOOKUP(Table_mpnet_titles_topics[[#This Row],[Column3.topic]],mpnet_titles_topicDescriptions!$B$2:$C$19, 2, FALSE)</f>
        <v>-1_of_the_and_in_language_learning_learner</v>
      </c>
    </row>
    <row r="47" spans="1:4" x14ac:dyDescent="0.25">
      <c r="A47" t="s">
        <v>3865</v>
      </c>
      <c r="B47" t="s">
        <v>3866</v>
      </c>
      <c r="C47">
        <v>7</v>
      </c>
      <c r="D47" s="9" t="str">
        <f>VLOOKUP(Table_mpnet_titles_topics[[#This Row],[Column3.topic]],mpnet_titles_topicDescriptions!$B$2:$C$19, 2, FALSE)</f>
        <v>7_vocabulary_glosses_dictionary_of</v>
      </c>
    </row>
    <row r="48" spans="1:4" x14ac:dyDescent="0.25">
      <c r="A48" t="s">
        <v>3870</v>
      </c>
      <c r="B48" t="s">
        <v>3871</v>
      </c>
      <c r="C48">
        <v>7</v>
      </c>
      <c r="D48" s="9" t="str">
        <f>VLOOKUP(Table_mpnet_titles_topics[[#This Row],[Column3.topic]],mpnet_titles_topicDescriptions!$B$2:$C$19, 2, FALSE)</f>
        <v>7_vocabulary_glosses_dictionary_of</v>
      </c>
    </row>
    <row r="49" spans="1:4" x14ac:dyDescent="0.25">
      <c r="A49" t="s">
        <v>3875</v>
      </c>
      <c r="B49" t="s">
        <v>3876</v>
      </c>
      <c r="C49">
        <v>0</v>
      </c>
      <c r="D49" s="9" t="str">
        <f>VLOOKUP(Table_mpnet_titles_topics[[#This Row],[Column3.topic]],mpnet_titles_topicDescriptions!$B$2:$C$19, 2, FALSE)</f>
        <v>0_writing_feedback_of_in</v>
      </c>
    </row>
    <row r="50" spans="1:4" x14ac:dyDescent="0.25">
      <c r="A50" t="s">
        <v>3880</v>
      </c>
      <c r="B50" t="s">
        <v>3881</v>
      </c>
      <c r="C50">
        <v>-1</v>
      </c>
      <c r="D50" s="9" t="str">
        <f>VLOOKUP(Table_mpnet_titles_topics[[#This Row],[Column3.topic]],mpnet_titles_topicDescriptions!$B$2:$C$19, 2, FALSE)</f>
        <v>-1_of_the_and_in_language_learning_learner</v>
      </c>
    </row>
    <row r="51" spans="1:4" x14ac:dyDescent="0.25">
      <c r="A51" t="s">
        <v>3885</v>
      </c>
      <c r="B51" t="s">
        <v>3886</v>
      </c>
      <c r="C51">
        <v>0</v>
      </c>
      <c r="D51" s="9" t="str">
        <f>VLOOKUP(Table_mpnet_titles_topics[[#This Row],[Column3.topic]],mpnet_titles_topicDescriptions!$B$2:$C$19, 2, FALSE)</f>
        <v>0_writing_feedback_of_in</v>
      </c>
    </row>
    <row r="52" spans="1:4" x14ac:dyDescent="0.25">
      <c r="A52" t="s">
        <v>3890</v>
      </c>
      <c r="B52" t="s">
        <v>3891</v>
      </c>
      <c r="C52">
        <v>-1</v>
      </c>
      <c r="D52" s="9" t="str">
        <f>VLOOKUP(Table_mpnet_titles_topics[[#This Row],[Column3.topic]],mpnet_titles_topicDescriptions!$B$2:$C$19, 2, FALSE)</f>
        <v>-1_of_the_and_in_language_learning_learner</v>
      </c>
    </row>
    <row r="53" spans="1:4" x14ac:dyDescent="0.25">
      <c r="A53" t="s">
        <v>3895</v>
      </c>
      <c r="B53" t="s">
        <v>3896</v>
      </c>
      <c r="C53">
        <v>8</v>
      </c>
      <c r="D53" s="9" t="str">
        <f>VLOOKUP(Table_mpnet_titles_topics[[#This Row],[Column3.topic]],mpnet_titles_topicDescriptions!$B$2:$C$19, 2, FALSE)</f>
        <v>8_online_learning_virtual_analytics</v>
      </c>
    </row>
    <row r="54" spans="1:4" x14ac:dyDescent="0.25">
      <c r="A54" t="s">
        <v>3900</v>
      </c>
      <c r="B54" t="s">
        <v>3901</v>
      </c>
      <c r="C54">
        <v>13</v>
      </c>
      <c r="D54" s="9" t="str">
        <f>VLOOKUP(Table_mpnet_titles_topics[[#This Row],[Column3.topic]],mpnet_titles_topicDescriptions!$B$2:$C$19, 2, FALSE)</f>
        <v>13_flipped_classroom_flipping_classrooms</v>
      </c>
    </row>
    <row r="55" spans="1:4" x14ac:dyDescent="0.25">
      <c r="A55" t="s">
        <v>3905</v>
      </c>
      <c r="B55" t="s">
        <v>3906</v>
      </c>
      <c r="C55">
        <v>0</v>
      </c>
      <c r="D55" s="9" t="str">
        <f>VLOOKUP(Table_mpnet_titles_topics[[#This Row],[Column3.topic]],mpnet_titles_topicDescriptions!$B$2:$C$19, 2, FALSE)</f>
        <v>0_writing_feedback_of_in</v>
      </c>
    </row>
    <row r="56" spans="1:4" x14ac:dyDescent="0.25">
      <c r="A56" t="s">
        <v>3910</v>
      </c>
      <c r="B56" t="s">
        <v>3911</v>
      </c>
      <c r="C56">
        <v>3</v>
      </c>
      <c r="D56" s="9" t="str">
        <f>VLOOKUP(Table_mpnet_titles_topics[[#This Row],[Column3.topic]],mpnet_titles_topicDescriptions!$B$2:$C$19, 2, FALSE)</f>
        <v>3_technology_language_technologies_teachers</v>
      </c>
    </row>
    <row r="57" spans="1:4" x14ac:dyDescent="0.25">
      <c r="A57" t="s">
        <v>3915</v>
      </c>
      <c r="B57" t="s">
        <v>3916</v>
      </c>
      <c r="C57">
        <v>1</v>
      </c>
      <c r="D57" s="9" t="str">
        <f>VLOOKUP(Table_mpnet_titles_topics[[#This Row],[Column3.topic]],mpnet_titles_topicDescriptions!$B$2:$C$19, 2, FALSE)</f>
        <v>1_communication_interaction_synchronous_multim...</v>
      </c>
    </row>
    <row r="58" spans="1:4" x14ac:dyDescent="0.25">
      <c r="A58" t="s">
        <v>3920</v>
      </c>
      <c r="B58" t="s">
        <v>3921</v>
      </c>
      <c r="C58">
        <v>-1</v>
      </c>
      <c r="D58" s="9" t="str">
        <f>VLOOKUP(Table_mpnet_titles_topics[[#This Row],[Column3.topic]],mpnet_titles_topicDescriptions!$B$2:$C$19, 2, FALSE)</f>
        <v>-1_of_the_and_in_language_learning_learner</v>
      </c>
    </row>
    <row r="59" spans="1:4" x14ac:dyDescent="0.25">
      <c r="A59" t="s">
        <v>3925</v>
      </c>
      <c r="B59" t="s">
        <v>3926</v>
      </c>
      <c r="C59">
        <v>0</v>
      </c>
      <c r="D59" s="9" t="str">
        <f>VLOOKUP(Table_mpnet_titles_topics[[#This Row],[Column3.topic]],mpnet_titles_topicDescriptions!$B$2:$C$19, 2, FALSE)</f>
        <v>0_writing_feedback_of_in</v>
      </c>
    </row>
    <row r="60" spans="1:4" x14ac:dyDescent="0.25">
      <c r="A60" t="s">
        <v>3930</v>
      </c>
      <c r="B60" t="s">
        <v>3931</v>
      </c>
      <c r="C60">
        <v>5</v>
      </c>
      <c r="D60" s="9" t="str">
        <f>VLOOKUP(Table_mpnet_titles_topics[[#This Row],[Column3.topic]],mpnet_titles_topicDescriptions!$B$2:$C$19, 2, FALSE)</f>
        <v>5_telecollaboration_intercultural_telecollabor...</v>
      </c>
    </row>
    <row r="61" spans="1:4" x14ac:dyDescent="0.25">
      <c r="A61" t="s">
        <v>3935</v>
      </c>
      <c r="B61" t="s">
        <v>3936</v>
      </c>
      <c r="C61">
        <v>10</v>
      </c>
      <c r="D61" s="9" t="str">
        <f>VLOOKUP(Table_mpnet_titles_topics[[#This Row],[Column3.topic]],mpnet_titles_topicDescriptions!$B$2:$C$19, 2, FALSE)</f>
        <v>10_social_informal_facebook_language</v>
      </c>
    </row>
    <row r="62" spans="1:4" x14ac:dyDescent="0.25">
      <c r="A62" t="s">
        <v>3940</v>
      </c>
      <c r="B62" t="s">
        <v>3941</v>
      </c>
      <c r="C62">
        <v>6</v>
      </c>
      <c r="D62" s="9" t="str">
        <f>VLOOKUP(Table_mpnet_titles_topics[[#This Row],[Column3.topic]],mpnet_titles_topicDescriptions!$B$2:$C$19, 2, FALSE)</f>
        <v>6_pronunciation_speech_training_recognition</v>
      </c>
    </row>
    <row r="63" spans="1:4" x14ac:dyDescent="0.25">
      <c r="A63" t="s">
        <v>3944</v>
      </c>
      <c r="B63" t="s">
        <v>3945</v>
      </c>
      <c r="C63">
        <v>1</v>
      </c>
      <c r="D63" s="9" t="str">
        <f>VLOOKUP(Table_mpnet_titles_topics[[#This Row],[Column3.topic]],mpnet_titles_topicDescriptions!$B$2:$C$19, 2, FALSE)</f>
        <v>1_communication_interaction_synchronous_multim...</v>
      </c>
    </row>
    <row r="64" spans="1:4" x14ac:dyDescent="0.25">
      <c r="A64" t="s">
        <v>3949</v>
      </c>
      <c r="B64" t="s">
        <v>3950</v>
      </c>
      <c r="C64">
        <v>4</v>
      </c>
      <c r="D64" s="9" t="str">
        <f>VLOOKUP(Table_mpnet_titles_topics[[#This Row],[Column3.topic]],mpnet_titles_topicDescriptions!$B$2:$C$19, 2, FALSE)</f>
        <v>4_call_research_the_in</v>
      </c>
    </row>
    <row r="65" spans="1:4" x14ac:dyDescent="0.25">
      <c r="A65" t="s">
        <v>3954</v>
      </c>
      <c r="B65" t="s">
        <v>3955</v>
      </c>
      <c r="C65">
        <v>-1</v>
      </c>
      <c r="D65" s="9" t="str">
        <f>VLOOKUP(Table_mpnet_titles_topics[[#This Row],[Column3.topic]],mpnet_titles_topicDescriptions!$B$2:$C$19, 2, FALSE)</f>
        <v>-1_of_the_and_in_language_learning_learner</v>
      </c>
    </row>
    <row r="66" spans="1:4" x14ac:dyDescent="0.25">
      <c r="A66" t="s">
        <v>3959</v>
      </c>
      <c r="B66" t="s">
        <v>3960</v>
      </c>
      <c r="C66">
        <v>-1</v>
      </c>
      <c r="D66" s="9" t="str">
        <f>VLOOKUP(Table_mpnet_titles_topics[[#This Row],[Column3.topic]],mpnet_titles_topicDescriptions!$B$2:$C$19, 2, FALSE)</f>
        <v>-1_of_the_and_in_language_learning_learner</v>
      </c>
    </row>
    <row r="67" spans="1:4" x14ac:dyDescent="0.25">
      <c r="A67" t="s">
        <v>4372</v>
      </c>
      <c r="B67" t="s">
        <v>4373</v>
      </c>
      <c r="C67">
        <v>8</v>
      </c>
      <c r="D67" s="9" t="str">
        <f>VLOOKUP(Table_mpnet_titles_topics[[#This Row],[Column3.topic]],mpnet_titles_topicDescriptions!$B$2:$C$19, 2, FALSE)</f>
        <v>8_online_learning_virtual_analytics</v>
      </c>
    </row>
    <row r="68" spans="1:4" x14ac:dyDescent="0.25">
      <c r="A68" t="s">
        <v>4377</v>
      </c>
      <c r="B68" t="s">
        <v>4378</v>
      </c>
      <c r="C68">
        <v>9</v>
      </c>
      <c r="D68" s="9" t="str">
        <f>VLOOKUP(Table_mpnet_titles_topics[[#This Row],[Column3.topic]],mpnet_titles_topicDescriptions!$B$2:$C$19, 2, FALSE)</f>
        <v>9_reality_virtual_3d_life</v>
      </c>
    </row>
    <row r="69" spans="1:4" x14ac:dyDescent="0.25">
      <c r="A69" t="s">
        <v>4382</v>
      </c>
      <c r="B69" t="s">
        <v>4383</v>
      </c>
      <c r="C69">
        <v>11</v>
      </c>
      <c r="D69" s="9" t="str">
        <f>VLOOKUP(Table_mpnet_titles_topics[[#This Row],[Column3.topic]],mpnet_titles_topicDescriptions!$B$2:$C$19, 2, FALSE)</f>
        <v>11_game_digital_games_gaming</v>
      </c>
    </row>
    <row r="70" spans="1:4" x14ac:dyDescent="0.25">
      <c r="A70" t="s">
        <v>4387</v>
      </c>
      <c r="B70" t="s">
        <v>4388</v>
      </c>
      <c r="C70">
        <v>9</v>
      </c>
      <c r="D70" s="9" t="str">
        <f>VLOOKUP(Table_mpnet_titles_topics[[#This Row],[Column3.topic]],mpnet_titles_topicDescriptions!$B$2:$C$19, 2, FALSE)</f>
        <v>9_reality_virtual_3d_life</v>
      </c>
    </row>
    <row r="71" spans="1:4" x14ac:dyDescent="0.25">
      <c r="A71" t="s">
        <v>4392</v>
      </c>
      <c r="B71" t="s">
        <v>4393</v>
      </c>
      <c r="C71">
        <v>7</v>
      </c>
      <c r="D71" s="9" t="str">
        <f>VLOOKUP(Table_mpnet_titles_topics[[#This Row],[Column3.topic]],mpnet_titles_topicDescriptions!$B$2:$C$19, 2, FALSE)</f>
        <v>7_vocabulary_glosses_dictionary_of</v>
      </c>
    </row>
    <row r="72" spans="1:4" x14ac:dyDescent="0.25">
      <c r="A72" t="s">
        <v>4397</v>
      </c>
      <c r="B72" t="s">
        <v>4398</v>
      </c>
      <c r="C72">
        <v>2</v>
      </c>
      <c r="D72" s="9" t="str">
        <f>VLOOKUP(Table_mpnet_titles_topics[[#This Row],[Column3.topic]],mpnet_titles_topicDescriptions!$B$2:$C$19, 2, FALSE)</f>
        <v>2_mobile_learning_assisted_language</v>
      </c>
    </row>
    <row r="73" spans="1:4" x14ac:dyDescent="0.25">
      <c r="A73" t="s">
        <v>4402</v>
      </c>
      <c r="B73" t="s">
        <v>4403</v>
      </c>
      <c r="C73">
        <v>12</v>
      </c>
      <c r="D73" s="9" t="str">
        <f>VLOOKUP(Table_mpnet_titles_topics[[#This Row],[Column3.topic]],mpnet_titles_topicDescriptions!$B$2:$C$19, 2, FALSE)</f>
        <v>12_comprehension_listening_video_captions</v>
      </c>
    </row>
    <row r="74" spans="1:4" x14ac:dyDescent="0.25">
      <c r="A74" t="s">
        <v>4407</v>
      </c>
      <c r="B74" t="s">
        <v>4408</v>
      </c>
      <c r="C74">
        <v>5</v>
      </c>
      <c r="D74" s="9" t="str">
        <f>VLOOKUP(Table_mpnet_titles_topics[[#This Row],[Column3.topic]],mpnet_titles_topicDescriptions!$B$2:$C$19, 2, FALSE)</f>
        <v>5_telecollaboration_intercultural_telecollabor...</v>
      </c>
    </row>
    <row r="75" spans="1:4" x14ac:dyDescent="0.25">
      <c r="A75" t="s">
        <v>4412</v>
      </c>
      <c r="B75" t="s">
        <v>4413</v>
      </c>
      <c r="C75">
        <v>6</v>
      </c>
      <c r="D75" s="9" t="str">
        <f>VLOOKUP(Table_mpnet_titles_topics[[#This Row],[Column3.topic]],mpnet_titles_topicDescriptions!$B$2:$C$19, 2, FALSE)</f>
        <v>6_pronunciation_speech_training_recognition</v>
      </c>
    </row>
    <row r="76" spans="1:4" x14ac:dyDescent="0.25">
      <c r="A76" t="s">
        <v>8</v>
      </c>
      <c r="B76" t="s">
        <v>9</v>
      </c>
      <c r="C76">
        <v>1</v>
      </c>
      <c r="D76" s="9" t="str">
        <f>VLOOKUP(Table_mpnet_titles_topics[[#This Row],[Column3.topic]],mpnet_titles_topicDescriptions!$B$2:$C$19, 2, FALSE)</f>
        <v>1_communication_interaction_synchronous_multim...</v>
      </c>
    </row>
    <row r="77" spans="1:4" x14ac:dyDescent="0.25">
      <c r="A77" t="s">
        <v>15</v>
      </c>
      <c r="B77" t="s">
        <v>16</v>
      </c>
      <c r="C77">
        <v>-1</v>
      </c>
      <c r="D77" s="9" t="str">
        <f>VLOOKUP(Table_mpnet_titles_topics[[#This Row],[Column3.topic]],mpnet_titles_topicDescriptions!$B$2:$C$19, 2, FALSE)</f>
        <v>-1_of_the_and_in_language_learning_learner</v>
      </c>
    </row>
    <row r="78" spans="1:4" x14ac:dyDescent="0.25">
      <c r="A78" t="s">
        <v>21</v>
      </c>
      <c r="B78" t="s">
        <v>22</v>
      </c>
      <c r="C78">
        <v>1</v>
      </c>
      <c r="D78" s="9" t="str">
        <f>VLOOKUP(Table_mpnet_titles_topics[[#This Row],[Column3.topic]],mpnet_titles_topicDescriptions!$B$2:$C$19, 2, FALSE)</f>
        <v>1_communication_interaction_synchronous_multim...</v>
      </c>
    </row>
    <row r="79" spans="1:4" x14ac:dyDescent="0.25">
      <c r="A79" t="s">
        <v>26</v>
      </c>
      <c r="B79" t="s">
        <v>27</v>
      </c>
      <c r="C79">
        <v>6</v>
      </c>
      <c r="D79" s="9" t="str">
        <f>VLOOKUP(Table_mpnet_titles_topics[[#This Row],[Column3.topic]],mpnet_titles_topicDescriptions!$B$2:$C$19, 2, FALSE)</f>
        <v>6_pronunciation_speech_training_recognition</v>
      </c>
    </row>
    <row r="80" spans="1:4" x14ac:dyDescent="0.25">
      <c r="A80" t="s">
        <v>32</v>
      </c>
      <c r="B80" t="s">
        <v>33</v>
      </c>
      <c r="C80">
        <v>15</v>
      </c>
      <c r="D80" s="9" t="str">
        <f>VLOOKUP(Table_mpnet_titles_topics[[#This Row],[Column3.topic]],mpnet_titles_topicDescriptions!$B$2:$C$19, 2, FALSE)</f>
        <v>15_blended_learning_inquiry_bibliometric</v>
      </c>
    </row>
    <row r="81" spans="1:4" x14ac:dyDescent="0.25">
      <c r="A81" t="s">
        <v>37</v>
      </c>
      <c r="B81" t="s">
        <v>38</v>
      </c>
      <c r="C81">
        <v>0</v>
      </c>
      <c r="D81" s="9" t="str">
        <f>VLOOKUP(Table_mpnet_titles_topics[[#This Row],[Column3.topic]],mpnet_titles_topicDescriptions!$B$2:$C$19, 2, FALSE)</f>
        <v>0_writing_feedback_of_in</v>
      </c>
    </row>
    <row r="82" spans="1:4" x14ac:dyDescent="0.25">
      <c r="A82" t="s">
        <v>42</v>
      </c>
      <c r="B82" t="s">
        <v>43</v>
      </c>
      <c r="C82">
        <v>11</v>
      </c>
      <c r="D82" s="9" t="str">
        <f>VLOOKUP(Table_mpnet_titles_topics[[#This Row],[Column3.topic]],mpnet_titles_topicDescriptions!$B$2:$C$19, 2, FALSE)</f>
        <v>11_game_digital_games_gaming</v>
      </c>
    </row>
    <row r="83" spans="1:4" x14ac:dyDescent="0.25">
      <c r="A83" t="s">
        <v>47</v>
      </c>
      <c r="B83" t="s">
        <v>48</v>
      </c>
      <c r="C83">
        <v>-1</v>
      </c>
      <c r="D83" s="9" t="str">
        <f>VLOOKUP(Table_mpnet_titles_topics[[#This Row],[Column3.topic]],mpnet_titles_topicDescriptions!$B$2:$C$19, 2, FALSE)</f>
        <v>-1_of_the_and_in_language_learning_learner</v>
      </c>
    </row>
    <row r="84" spans="1:4" x14ac:dyDescent="0.25">
      <c r="A84" t="s">
        <v>52</v>
      </c>
      <c r="B84" t="s">
        <v>53</v>
      </c>
      <c r="C84">
        <v>7</v>
      </c>
      <c r="D84" s="9" t="str">
        <f>VLOOKUP(Table_mpnet_titles_topics[[#This Row],[Column3.topic]],mpnet_titles_topicDescriptions!$B$2:$C$19, 2, FALSE)</f>
        <v>7_vocabulary_glosses_dictionary_of</v>
      </c>
    </row>
    <row r="85" spans="1:4" x14ac:dyDescent="0.25">
      <c r="A85" t="s">
        <v>57</v>
      </c>
      <c r="B85" t="s">
        <v>58</v>
      </c>
      <c r="C85">
        <v>-1</v>
      </c>
      <c r="D85" s="9" t="str">
        <f>VLOOKUP(Table_mpnet_titles_topics[[#This Row],[Column3.topic]],mpnet_titles_topicDescriptions!$B$2:$C$19, 2, FALSE)</f>
        <v>-1_of_the_and_in_language_learning_learner</v>
      </c>
    </row>
    <row r="86" spans="1:4" x14ac:dyDescent="0.25">
      <c r="A86" t="s">
        <v>63</v>
      </c>
      <c r="B86" t="s">
        <v>64</v>
      </c>
      <c r="C86">
        <v>-1</v>
      </c>
      <c r="D86" s="9" t="str">
        <f>VLOOKUP(Table_mpnet_titles_topics[[#This Row],[Column3.topic]],mpnet_titles_topicDescriptions!$B$2:$C$19, 2, FALSE)</f>
        <v>-1_of_the_and_in_language_learning_learner</v>
      </c>
    </row>
    <row r="87" spans="1:4" x14ac:dyDescent="0.25">
      <c r="A87" t="s">
        <v>68</v>
      </c>
      <c r="B87" t="s">
        <v>69</v>
      </c>
      <c r="C87">
        <v>7</v>
      </c>
      <c r="D87" s="9" t="str">
        <f>VLOOKUP(Table_mpnet_titles_topics[[#This Row],[Column3.topic]],mpnet_titles_topicDescriptions!$B$2:$C$19, 2, FALSE)</f>
        <v>7_vocabulary_glosses_dictionary_of</v>
      </c>
    </row>
    <row r="88" spans="1:4" x14ac:dyDescent="0.25">
      <c r="A88" t="s">
        <v>74</v>
      </c>
      <c r="B88" t="s">
        <v>75</v>
      </c>
      <c r="C88">
        <v>9</v>
      </c>
      <c r="D88" s="9" t="str">
        <f>VLOOKUP(Table_mpnet_titles_topics[[#This Row],[Column3.topic]],mpnet_titles_topicDescriptions!$B$2:$C$19, 2, FALSE)</f>
        <v>9_reality_virtual_3d_life</v>
      </c>
    </row>
    <row r="89" spans="1:4" x14ac:dyDescent="0.25">
      <c r="A89" t="s">
        <v>79</v>
      </c>
      <c r="B89" t="s">
        <v>80</v>
      </c>
      <c r="C89">
        <v>8</v>
      </c>
      <c r="D89" s="9" t="str">
        <f>VLOOKUP(Table_mpnet_titles_topics[[#This Row],[Column3.topic]],mpnet_titles_topicDescriptions!$B$2:$C$19, 2, FALSE)</f>
        <v>8_online_learning_virtual_analytics</v>
      </c>
    </row>
    <row r="90" spans="1:4" x14ac:dyDescent="0.25">
      <c r="A90" t="s">
        <v>84</v>
      </c>
      <c r="B90" t="s">
        <v>85</v>
      </c>
      <c r="C90">
        <v>-1</v>
      </c>
      <c r="D90" s="9" t="str">
        <f>VLOOKUP(Table_mpnet_titles_topics[[#This Row],[Column3.topic]],mpnet_titles_topicDescriptions!$B$2:$C$19, 2, FALSE)</f>
        <v>-1_of_the_and_in_language_learning_learner</v>
      </c>
    </row>
    <row r="91" spans="1:4" x14ac:dyDescent="0.25">
      <c r="A91" t="s">
        <v>90</v>
      </c>
      <c r="B91" t="s">
        <v>91</v>
      </c>
      <c r="C91">
        <v>3</v>
      </c>
      <c r="D91" s="9" t="str">
        <f>VLOOKUP(Table_mpnet_titles_topics[[#This Row],[Column3.topic]],mpnet_titles_topicDescriptions!$B$2:$C$19, 2, FALSE)</f>
        <v>3_technology_language_technologies_teachers</v>
      </c>
    </row>
    <row r="92" spans="1:4" x14ac:dyDescent="0.25">
      <c r="A92" t="s">
        <v>95</v>
      </c>
      <c r="B92" t="s">
        <v>96</v>
      </c>
      <c r="C92">
        <v>-1</v>
      </c>
      <c r="D92" s="9" t="str">
        <f>VLOOKUP(Table_mpnet_titles_topics[[#This Row],[Column3.topic]],mpnet_titles_topicDescriptions!$B$2:$C$19, 2, FALSE)</f>
        <v>-1_of_the_and_in_language_learning_learner</v>
      </c>
    </row>
    <row r="93" spans="1:4" x14ac:dyDescent="0.25">
      <c r="A93" t="s">
        <v>100</v>
      </c>
      <c r="B93" t="s">
        <v>101</v>
      </c>
      <c r="C93">
        <v>0</v>
      </c>
      <c r="D93" s="9" t="str">
        <f>VLOOKUP(Table_mpnet_titles_topics[[#This Row],[Column3.topic]],mpnet_titles_topicDescriptions!$B$2:$C$19, 2, FALSE)</f>
        <v>0_writing_feedback_of_in</v>
      </c>
    </row>
    <row r="94" spans="1:4" x14ac:dyDescent="0.25">
      <c r="A94" t="s">
        <v>106</v>
      </c>
      <c r="B94" t="s">
        <v>107</v>
      </c>
      <c r="C94">
        <v>-1</v>
      </c>
      <c r="D94" s="9" t="str">
        <f>VLOOKUP(Table_mpnet_titles_topics[[#This Row],[Column3.topic]],mpnet_titles_topicDescriptions!$B$2:$C$19, 2, FALSE)</f>
        <v>-1_of_the_and_in_language_learning_learner</v>
      </c>
    </row>
    <row r="95" spans="1:4" x14ac:dyDescent="0.25">
      <c r="A95" t="s">
        <v>111</v>
      </c>
      <c r="B95" t="s">
        <v>112</v>
      </c>
      <c r="C95">
        <v>1</v>
      </c>
      <c r="D95" s="9" t="str">
        <f>VLOOKUP(Table_mpnet_titles_topics[[#This Row],[Column3.topic]],mpnet_titles_topicDescriptions!$B$2:$C$19, 2, FALSE)</f>
        <v>1_communication_interaction_synchronous_multim...</v>
      </c>
    </row>
    <row r="96" spans="1:4" x14ac:dyDescent="0.25">
      <c r="A96" t="s">
        <v>117</v>
      </c>
      <c r="B96" t="s">
        <v>118</v>
      </c>
      <c r="C96">
        <v>-1</v>
      </c>
      <c r="D96" s="9" t="str">
        <f>VLOOKUP(Table_mpnet_titles_topics[[#This Row],[Column3.topic]],mpnet_titles_topicDescriptions!$B$2:$C$19, 2, FALSE)</f>
        <v>-1_of_the_and_in_language_learning_learner</v>
      </c>
    </row>
    <row r="97" spans="1:4" x14ac:dyDescent="0.25">
      <c r="A97" t="s">
        <v>122</v>
      </c>
      <c r="B97" t="s">
        <v>123</v>
      </c>
      <c r="C97">
        <v>6</v>
      </c>
      <c r="D97" s="9" t="str">
        <f>VLOOKUP(Table_mpnet_titles_topics[[#This Row],[Column3.topic]],mpnet_titles_topicDescriptions!$B$2:$C$19, 2, FALSE)</f>
        <v>6_pronunciation_speech_training_recognition</v>
      </c>
    </row>
    <row r="98" spans="1:4" x14ac:dyDescent="0.25">
      <c r="A98" t="s">
        <v>128</v>
      </c>
      <c r="B98" t="s">
        <v>129</v>
      </c>
      <c r="C98">
        <v>5</v>
      </c>
      <c r="D98" s="9" t="str">
        <f>VLOOKUP(Table_mpnet_titles_topics[[#This Row],[Column3.topic]],mpnet_titles_topicDescriptions!$B$2:$C$19, 2, FALSE)</f>
        <v>5_telecollaboration_intercultural_telecollabor...</v>
      </c>
    </row>
    <row r="99" spans="1:4" x14ac:dyDescent="0.25">
      <c r="A99" t="s">
        <v>134</v>
      </c>
      <c r="B99" t="s">
        <v>135</v>
      </c>
      <c r="C99">
        <v>7</v>
      </c>
      <c r="D99" s="9" t="str">
        <f>VLOOKUP(Table_mpnet_titles_topics[[#This Row],[Column3.topic]],mpnet_titles_topicDescriptions!$B$2:$C$19, 2, FALSE)</f>
        <v>7_vocabulary_glosses_dictionary_of</v>
      </c>
    </row>
    <row r="100" spans="1:4" x14ac:dyDescent="0.25">
      <c r="A100" t="s">
        <v>229</v>
      </c>
      <c r="B100" t="s">
        <v>5967</v>
      </c>
      <c r="C100">
        <v>-1</v>
      </c>
      <c r="D100" s="9" t="str">
        <f>VLOOKUP(Table_mpnet_titles_topics[[#This Row],[Column3.topic]],mpnet_titles_topicDescriptions!$B$2:$C$19, 2, FALSE)</f>
        <v>-1_of_the_and_in_language_learning_learner</v>
      </c>
    </row>
    <row r="101" spans="1:4" x14ac:dyDescent="0.25">
      <c r="A101" t="s">
        <v>233</v>
      </c>
      <c r="B101" t="s">
        <v>234</v>
      </c>
      <c r="C101">
        <v>12</v>
      </c>
      <c r="D101" s="9" t="str">
        <f>VLOOKUP(Table_mpnet_titles_topics[[#This Row],[Column3.topic]],mpnet_titles_topicDescriptions!$B$2:$C$19, 2, FALSE)</f>
        <v>12_comprehension_listening_video_captions</v>
      </c>
    </row>
    <row r="102" spans="1:4" x14ac:dyDescent="0.25">
      <c r="A102" t="s">
        <v>238</v>
      </c>
      <c r="B102" t="s">
        <v>239</v>
      </c>
      <c r="C102">
        <v>15</v>
      </c>
      <c r="D102" s="9" t="str">
        <f>VLOOKUP(Table_mpnet_titles_topics[[#This Row],[Column3.topic]],mpnet_titles_topicDescriptions!$B$2:$C$19, 2, FALSE)</f>
        <v>15_blended_learning_inquiry_bibliometric</v>
      </c>
    </row>
    <row r="103" spans="1:4" x14ac:dyDescent="0.25">
      <c r="A103" t="s">
        <v>244</v>
      </c>
      <c r="B103" t="s">
        <v>245</v>
      </c>
      <c r="C103">
        <v>16</v>
      </c>
      <c r="D103" s="9" t="str">
        <f>VLOOKUP(Table_mpnet_titles_topics[[#This Row],[Column3.topic]],mpnet_titles_topicDescriptions!$B$2:$C$19, 2, FALSE)</f>
        <v>16_assisted_computer_language_learning</v>
      </c>
    </row>
    <row r="104" spans="1:4" x14ac:dyDescent="0.25">
      <c r="A104" t="s">
        <v>249</v>
      </c>
      <c r="B104" t="s">
        <v>250</v>
      </c>
      <c r="C104">
        <v>0</v>
      </c>
      <c r="D104" s="9" t="str">
        <f>VLOOKUP(Table_mpnet_titles_topics[[#This Row],[Column3.topic]],mpnet_titles_topicDescriptions!$B$2:$C$19, 2, FALSE)</f>
        <v>0_writing_feedback_of_in</v>
      </c>
    </row>
    <row r="105" spans="1:4" x14ac:dyDescent="0.25">
      <c r="A105" t="s">
        <v>255</v>
      </c>
      <c r="B105" t="s">
        <v>256</v>
      </c>
      <c r="C105">
        <v>2</v>
      </c>
      <c r="D105" s="9" t="str">
        <f>VLOOKUP(Table_mpnet_titles_topics[[#This Row],[Column3.topic]],mpnet_titles_topicDescriptions!$B$2:$C$19, 2, FALSE)</f>
        <v>2_mobile_learning_assisted_language</v>
      </c>
    </row>
    <row r="106" spans="1:4" x14ac:dyDescent="0.25">
      <c r="A106" t="s">
        <v>260</v>
      </c>
      <c r="B106" t="s">
        <v>261</v>
      </c>
      <c r="C106">
        <v>6</v>
      </c>
      <c r="D106" s="9" t="str">
        <f>VLOOKUP(Table_mpnet_titles_topics[[#This Row],[Column3.topic]],mpnet_titles_topicDescriptions!$B$2:$C$19, 2, FALSE)</f>
        <v>6_pronunciation_speech_training_recognition</v>
      </c>
    </row>
    <row r="107" spans="1:4" x14ac:dyDescent="0.25">
      <c r="A107" t="s">
        <v>265</v>
      </c>
      <c r="B107" t="s">
        <v>266</v>
      </c>
      <c r="C107">
        <v>-1</v>
      </c>
      <c r="D107" s="9" t="str">
        <f>VLOOKUP(Table_mpnet_titles_topics[[#This Row],[Column3.topic]],mpnet_titles_topicDescriptions!$B$2:$C$19, 2, FALSE)</f>
        <v>-1_of_the_and_in_language_learning_learner</v>
      </c>
    </row>
    <row r="108" spans="1:4" x14ac:dyDescent="0.25">
      <c r="A108" t="s">
        <v>270</v>
      </c>
      <c r="B108" t="s">
        <v>271</v>
      </c>
      <c r="C108">
        <v>15</v>
      </c>
      <c r="D108" s="9" t="str">
        <f>VLOOKUP(Table_mpnet_titles_topics[[#This Row],[Column3.topic]],mpnet_titles_topicDescriptions!$B$2:$C$19, 2, FALSE)</f>
        <v>15_blended_learning_inquiry_bibliometric</v>
      </c>
    </row>
    <row r="109" spans="1:4" x14ac:dyDescent="0.25">
      <c r="A109" t="s">
        <v>276</v>
      </c>
      <c r="B109" t="s">
        <v>277</v>
      </c>
      <c r="C109">
        <v>-1</v>
      </c>
      <c r="D109" s="9" t="str">
        <f>VLOOKUP(Table_mpnet_titles_topics[[#This Row],[Column3.topic]],mpnet_titles_topicDescriptions!$B$2:$C$19, 2, FALSE)</f>
        <v>-1_of_the_and_in_language_learning_learner</v>
      </c>
    </row>
    <row r="110" spans="1:4" x14ac:dyDescent="0.25">
      <c r="A110" t="s">
        <v>281</v>
      </c>
      <c r="B110" t="s">
        <v>282</v>
      </c>
      <c r="C110">
        <v>-1</v>
      </c>
      <c r="D110" s="9" t="str">
        <f>VLOOKUP(Table_mpnet_titles_topics[[#This Row],[Column3.topic]],mpnet_titles_topicDescriptions!$B$2:$C$19, 2, FALSE)</f>
        <v>-1_of_the_and_in_language_learning_learner</v>
      </c>
    </row>
    <row r="111" spans="1:4" x14ac:dyDescent="0.25">
      <c r="A111" t="s">
        <v>286</v>
      </c>
      <c r="B111" t="s">
        <v>287</v>
      </c>
      <c r="C111">
        <v>14</v>
      </c>
      <c r="D111" s="9" t="str">
        <f>VLOOKUP(Table_mpnet_titles_topics[[#This Row],[Column3.topic]],mpnet_titles_topicDescriptions!$B$2:$C$19, 2, FALSE)</f>
        <v>14_storytelling_digital_story_stories</v>
      </c>
    </row>
    <row r="112" spans="1:4" x14ac:dyDescent="0.25">
      <c r="A112" t="s">
        <v>291</v>
      </c>
      <c r="B112" t="s">
        <v>292</v>
      </c>
      <c r="C112">
        <v>7</v>
      </c>
      <c r="D112" s="9" t="str">
        <f>VLOOKUP(Table_mpnet_titles_topics[[#This Row],[Column3.topic]],mpnet_titles_topicDescriptions!$B$2:$C$19, 2, FALSE)</f>
        <v>7_vocabulary_glosses_dictionary_of</v>
      </c>
    </row>
    <row r="113" spans="1:4" x14ac:dyDescent="0.25">
      <c r="A113" t="s">
        <v>297</v>
      </c>
      <c r="B113" t="s">
        <v>298</v>
      </c>
      <c r="C113">
        <v>1</v>
      </c>
      <c r="D113" s="9" t="str">
        <f>VLOOKUP(Table_mpnet_titles_topics[[#This Row],[Column3.topic]],mpnet_titles_topicDescriptions!$B$2:$C$19, 2, FALSE)</f>
        <v>1_communication_interaction_synchronous_multim...</v>
      </c>
    </row>
    <row r="114" spans="1:4" x14ac:dyDescent="0.25">
      <c r="A114" t="s">
        <v>302</v>
      </c>
      <c r="B114" t="s">
        <v>303</v>
      </c>
      <c r="C114">
        <v>8</v>
      </c>
      <c r="D114" s="9" t="str">
        <f>VLOOKUP(Table_mpnet_titles_topics[[#This Row],[Column3.topic]],mpnet_titles_topicDescriptions!$B$2:$C$19, 2, FALSE)</f>
        <v>8_online_learning_virtual_analytics</v>
      </c>
    </row>
    <row r="115" spans="1:4" x14ac:dyDescent="0.25">
      <c r="A115" t="s">
        <v>307</v>
      </c>
      <c r="B115" t="s">
        <v>308</v>
      </c>
      <c r="C115">
        <v>3</v>
      </c>
      <c r="D115" s="9" t="str">
        <f>VLOOKUP(Table_mpnet_titles_topics[[#This Row],[Column3.topic]],mpnet_titles_topicDescriptions!$B$2:$C$19, 2, FALSE)</f>
        <v>3_technology_language_technologies_teachers</v>
      </c>
    </row>
    <row r="116" spans="1:4" x14ac:dyDescent="0.25">
      <c r="A116" t="s">
        <v>312</v>
      </c>
      <c r="B116" t="s">
        <v>313</v>
      </c>
      <c r="C116">
        <v>-1</v>
      </c>
      <c r="D116" s="9" t="str">
        <f>VLOOKUP(Table_mpnet_titles_topics[[#This Row],[Column3.topic]],mpnet_titles_topicDescriptions!$B$2:$C$19, 2, FALSE)</f>
        <v>-1_of_the_and_in_language_learning_learner</v>
      </c>
    </row>
    <row r="117" spans="1:4" x14ac:dyDescent="0.25">
      <c r="A117" t="s">
        <v>318</v>
      </c>
      <c r="B117" t="s">
        <v>319</v>
      </c>
      <c r="C117">
        <v>4</v>
      </c>
      <c r="D117" s="9" t="str">
        <f>VLOOKUP(Table_mpnet_titles_topics[[#This Row],[Column3.topic]],mpnet_titles_topicDescriptions!$B$2:$C$19, 2, FALSE)</f>
        <v>4_call_research_the_in</v>
      </c>
    </row>
    <row r="118" spans="1:4" x14ac:dyDescent="0.25">
      <c r="A118" t="s">
        <v>323</v>
      </c>
      <c r="B118" t="s">
        <v>324</v>
      </c>
      <c r="C118">
        <v>10</v>
      </c>
      <c r="D118" s="9" t="str">
        <f>VLOOKUP(Table_mpnet_titles_topics[[#This Row],[Column3.topic]],mpnet_titles_topicDescriptions!$B$2:$C$19, 2, FALSE)</f>
        <v>10_social_informal_facebook_language</v>
      </c>
    </row>
    <row r="119" spans="1:4" x14ac:dyDescent="0.25">
      <c r="A119" t="s">
        <v>328</v>
      </c>
      <c r="B119" t="s">
        <v>5965</v>
      </c>
      <c r="C119">
        <v>3</v>
      </c>
      <c r="D119" s="9" t="str">
        <f>VLOOKUP(Table_mpnet_titles_topics[[#This Row],[Column3.topic]],mpnet_titles_topicDescriptions!$B$2:$C$19, 2, FALSE)</f>
        <v>3_technology_language_technologies_teachers</v>
      </c>
    </row>
    <row r="120" spans="1:4" x14ac:dyDescent="0.25">
      <c r="A120" t="s">
        <v>332</v>
      </c>
      <c r="B120" t="s">
        <v>333</v>
      </c>
      <c r="C120">
        <v>0</v>
      </c>
      <c r="D120" s="9" t="str">
        <f>VLOOKUP(Table_mpnet_titles_topics[[#This Row],[Column3.topic]],mpnet_titles_topicDescriptions!$B$2:$C$19, 2, FALSE)</f>
        <v>0_writing_feedback_of_in</v>
      </c>
    </row>
    <row r="121" spans="1:4" x14ac:dyDescent="0.25">
      <c r="A121" t="s">
        <v>336</v>
      </c>
      <c r="B121" t="s">
        <v>337</v>
      </c>
      <c r="C121">
        <v>6</v>
      </c>
      <c r="D121" s="9" t="str">
        <f>VLOOKUP(Table_mpnet_titles_topics[[#This Row],[Column3.topic]],mpnet_titles_topicDescriptions!$B$2:$C$19, 2, FALSE)</f>
        <v>6_pronunciation_speech_training_recognition</v>
      </c>
    </row>
    <row r="122" spans="1:4" x14ac:dyDescent="0.25">
      <c r="A122" t="s">
        <v>342</v>
      </c>
      <c r="B122" t="s">
        <v>343</v>
      </c>
      <c r="C122">
        <v>-1</v>
      </c>
      <c r="D122" s="9" t="str">
        <f>VLOOKUP(Table_mpnet_titles_topics[[#This Row],[Column3.topic]],mpnet_titles_topicDescriptions!$B$2:$C$19, 2, FALSE)</f>
        <v>-1_of_the_and_in_language_learning_learner</v>
      </c>
    </row>
    <row r="123" spans="1:4" x14ac:dyDescent="0.25">
      <c r="A123" t="s">
        <v>348</v>
      </c>
      <c r="B123" t="s">
        <v>5966</v>
      </c>
      <c r="C123">
        <v>-1</v>
      </c>
      <c r="D123" s="9" t="str">
        <f>VLOOKUP(Table_mpnet_titles_topics[[#This Row],[Column3.topic]],mpnet_titles_topicDescriptions!$B$2:$C$19, 2, FALSE)</f>
        <v>-1_of_the_and_in_language_learning_learner</v>
      </c>
    </row>
    <row r="124" spans="1:4" x14ac:dyDescent="0.25">
      <c r="A124" t="s">
        <v>352</v>
      </c>
      <c r="B124" t="s">
        <v>353</v>
      </c>
      <c r="C124">
        <v>0</v>
      </c>
      <c r="D124" s="9" t="str">
        <f>VLOOKUP(Table_mpnet_titles_topics[[#This Row],[Column3.topic]],mpnet_titles_topicDescriptions!$B$2:$C$19, 2, FALSE)</f>
        <v>0_writing_feedback_of_in</v>
      </c>
    </row>
    <row r="125" spans="1:4" x14ac:dyDescent="0.25">
      <c r="A125" t="s">
        <v>357</v>
      </c>
      <c r="B125" t="s">
        <v>358</v>
      </c>
      <c r="C125">
        <v>-1</v>
      </c>
      <c r="D125" s="9" t="str">
        <f>VLOOKUP(Table_mpnet_titles_topics[[#This Row],[Column3.topic]],mpnet_titles_topicDescriptions!$B$2:$C$19, 2, FALSE)</f>
        <v>-1_of_the_and_in_language_learning_learner</v>
      </c>
    </row>
    <row r="126" spans="1:4" x14ac:dyDescent="0.25">
      <c r="A126" t="s">
        <v>362</v>
      </c>
      <c r="B126" t="s">
        <v>363</v>
      </c>
      <c r="C126">
        <v>-1</v>
      </c>
      <c r="D126" s="9" t="str">
        <f>VLOOKUP(Table_mpnet_titles_topics[[#This Row],[Column3.topic]],mpnet_titles_topicDescriptions!$B$2:$C$19, 2, FALSE)</f>
        <v>-1_of_the_and_in_language_learning_learner</v>
      </c>
    </row>
    <row r="127" spans="1:4" x14ac:dyDescent="0.25">
      <c r="A127" t="s">
        <v>367</v>
      </c>
      <c r="B127" t="s">
        <v>368</v>
      </c>
      <c r="C127">
        <v>4</v>
      </c>
      <c r="D127" s="9" t="str">
        <f>VLOOKUP(Table_mpnet_titles_topics[[#This Row],[Column3.topic]],mpnet_titles_topicDescriptions!$B$2:$C$19, 2, FALSE)</f>
        <v>4_call_research_the_in</v>
      </c>
    </row>
    <row r="128" spans="1:4" x14ac:dyDescent="0.25">
      <c r="A128" t="s">
        <v>372</v>
      </c>
      <c r="B128" t="s">
        <v>373</v>
      </c>
      <c r="C128">
        <v>-1</v>
      </c>
      <c r="D128" s="9" t="str">
        <f>VLOOKUP(Table_mpnet_titles_topics[[#This Row],[Column3.topic]],mpnet_titles_topicDescriptions!$B$2:$C$19, 2, FALSE)</f>
        <v>-1_of_the_and_in_language_learning_learner</v>
      </c>
    </row>
    <row r="129" spans="1:4" x14ac:dyDescent="0.25">
      <c r="A129" t="s">
        <v>704</v>
      </c>
      <c r="B129" t="s">
        <v>705</v>
      </c>
      <c r="C129">
        <v>0</v>
      </c>
      <c r="D129" s="9" t="str">
        <f>VLOOKUP(Table_mpnet_titles_topics[[#This Row],[Column3.topic]],mpnet_titles_topicDescriptions!$B$2:$C$19, 2, FALSE)</f>
        <v>0_writing_feedback_of_in</v>
      </c>
    </row>
    <row r="130" spans="1:4" x14ac:dyDescent="0.25">
      <c r="A130" t="s">
        <v>708</v>
      </c>
      <c r="B130" t="s">
        <v>709</v>
      </c>
      <c r="C130">
        <v>-1</v>
      </c>
      <c r="D130" s="9" t="str">
        <f>VLOOKUP(Table_mpnet_titles_topics[[#This Row],[Column3.topic]],mpnet_titles_topicDescriptions!$B$2:$C$19, 2, FALSE)</f>
        <v>-1_of_the_and_in_language_learning_learner</v>
      </c>
    </row>
    <row r="131" spans="1:4" x14ac:dyDescent="0.25">
      <c r="A131" t="s">
        <v>712</v>
      </c>
      <c r="B131" t="s">
        <v>713</v>
      </c>
      <c r="C131">
        <v>0</v>
      </c>
      <c r="D131" s="9" t="str">
        <f>VLOOKUP(Table_mpnet_titles_topics[[#This Row],[Column3.topic]],mpnet_titles_topicDescriptions!$B$2:$C$19, 2, FALSE)</f>
        <v>0_writing_feedback_of_in</v>
      </c>
    </row>
    <row r="132" spans="1:4" x14ac:dyDescent="0.25">
      <c r="A132" t="s">
        <v>717</v>
      </c>
      <c r="B132" t="s">
        <v>718</v>
      </c>
      <c r="C132">
        <v>4</v>
      </c>
      <c r="D132" s="9" t="str">
        <f>VLOOKUP(Table_mpnet_titles_topics[[#This Row],[Column3.topic]],mpnet_titles_topicDescriptions!$B$2:$C$19, 2, FALSE)</f>
        <v>4_call_research_the_in</v>
      </c>
    </row>
    <row r="133" spans="1:4" x14ac:dyDescent="0.25">
      <c r="A133" t="s">
        <v>723</v>
      </c>
      <c r="B133" t="s">
        <v>724</v>
      </c>
      <c r="C133">
        <v>-1</v>
      </c>
      <c r="D133" s="9" t="str">
        <f>VLOOKUP(Table_mpnet_titles_topics[[#This Row],[Column3.topic]],mpnet_titles_topicDescriptions!$B$2:$C$19, 2, FALSE)</f>
        <v>-1_of_the_and_in_language_learning_learner</v>
      </c>
    </row>
    <row r="134" spans="1:4" x14ac:dyDescent="0.25">
      <c r="A134" t="s">
        <v>728</v>
      </c>
      <c r="B134" t="s">
        <v>729</v>
      </c>
      <c r="C134">
        <v>9</v>
      </c>
      <c r="D134" s="9" t="str">
        <f>VLOOKUP(Table_mpnet_titles_topics[[#This Row],[Column3.topic]],mpnet_titles_topicDescriptions!$B$2:$C$19, 2, FALSE)</f>
        <v>9_reality_virtual_3d_life</v>
      </c>
    </row>
    <row r="135" spans="1:4" x14ac:dyDescent="0.25">
      <c r="A135" t="s">
        <v>734</v>
      </c>
      <c r="B135" t="s">
        <v>735</v>
      </c>
      <c r="C135">
        <v>-1</v>
      </c>
      <c r="D135" s="9" t="str">
        <f>VLOOKUP(Table_mpnet_titles_topics[[#This Row],[Column3.topic]],mpnet_titles_topicDescriptions!$B$2:$C$19, 2, FALSE)</f>
        <v>-1_of_the_and_in_language_learning_learner</v>
      </c>
    </row>
    <row r="136" spans="1:4" x14ac:dyDescent="0.25">
      <c r="A136" t="s">
        <v>740</v>
      </c>
      <c r="B136" t="s">
        <v>741</v>
      </c>
      <c r="C136">
        <v>3</v>
      </c>
      <c r="D136" s="9" t="str">
        <f>VLOOKUP(Table_mpnet_titles_topics[[#This Row],[Column3.topic]],mpnet_titles_topicDescriptions!$B$2:$C$19, 2, FALSE)</f>
        <v>3_technology_language_technologies_teachers</v>
      </c>
    </row>
    <row r="137" spans="1:4" x14ac:dyDescent="0.25">
      <c r="A137" t="s">
        <v>746</v>
      </c>
      <c r="B137" t="s">
        <v>747</v>
      </c>
      <c r="C137">
        <v>-1</v>
      </c>
      <c r="D137" s="9" t="str">
        <f>VLOOKUP(Table_mpnet_titles_topics[[#This Row],[Column3.topic]],mpnet_titles_topicDescriptions!$B$2:$C$19, 2, FALSE)</f>
        <v>-1_of_the_and_in_language_learning_learner</v>
      </c>
    </row>
    <row r="138" spans="1:4" x14ac:dyDescent="0.25">
      <c r="A138" t="s">
        <v>751</v>
      </c>
      <c r="B138" t="s">
        <v>752</v>
      </c>
      <c r="C138">
        <v>-1</v>
      </c>
      <c r="D138" s="9" t="str">
        <f>VLOOKUP(Table_mpnet_titles_topics[[#This Row],[Column3.topic]],mpnet_titles_topicDescriptions!$B$2:$C$19, 2, FALSE)</f>
        <v>-1_of_the_and_in_language_learning_learner</v>
      </c>
    </row>
    <row r="139" spans="1:4" x14ac:dyDescent="0.25">
      <c r="A139" t="s">
        <v>757</v>
      </c>
      <c r="B139" t="s">
        <v>758</v>
      </c>
      <c r="C139">
        <v>-1</v>
      </c>
      <c r="D139" s="9" t="str">
        <f>VLOOKUP(Table_mpnet_titles_topics[[#This Row],[Column3.topic]],mpnet_titles_topicDescriptions!$B$2:$C$19, 2, FALSE)</f>
        <v>-1_of_the_and_in_language_learning_learner</v>
      </c>
    </row>
    <row r="140" spans="1:4" x14ac:dyDescent="0.25">
      <c r="A140" t="s">
        <v>762</v>
      </c>
      <c r="B140" t="s">
        <v>763</v>
      </c>
      <c r="C140">
        <v>0</v>
      </c>
      <c r="D140" s="9" t="str">
        <f>VLOOKUP(Table_mpnet_titles_topics[[#This Row],[Column3.topic]],mpnet_titles_topicDescriptions!$B$2:$C$19, 2, FALSE)</f>
        <v>0_writing_feedback_of_in</v>
      </c>
    </row>
    <row r="141" spans="1:4" x14ac:dyDescent="0.25">
      <c r="A141" t="s">
        <v>768</v>
      </c>
      <c r="B141" t="s">
        <v>769</v>
      </c>
      <c r="C141">
        <v>7</v>
      </c>
      <c r="D141" s="9" t="str">
        <f>VLOOKUP(Table_mpnet_titles_topics[[#This Row],[Column3.topic]],mpnet_titles_topicDescriptions!$B$2:$C$19, 2, FALSE)</f>
        <v>7_vocabulary_glosses_dictionary_of</v>
      </c>
    </row>
    <row r="142" spans="1:4" x14ac:dyDescent="0.25">
      <c r="A142" t="s">
        <v>774</v>
      </c>
      <c r="B142" t="s">
        <v>775</v>
      </c>
      <c r="C142">
        <v>0</v>
      </c>
      <c r="D142" s="9" t="str">
        <f>VLOOKUP(Table_mpnet_titles_topics[[#This Row],[Column3.topic]],mpnet_titles_topicDescriptions!$B$2:$C$19, 2, FALSE)</f>
        <v>0_writing_feedback_of_in</v>
      </c>
    </row>
    <row r="143" spans="1:4" x14ac:dyDescent="0.25">
      <c r="A143" t="s">
        <v>779</v>
      </c>
      <c r="B143" t="s">
        <v>780</v>
      </c>
      <c r="C143">
        <v>13</v>
      </c>
      <c r="D143" s="9" t="str">
        <f>VLOOKUP(Table_mpnet_titles_topics[[#This Row],[Column3.topic]],mpnet_titles_topicDescriptions!$B$2:$C$19, 2, FALSE)</f>
        <v>13_flipped_classroom_flipping_classrooms</v>
      </c>
    </row>
    <row r="144" spans="1:4" x14ac:dyDescent="0.25">
      <c r="A144" t="s">
        <v>784</v>
      </c>
      <c r="B144" t="s">
        <v>785</v>
      </c>
      <c r="C144">
        <v>-1</v>
      </c>
      <c r="D144" s="9" t="str">
        <f>VLOOKUP(Table_mpnet_titles_topics[[#This Row],[Column3.topic]],mpnet_titles_topicDescriptions!$B$2:$C$19, 2, FALSE)</f>
        <v>-1_of_the_and_in_language_learning_learner</v>
      </c>
    </row>
    <row r="145" spans="1:4" x14ac:dyDescent="0.25">
      <c r="A145" t="s">
        <v>789</v>
      </c>
      <c r="B145" t="s">
        <v>790</v>
      </c>
      <c r="C145">
        <v>0</v>
      </c>
      <c r="D145" s="9" t="str">
        <f>VLOOKUP(Table_mpnet_titles_topics[[#This Row],[Column3.topic]],mpnet_titles_topicDescriptions!$B$2:$C$19, 2, FALSE)</f>
        <v>0_writing_feedback_of_in</v>
      </c>
    </row>
    <row r="146" spans="1:4" x14ac:dyDescent="0.25">
      <c r="A146" t="s">
        <v>794</v>
      </c>
      <c r="B146" t="s">
        <v>795</v>
      </c>
      <c r="C146">
        <v>10</v>
      </c>
      <c r="D146" s="9" t="str">
        <f>VLOOKUP(Table_mpnet_titles_topics[[#This Row],[Column3.topic]],mpnet_titles_topicDescriptions!$B$2:$C$19, 2, FALSE)</f>
        <v>10_social_informal_facebook_language</v>
      </c>
    </row>
    <row r="147" spans="1:4" x14ac:dyDescent="0.25">
      <c r="A147" t="s">
        <v>799</v>
      </c>
      <c r="B147" t="s">
        <v>800</v>
      </c>
      <c r="C147">
        <v>6</v>
      </c>
      <c r="D147" s="9" t="str">
        <f>VLOOKUP(Table_mpnet_titles_topics[[#This Row],[Column3.topic]],mpnet_titles_topicDescriptions!$B$2:$C$19, 2, FALSE)</f>
        <v>6_pronunciation_speech_training_recognition</v>
      </c>
    </row>
    <row r="148" spans="1:4" x14ac:dyDescent="0.25">
      <c r="A148" t="s">
        <v>804</v>
      </c>
      <c r="B148" t="s">
        <v>805</v>
      </c>
      <c r="C148">
        <v>0</v>
      </c>
      <c r="D148" s="9" t="str">
        <f>VLOOKUP(Table_mpnet_titles_topics[[#This Row],[Column3.topic]],mpnet_titles_topicDescriptions!$B$2:$C$19, 2, FALSE)</f>
        <v>0_writing_feedback_of_in</v>
      </c>
    </row>
    <row r="149" spans="1:4" x14ac:dyDescent="0.25">
      <c r="A149" t="s">
        <v>809</v>
      </c>
      <c r="B149" t="s">
        <v>810</v>
      </c>
      <c r="C149">
        <v>5</v>
      </c>
      <c r="D149" s="9" t="str">
        <f>VLOOKUP(Table_mpnet_titles_topics[[#This Row],[Column3.topic]],mpnet_titles_topicDescriptions!$B$2:$C$19, 2, FALSE)</f>
        <v>5_telecollaboration_intercultural_telecollabor...</v>
      </c>
    </row>
    <row r="150" spans="1:4" x14ac:dyDescent="0.25">
      <c r="A150" t="s">
        <v>814</v>
      </c>
      <c r="B150" t="s">
        <v>815</v>
      </c>
      <c r="C150">
        <v>-1</v>
      </c>
      <c r="D150" s="9" t="str">
        <f>VLOOKUP(Table_mpnet_titles_topics[[#This Row],[Column3.topic]],mpnet_titles_topicDescriptions!$B$2:$C$19, 2, FALSE)</f>
        <v>-1_of_the_and_in_language_learning_learner</v>
      </c>
    </row>
    <row r="151" spans="1:4" x14ac:dyDescent="0.25">
      <c r="A151" t="s">
        <v>819</v>
      </c>
      <c r="B151" t="s">
        <v>820</v>
      </c>
      <c r="C151">
        <v>0</v>
      </c>
      <c r="D151" s="9" t="str">
        <f>VLOOKUP(Table_mpnet_titles_topics[[#This Row],[Column3.topic]],mpnet_titles_topicDescriptions!$B$2:$C$19, 2, FALSE)</f>
        <v>0_writing_feedback_of_in</v>
      </c>
    </row>
    <row r="152" spans="1:4" x14ac:dyDescent="0.25">
      <c r="A152" t="s">
        <v>824</v>
      </c>
      <c r="B152" t="s">
        <v>825</v>
      </c>
      <c r="C152">
        <v>4</v>
      </c>
      <c r="D152" s="9" t="str">
        <f>VLOOKUP(Table_mpnet_titles_topics[[#This Row],[Column3.topic]],mpnet_titles_topicDescriptions!$B$2:$C$19, 2, FALSE)</f>
        <v>4_call_research_the_in</v>
      </c>
    </row>
    <row r="153" spans="1:4" x14ac:dyDescent="0.25">
      <c r="A153" t="s">
        <v>829</v>
      </c>
      <c r="B153" t="s">
        <v>830</v>
      </c>
      <c r="C153">
        <v>-1</v>
      </c>
      <c r="D153" s="9" t="str">
        <f>VLOOKUP(Table_mpnet_titles_topics[[#This Row],[Column3.topic]],mpnet_titles_topicDescriptions!$B$2:$C$19, 2, FALSE)</f>
        <v>-1_of_the_and_in_language_learning_learner</v>
      </c>
    </row>
    <row r="154" spans="1:4" x14ac:dyDescent="0.25">
      <c r="A154" t="s">
        <v>834</v>
      </c>
      <c r="B154" t="s">
        <v>835</v>
      </c>
      <c r="C154">
        <v>-1</v>
      </c>
      <c r="D154" s="9" t="str">
        <f>VLOOKUP(Table_mpnet_titles_topics[[#This Row],[Column3.topic]],mpnet_titles_topicDescriptions!$B$2:$C$19, 2, FALSE)</f>
        <v>-1_of_the_and_in_language_learning_learner</v>
      </c>
    </row>
    <row r="155" spans="1:4" x14ac:dyDescent="0.25">
      <c r="A155" t="s">
        <v>840</v>
      </c>
      <c r="B155" t="s">
        <v>841</v>
      </c>
      <c r="C155">
        <v>9</v>
      </c>
      <c r="D155" s="9" t="str">
        <f>VLOOKUP(Table_mpnet_titles_topics[[#This Row],[Column3.topic]],mpnet_titles_topicDescriptions!$B$2:$C$19, 2, FALSE)</f>
        <v>9_reality_virtual_3d_life</v>
      </c>
    </row>
    <row r="156" spans="1:4" x14ac:dyDescent="0.25">
      <c r="A156" t="s">
        <v>845</v>
      </c>
      <c r="B156" t="s">
        <v>846</v>
      </c>
      <c r="C156">
        <v>6</v>
      </c>
      <c r="D156" s="9" t="str">
        <f>VLOOKUP(Table_mpnet_titles_topics[[#This Row],[Column3.topic]],mpnet_titles_topicDescriptions!$B$2:$C$19, 2, FALSE)</f>
        <v>6_pronunciation_speech_training_recognition</v>
      </c>
    </row>
    <row r="157" spans="1:4" x14ac:dyDescent="0.25">
      <c r="A157" t="s">
        <v>1074</v>
      </c>
      <c r="B157" t="s">
        <v>1075</v>
      </c>
      <c r="C157">
        <v>6</v>
      </c>
      <c r="D157" s="9" t="str">
        <f>VLOOKUP(Table_mpnet_titles_topics[[#This Row],[Column3.topic]],mpnet_titles_topicDescriptions!$B$2:$C$19, 2, FALSE)</f>
        <v>6_pronunciation_speech_training_recognition</v>
      </c>
    </row>
    <row r="158" spans="1:4" x14ac:dyDescent="0.25">
      <c r="A158" t="s">
        <v>1079</v>
      </c>
      <c r="B158" t="s">
        <v>1080</v>
      </c>
      <c r="C158">
        <v>0</v>
      </c>
      <c r="D158" s="9" t="str">
        <f>VLOOKUP(Table_mpnet_titles_topics[[#This Row],[Column3.topic]],mpnet_titles_topicDescriptions!$B$2:$C$19, 2, FALSE)</f>
        <v>0_writing_feedback_of_in</v>
      </c>
    </row>
    <row r="159" spans="1:4" x14ac:dyDescent="0.25">
      <c r="A159" t="s">
        <v>1085</v>
      </c>
      <c r="B159" t="s">
        <v>1086</v>
      </c>
      <c r="C159">
        <v>-1</v>
      </c>
      <c r="D159" s="9" t="str">
        <f>VLOOKUP(Table_mpnet_titles_topics[[#This Row],[Column3.topic]],mpnet_titles_topicDescriptions!$B$2:$C$19, 2, FALSE)</f>
        <v>-1_of_the_and_in_language_learning_learner</v>
      </c>
    </row>
    <row r="160" spans="1:4" x14ac:dyDescent="0.25">
      <c r="A160" t="s">
        <v>1091</v>
      </c>
      <c r="B160" t="s">
        <v>1092</v>
      </c>
      <c r="C160">
        <v>-1</v>
      </c>
      <c r="D160" s="9" t="str">
        <f>VLOOKUP(Table_mpnet_titles_topics[[#This Row],[Column3.topic]],mpnet_titles_topicDescriptions!$B$2:$C$19, 2, FALSE)</f>
        <v>-1_of_the_and_in_language_learning_learner</v>
      </c>
    </row>
    <row r="161" spans="1:4" x14ac:dyDescent="0.25">
      <c r="A161" t="s">
        <v>1096</v>
      </c>
      <c r="B161" t="s">
        <v>1097</v>
      </c>
      <c r="C161">
        <v>0</v>
      </c>
      <c r="D161" s="9" t="str">
        <f>VLOOKUP(Table_mpnet_titles_topics[[#This Row],[Column3.topic]],mpnet_titles_topicDescriptions!$B$2:$C$19, 2, FALSE)</f>
        <v>0_writing_feedback_of_in</v>
      </c>
    </row>
    <row r="162" spans="1:4" x14ac:dyDescent="0.25">
      <c r="A162" t="s">
        <v>1101</v>
      </c>
      <c r="B162" t="s">
        <v>1102</v>
      </c>
      <c r="C162">
        <v>3</v>
      </c>
      <c r="D162" s="9" t="str">
        <f>VLOOKUP(Table_mpnet_titles_topics[[#This Row],[Column3.topic]],mpnet_titles_topicDescriptions!$B$2:$C$19, 2, FALSE)</f>
        <v>3_technology_language_technologies_teachers</v>
      </c>
    </row>
    <row r="163" spans="1:4" x14ac:dyDescent="0.25">
      <c r="A163" t="s">
        <v>1107</v>
      </c>
      <c r="B163" t="s">
        <v>1108</v>
      </c>
      <c r="C163">
        <v>1</v>
      </c>
      <c r="D163" s="9" t="str">
        <f>VLOOKUP(Table_mpnet_titles_topics[[#This Row],[Column3.topic]],mpnet_titles_topicDescriptions!$B$2:$C$19, 2, FALSE)</f>
        <v>1_communication_interaction_synchronous_multim...</v>
      </c>
    </row>
    <row r="164" spans="1:4" x14ac:dyDescent="0.25">
      <c r="A164" t="s">
        <v>1113</v>
      </c>
      <c r="B164" t="s">
        <v>1114</v>
      </c>
      <c r="C164">
        <v>-1</v>
      </c>
      <c r="D164" s="9" t="str">
        <f>VLOOKUP(Table_mpnet_titles_topics[[#This Row],[Column3.topic]],mpnet_titles_topicDescriptions!$B$2:$C$19, 2, FALSE)</f>
        <v>-1_of_the_and_in_language_learning_learner</v>
      </c>
    </row>
    <row r="165" spans="1:4" x14ac:dyDescent="0.25">
      <c r="A165" t="s">
        <v>1118</v>
      </c>
      <c r="B165" t="s">
        <v>1119</v>
      </c>
      <c r="C165">
        <v>-1</v>
      </c>
      <c r="D165" s="9" t="str">
        <f>VLOOKUP(Table_mpnet_titles_topics[[#This Row],[Column3.topic]],mpnet_titles_topicDescriptions!$B$2:$C$19, 2, FALSE)</f>
        <v>-1_of_the_and_in_language_learning_learner</v>
      </c>
    </row>
    <row r="166" spans="1:4" x14ac:dyDescent="0.25">
      <c r="A166" t="s">
        <v>1123</v>
      </c>
      <c r="B166" t="s">
        <v>1124</v>
      </c>
      <c r="C166">
        <v>10</v>
      </c>
      <c r="D166" s="9" t="str">
        <f>VLOOKUP(Table_mpnet_titles_topics[[#This Row],[Column3.topic]],mpnet_titles_topicDescriptions!$B$2:$C$19, 2, FALSE)</f>
        <v>10_social_informal_facebook_language</v>
      </c>
    </row>
    <row r="167" spans="1:4" x14ac:dyDescent="0.25">
      <c r="A167" t="s">
        <v>1128</v>
      </c>
      <c r="B167" t="s">
        <v>1129</v>
      </c>
      <c r="C167">
        <v>0</v>
      </c>
      <c r="D167" s="9" t="str">
        <f>VLOOKUP(Table_mpnet_titles_topics[[#This Row],[Column3.topic]],mpnet_titles_topicDescriptions!$B$2:$C$19, 2, FALSE)</f>
        <v>0_writing_feedback_of_in</v>
      </c>
    </row>
    <row r="168" spans="1:4" x14ac:dyDescent="0.25">
      <c r="A168" t="s">
        <v>1132</v>
      </c>
      <c r="B168" t="s">
        <v>1133</v>
      </c>
      <c r="C168">
        <v>6</v>
      </c>
      <c r="D168" s="9" t="str">
        <f>VLOOKUP(Table_mpnet_titles_topics[[#This Row],[Column3.topic]],mpnet_titles_topicDescriptions!$B$2:$C$19, 2, FALSE)</f>
        <v>6_pronunciation_speech_training_recognition</v>
      </c>
    </row>
    <row r="169" spans="1:4" x14ac:dyDescent="0.25">
      <c r="A169" t="s">
        <v>1137</v>
      </c>
      <c r="B169" t="s">
        <v>1138</v>
      </c>
      <c r="C169">
        <v>-1</v>
      </c>
      <c r="D169" s="9" t="str">
        <f>VLOOKUP(Table_mpnet_titles_topics[[#This Row],[Column3.topic]],mpnet_titles_topicDescriptions!$B$2:$C$19, 2, FALSE)</f>
        <v>-1_of_the_and_in_language_learning_learner</v>
      </c>
    </row>
    <row r="170" spans="1:4" x14ac:dyDescent="0.25">
      <c r="A170" t="s">
        <v>1142</v>
      </c>
      <c r="B170" t="s">
        <v>1143</v>
      </c>
      <c r="C170">
        <v>0</v>
      </c>
      <c r="D170" s="9" t="str">
        <f>VLOOKUP(Table_mpnet_titles_topics[[#This Row],[Column3.topic]],mpnet_titles_topicDescriptions!$B$2:$C$19, 2, FALSE)</f>
        <v>0_writing_feedback_of_in</v>
      </c>
    </row>
    <row r="171" spans="1:4" x14ac:dyDescent="0.25">
      <c r="A171" t="s">
        <v>1147</v>
      </c>
      <c r="B171" t="s">
        <v>1148</v>
      </c>
      <c r="C171">
        <v>4</v>
      </c>
      <c r="D171" s="9" t="str">
        <f>VLOOKUP(Table_mpnet_titles_topics[[#This Row],[Column3.topic]],mpnet_titles_topicDescriptions!$B$2:$C$19, 2, FALSE)</f>
        <v>4_call_research_the_in</v>
      </c>
    </row>
    <row r="172" spans="1:4" x14ac:dyDescent="0.25">
      <c r="A172" t="s">
        <v>1153</v>
      </c>
      <c r="B172" t="s">
        <v>1154</v>
      </c>
      <c r="C172">
        <v>0</v>
      </c>
      <c r="D172" s="9" t="str">
        <f>VLOOKUP(Table_mpnet_titles_topics[[#This Row],[Column3.topic]],mpnet_titles_topicDescriptions!$B$2:$C$19, 2, FALSE)</f>
        <v>0_writing_feedback_of_in</v>
      </c>
    </row>
    <row r="173" spans="1:4" x14ac:dyDescent="0.25">
      <c r="A173" t="s">
        <v>1158</v>
      </c>
      <c r="B173" t="s">
        <v>1159</v>
      </c>
      <c r="C173">
        <v>-1</v>
      </c>
      <c r="D173" s="9" t="str">
        <f>VLOOKUP(Table_mpnet_titles_topics[[#This Row],[Column3.topic]],mpnet_titles_topicDescriptions!$B$2:$C$19, 2, FALSE)</f>
        <v>-1_of_the_and_in_language_learning_learner</v>
      </c>
    </row>
    <row r="174" spans="1:4" x14ac:dyDescent="0.25">
      <c r="A174" t="s">
        <v>1164</v>
      </c>
      <c r="B174" t="s">
        <v>1165</v>
      </c>
      <c r="C174">
        <v>-1</v>
      </c>
      <c r="D174" s="9" t="str">
        <f>VLOOKUP(Table_mpnet_titles_topics[[#This Row],[Column3.topic]],mpnet_titles_topicDescriptions!$B$2:$C$19, 2, FALSE)</f>
        <v>-1_of_the_and_in_language_learning_learner</v>
      </c>
    </row>
    <row r="175" spans="1:4" x14ac:dyDescent="0.25">
      <c r="A175" t="s">
        <v>1169</v>
      </c>
      <c r="B175" t="s">
        <v>1170</v>
      </c>
      <c r="C175">
        <v>2</v>
      </c>
      <c r="D175" s="9" t="str">
        <f>VLOOKUP(Table_mpnet_titles_topics[[#This Row],[Column3.topic]],mpnet_titles_topicDescriptions!$B$2:$C$19, 2, FALSE)</f>
        <v>2_mobile_learning_assisted_language</v>
      </c>
    </row>
    <row r="176" spans="1:4" x14ac:dyDescent="0.25">
      <c r="A176" t="s">
        <v>1174</v>
      </c>
      <c r="B176" t="s">
        <v>1175</v>
      </c>
      <c r="C176">
        <v>-1</v>
      </c>
      <c r="D176" s="9" t="str">
        <f>VLOOKUP(Table_mpnet_titles_topics[[#This Row],[Column3.topic]],mpnet_titles_topicDescriptions!$B$2:$C$19, 2, FALSE)</f>
        <v>-1_of_the_and_in_language_learning_learner</v>
      </c>
    </row>
    <row r="177" spans="1:4" x14ac:dyDescent="0.25">
      <c r="A177" t="s">
        <v>1180</v>
      </c>
      <c r="B177" t="s">
        <v>1181</v>
      </c>
      <c r="C177">
        <v>-1</v>
      </c>
      <c r="D177" s="9" t="str">
        <f>VLOOKUP(Table_mpnet_titles_topics[[#This Row],[Column3.topic]],mpnet_titles_topicDescriptions!$B$2:$C$19, 2, FALSE)</f>
        <v>-1_of_the_and_in_language_learning_learner</v>
      </c>
    </row>
    <row r="178" spans="1:4" x14ac:dyDescent="0.25">
      <c r="A178" t="s">
        <v>1185</v>
      </c>
      <c r="B178" t="s">
        <v>1186</v>
      </c>
      <c r="C178">
        <v>4</v>
      </c>
      <c r="D178" s="9" t="str">
        <f>VLOOKUP(Table_mpnet_titles_topics[[#This Row],[Column3.topic]],mpnet_titles_topicDescriptions!$B$2:$C$19, 2, FALSE)</f>
        <v>4_call_research_the_in</v>
      </c>
    </row>
    <row r="179" spans="1:4" x14ac:dyDescent="0.25">
      <c r="A179" t="s">
        <v>1191</v>
      </c>
      <c r="B179" t="s">
        <v>1192</v>
      </c>
      <c r="C179">
        <v>3</v>
      </c>
      <c r="D179" s="9" t="str">
        <f>VLOOKUP(Table_mpnet_titles_topics[[#This Row],[Column3.topic]],mpnet_titles_topicDescriptions!$B$2:$C$19, 2, FALSE)</f>
        <v>3_technology_language_technologies_teachers</v>
      </c>
    </row>
    <row r="180" spans="1:4" x14ac:dyDescent="0.25">
      <c r="A180" t="s">
        <v>1196</v>
      </c>
      <c r="B180" t="s">
        <v>1197</v>
      </c>
      <c r="C180">
        <v>0</v>
      </c>
      <c r="D180" s="9" t="str">
        <f>VLOOKUP(Table_mpnet_titles_topics[[#This Row],[Column3.topic]],mpnet_titles_topicDescriptions!$B$2:$C$19, 2, FALSE)</f>
        <v>0_writing_feedback_of_in</v>
      </c>
    </row>
    <row r="181" spans="1:4" x14ac:dyDescent="0.25">
      <c r="A181" t="s">
        <v>1200</v>
      </c>
      <c r="B181" t="s">
        <v>1201</v>
      </c>
      <c r="C181">
        <v>0</v>
      </c>
      <c r="D181" s="9" t="str">
        <f>VLOOKUP(Table_mpnet_titles_topics[[#This Row],[Column3.topic]],mpnet_titles_topicDescriptions!$B$2:$C$19, 2, FALSE)</f>
        <v>0_writing_feedback_of_in</v>
      </c>
    </row>
    <row r="182" spans="1:4" x14ac:dyDescent="0.25">
      <c r="A182" t="s">
        <v>1206</v>
      </c>
      <c r="B182" t="s">
        <v>1207</v>
      </c>
      <c r="C182">
        <v>3</v>
      </c>
      <c r="D182" s="9" t="str">
        <f>VLOOKUP(Table_mpnet_titles_topics[[#This Row],[Column3.topic]],mpnet_titles_topicDescriptions!$B$2:$C$19, 2, FALSE)</f>
        <v>3_technology_language_technologies_teachers</v>
      </c>
    </row>
    <row r="183" spans="1:4" x14ac:dyDescent="0.25">
      <c r="A183" t="s">
        <v>1211</v>
      </c>
      <c r="B183" t="s">
        <v>1212</v>
      </c>
      <c r="C183">
        <v>-1</v>
      </c>
      <c r="D183" s="9" t="str">
        <f>VLOOKUP(Table_mpnet_titles_topics[[#This Row],[Column3.topic]],mpnet_titles_topicDescriptions!$B$2:$C$19, 2, FALSE)</f>
        <v>-1_of_the_and_in_language_learning_learner</v>
      </c>
    </row>
    <row r="184" spans="1:4" x14ac:dyDescent="0.25">
      <c r="A184" t="s">
        <v>1216</v>
      </c>
      <c r="B184" t="s">
        <v>1217</v>
      </c>
      <c r="C184">
        <v>-1</v>
      </c>
      <c r="D184" s="9" t="str">
        <f>VLOOKUP(Table_mpnet_titles_topics[[#This Row],[Column3.topic]],mpnet_titles_topicDescriptions!$B$2:$C$19, 2, FALSE)</f>
        <v>-1_of_the_and_in_language_learning_learner</v>
      </c>
    </row>
    <row r="185" spans="1:4" x14ac:dyDescent="0.25">
      <c r="A185" t="s">
        <v>1222</v>
      </c>
      <c r="B185" t="s">
        <v>5972</v>
      </c>
      <c r="C185">
        <v>5</v>
      </c>
      <c r="D185" s="9" t="str">
        <f>VLOOKUP(Table_mpnet_titles_topics[[#This Row],[Column3.topic]],mpnet_titles_topicDescriptions!$B$2:$C$19, 2, FALSE)</f>
        <v>5_telecollaboration_intercultural_telecollabor...</v>
      </c>
    </row>
    <row r="186" spans="1:4" x14ac:dyDescent="0.25">
      <c r="A186" t="s">
        <v>1227</v>
      </c>
      <c r="B186" t="s">
        <v>1228</v>
      </c>
      <c r="C186">
        <v>2</v>
      </c>
      <c r="D186" s="9" t="str">
        <f>VLOOKUP(Table_mpnet_titles_topics[[#This Row],[Column3.topic]],mpnet_titles_topicDescriptions!$B$2:$C$19, 2, FALSE)</f>
        <v>2_mobile_learning_assisted_language</v>
      </c>
    </row>
    <row r="187" spans="1:4" x14ac:dyDescent="0.25">
      <c r="A187" t="s">
        <v>1232</v>
      </c>
      <c r="B187" t="s">
        <v>1233</v>
      </c>
      <c r="C187">
        <v>7</v>
      </c>
      <c r="D187" s="9" t="str">
        <f>VLOOKUP(Table_mpnet_titles_topics[[#This Row],[Column3.topic]],mpnet_titles_topicDescriptions!$B$2:$C$19, 2, FALSE)</f>
        <v>7_vocabulary_glosses_dictionary_of</v>
      </c>
    </row>
    <row r="188" spans="1:4" x14ac:dyDescent="0.25">
      <c r="A188" t="s">
        <v>1237</v>
      </c>
      <c r="B188" t="s">
        <v>1238</v>
      </c>
      <c r="C188">
        <v>12</v>
      </c>
      <c r="D188" s="9" t="str">
        <f>VLOOKUP(Table_mpnet_titles_topics[[#This Row],[Column3.topic]],mpnet_titles_topicDescriptions!$B$2:$C$19, 2, FALSE)</f>
        <v>12_comprehension_listening_video_captions</v>
      </c>
    </row>
    <row r="189" spans="1:4" x14ac:dyDescent="0.25">
      <c r="A189" t="s">
        <v>1243</v>
      </c>
      <c r="B189" t="s">
        <v>1244</v>
      </c>
      <c r="C189">
        <v>0</v>
      </c>
      <c r="D189" s="9" t="str">
        <f>VLOOKUP(Table_mpnet_titles_topics[[#This Row],[Column3.topic]],mpnet_titles_topicDescriptions!$B$2:$C$19, 2, FALSE)</f>
        <v>0_writing_feedback_of_in</v>
      </c>
    </row>
    <row r="190" spans="1:4" x14ac:dyDescent="0.25">
      <c r="A190" t="s">
        <v>1248</v>
      </c>
      <c r="B190" t="s">
        <v>1249</v>
      </c>
      <c r="C190">
        <v>2</v>
      </c>
      <c r="D190" s="9" t="str">
        <f>VLOOKUP(Table_mpnet_titles_topics[[#This Row],[Column3.topic]],mpnet_titles_topicDescriptions!$B$2:$C$19, 2, FALSE)</f>
        <v>2_mobile_learning_assisted_language</v>
      </c>
    </row>
    <row r="191" spans="1:4" x14ac:dyDescent="0.25">
      <c r="A191" t="s">
        <v>1253</v>
      </c>
      <c r="B191" t="s">
        <v>1254</v>
      </c>
      <c r="C191">
        <v>11</v>
      </c>
      <c r="D191" s="9" t="str">
        <f>VLOOKUP(Table_mpnet_titles_topics[[#This Row],[Column3.topic]],mpnet_titles_topicDescriptions!$B$2:$C$19, 2, FALSE)</f>
        <v>11_game_digital_games_gaming</v>
      </c>
    </row>
    <row r="192" spans="1:4" x14ac:dyDescent="0.25">
      <c r="A192" t="s">
        <v>1258</v>
      </c>
      <c r="B192" t="s">
        <v>1259</v>
      </c>
      <c r="C192">
        <v>6</v>
      </c>
      <c r="D192" s="9" t="str">
        <f>VLOOKUP(Table_mpnet_titles_topics[[#This Row],[Column3.topic]],mpnet_titles_topicDescriptions!$B$2:$C$19, 2, FALSE)</f>
        <v>6_pronunciation_speech_training_recognition</v>
      </c>
    </row>
    <row r="193" spans="1:4" x14ac:dyDescent="0.25">
      <c r="A193" t="s">
        <v>1263</v>
      </c>
      <c r="B193" t="s">
        <v>1264</v>
      </c>
      <c r="C193">
        <v>0</v>
      </c>
      <c r="D193" s="9" t="str">
        <f>VLOOKUP(Table_mpnet_titles_topics[[#This Row],[Column3.topic]],mpnet_titles_topicDescriptions!$B$2:$C$19, 2, FALSE)</f>
        <v>0_writing_feedback_of_in</v>
      </c>
    </row>
    <row r="194" spans="1:4" x14ac:dyDescent="0.25">
      <c r="A194" t="s">
        <v>1268</v>
      </c>
      <c r="B194" t="s">
        <v>1269</v>
      </c>
      <c r="C194">
        <v>-1</v>
      </c>
      <c r="D194" s="9" t="str">
        <f>VLOOKUP(Table_mpnet_titles_topics[[#This Row],[Column3.topic]],mpnet_titles_topicDescriptions!$B$2:$C$19, 2, FALSE)</f>
        <v>-1_of_the_and_in_language_learning_learner</v>
      </c>
    </row>
    <row r="195" spans="1:4" x14ac:dyDescent="0.25">
      <c r="A195" t="s">
        <v>1273</v>
      </c>
      <c r="B195" t="s">
        <v>1274</v>
      </c>
      <c r="C195">
        <v>-1</v>
      </c>
      <c r="D195" s="9" t="str">
        <f>VLOOKUP(Table_mpnet_titles_topics[[#This Row],[Column3.topic]],mpnet_titles_topicDescriptions!$B$2:$C$19, 2, FALSE)</f>
        <v>-1_of_the_and_in_language_learning_learner</v>
      </c>
    </row>
    <row r="196" spans="1:4" x14ac:dyDescent="0.25">
      <c r="A196" t="s">
        <v>1278</v>
      </c>
      <c r="B196" t="s">
        <v>1279</v>
      </c>
      <c r="C196">
        <v>5</v>
      </c>
      <c r="D196" s="9" t="str">
        <f>VLOOKUP(Table_mpnet_titles_topics[[#This Row],[Column3.topic]],mpnet_titles_topicDescriptions!$B$2:$C$19, 2, FALSE)</f>
        <v>5_telecollaboration_intercultural_telecollabor...</v>
      </c>
    </row>
    <row r="197" spans="1:4" x14ac:dyDescent="0.25">
      <c r="A197" t="s">
        <v>1283</v>
      </c>
      <c r="B197" t="s">
        <v>1284</v>
      </c>
      <c r="C197">
        <v>0</v>
      </c>
      <c r="D197" s="9" t="str">
        <f>VLOOKUP(Table_mpnet_titles_topics[[#This Row],[Column3.topic]],mpnet_titles_topicDescriptions!$B$2:$C$19, 2, FALSE)</f>
        <v>0_writing_feedback_of_in</v>
      </c>
    </row>
    <row r="198" spans="1:4" x14ac:dyDescent="0.25">
      <c r="A198" t="s">
        <v>1288</v>
      </c>
      <c r="B198" t="s">
        <v>1289</v>
      </c>
      <c r="C198">
        <v>-1</v>
      </c>
      <c r="D198" s="9" t="str">
        <f>VLOOKUP(Table_mpnet_titles_topics[[#This Row],[Column3.topic]],mpnet_titles_topicDescriptions!$B$2:$C$19, 2, FALSE)</f>
        <v>-1_of_the_and_in_language_learning_learner</v>
      </c>
    </row>
    <row r="199" spans="1:4" x14ac:dyDescent="0.25">
      <c r="A199" t="s">
        <v>1293</v>
      </c>
      <c r="B199" t="s">
        <v>1294</v>
      </c>
      <c r="C199">
        <v>0</v>
      </c>
      <c r="D199" s="9" t="str">
        <f>VLOOKUP(Table_mpnet_titles_topics[[#This Row],[Column3.topic]],mpnet_titles_topicDescriptions!$B$2:$C$19, 2, FALSE)</f>
        <v>0_writing_feedback_of_in</v>
      </c>
    </row>
    <row r="200" spans="1:4" x14ac:dyDescent="0.25">
      <c r="A200" t="s">
        <v>1298</v>
      </c>
      <c r="B200" t="s">
        <v>1299</v>
      </c>
      <c r="C200">
        <v>6</v>
      </c>
      <c r="D200" s="9" t="str">
        <f>VLOOKUP(Table_mpnet_titles_topics[[#This Row],[Column3.topic]],mpnet_titles_topicDescriptions!$B$2:$C$19, 2, FALSE)</f>
        <v>6_pronunciation_speech_training_recognition</v>
      </c>
    </row>
    <row r="201" spans="1:4" x14ac:dyDescent="0.25">
      <c r="A201" t="s">
        <v>1303</v>
      </c>
      <c r="B201" t="s">
        <v>1304</v>
      </c>
      <c r="C201">
        <v>0</v>
      </c>
      <c r="D201" s="9" t="str">
        <f>VLOOKUP(Table_mpnet_titles_topics[[#This Row],[Column3.topic]],mpnet_titles_topicDescriptions!$B$2:$C$19, 2, FALSE)</f>
        <v>0_writing_feedback_of_in</v>
      </c>
    </row>
    <row r="202" spans="1:4" x14ac:dyDescent="0.25">
      <c r="A202" t="s">
        <v>1308</v>
      </c>
      <c r="B202" t="s">
        <v>1309</v>
      </c>
      <c r="C202">
        <v>0</v>
      </c>
      <c r="D202" s="9" t="str">
        <f>VLOOKUP(Table_mpnet_titles_topics[[#This Row],[Column3.topic]],mpnet_titles_topicDescriptions!$B$2:$C$19, 2, FALSE)</f>
        <v>0_writing_feedback_of_in</v>
      </c>
    </row>
    <row r="203" spans="1:4" x14ac:dyDescent="0.25">
      <c r="A203" t="s">
        <v>1312</v>
      </c>
      <c r="B203" t="s">
        <v>1313</v>
      </c>
      <c r="C203">
        <v>8</v>
      </c>
      <c r="D203" s="9" t="str">
        <f>VLOOKUP(Table_mpnet_titles_topics[[#This Row],[Column3.topic]],mpnet_titles_topicDescriptions!$B$2:$C$19, 2, FALSE)</f>
        <v>8_online_learning_virtual_analytics</v>
      </c>
    </row>
    <row r="204" spans="1:4" x14ac:dyDescent="0.25">
      <c r="A204" t="s">
        <v>1317</v>
      </c>
      <c r="B204" t="s">
        <v>1318</v>
      </c>
      <c r="C204">
        <v>2</v>
      </c>
      <c r="D204" s="9" t="str">
        <f>VLOOKUP(Table_mpnet_titles_topics[[#This Row],[Column3.topic]],mpnet_titles_topicDescriptions!$B$2:$C$19, 2, FALSE)</f>
        <v>2_mobile_learning_assisted_language</v>
      </c>
    </row>
    <row r="205" spans="1:4" x14ac:dyDescent="0.25">
      <c r="A205" t="s">
        <v>1321</v>
      </c>
      <c r="B205" t="s">
        <v>1322</v>
      </c>
      <c r="C205">
        <v>-1</v>
      </c>
      <c r="D205" s="9" t="str">
        <f>VLOOKUP(Table_mpnet_titles_topics[[#This Row],[Column3.topic]],mpnet_titles_topicDescriptions!$B$2:$C$19, 2, FALSE)</f>
        <v>-1_of_the_and_in_language_learning_learner</v>
      </c>
    </row>
    <row r="206" spans="1:4" x14ac:dyDescent="0.25">
      <c r="A206" t="s">
        <v>1326</v>
      </c>
      <c r="B206" t="s">
        <v>1327</v>
      </c>
      <c r="C206">
        <v>1</v>
      </c>
      <c r="D206" s="9" t="str">
        <f>VLOOKUP(Table_mpnet_titles_topics[[#This Row],[Column3.topic]],mpnet_titles_topicDescriptions!$B$2:$C$19, 2, FALSE)</f>
        <v>1_communication_interaction_synchronous_multim...</v>
      </c>
    </row>
    <row r="207" spans="1:4" x14ac:dyDescent="0.25">
      <c r="A207" t="s">
        <v>1330</v>
      </c>
      <c r="B207" t="s">
        <v>1331</v>
      </c>
      <c r="C207">
        <v>7</v>
      </c>
      <c r="D207" s="9" t="str">
        <f>VLOOKUP(Table_mpnet_titles_topics[[#This Row],[Column3.topic]],mpnet_titles_topicDescriptions!$B$2:$C$19, 2, FALSE)</f>
        <v>7_vocabulary_glosses_dictionary_of</v>
      </c>
    </row>
    <row r="208" spans="1:4" x14ac:dyDescent="0.25">
      <c r="A208" t="s">
        <v>1335</v>
      </c>
      <c r="B208" t="s">
        <v>1336</v>
      </c>
      <c r="C208">
        <v>5</v>
      </c>
      <c r="D208" s="9" t="str">
        <f>VLOOKUP(Table_mpnet_titles_topics[[#This Row],[Column3.topic]],mpnet_titles_topicDescriptions!$B$2:$C$19, 2, FALSE)</f>
        <v>5_telecollaboration_intercultural_telecollabor...</v>
      </c>
    </row>
    <row r="209" spans="1:4" x14ac:dyDescent="0.25">
      <c r="A209" t="s">
        <v>1340</v>
      </c>
      <c r="B209" t="s">
        <v>1341</v>
      </c>
      <c r="C209">
        <v>-1</v>
      </c>
      <c r="D209" s="9" t="str">
        <f>VLOOKUP(Table_mpnet_titles_topics[[#This Row],[Column3.topic]],mpnet_titles_topicDescriptions!$B$2:$C$19, 2, FALSE)</f>
        <v>-1_of_the_and_in_language_learning_learner</v>
      </c>
    </row>
    <row r="210" spans="1:4" x14ac:dyDescent="0.25">
      <c r="A210" t="s">
        <v>1345</v>
      </c>
      <c r="B210" t="s">
        <v>1346</v>
      </c>
      <c r="C210">
        <v>8</v>
      </c>
      <c r="D210" s="9" t="str">
        <f>VLOOKUP(Table_mpnet_titles_topics[[#This Row],[Column3.topic]],mpnet_titles_topicDescriptions!$B$2:$C$19, 2, FALSE)</f>
        <v>8_online_learning_virtual_analytics</v>
      </c>
    </row>
    <row r="211" spans="1:4" x14ac:dyDescent="0.25">
      <c r="A211" t="s">
        <v>1350</v>
      </c>
      <c r="B211" t="s">
        <v>1351</v>
      </c>
      <c r="C211">
        <v>0</v>
      </c>
      <c r="D211" s="9" t="str">
        <f>VLOOKUP(Table_mpnet_titles_topics[[#This Row],[Column3.topic]],mpnet_titles_topicDescriptions!$B$2:$C$19, 2, FALSE)</f>
        <v>0_writing_feedback_of_in</v>
      </c>
    </row>
    <row r="212" spans="1:4" x14ac:dyDescent="0.25">
      <c r="A212" t="s">
        <v>1356</v>
      </c>
      <c r="B212" t="s">
        <v>1357</v>
      </c>
      <c r="C212">
        <v>0</v>
      </c>
      <c r="D212" s="9" t="str">
        <f>VLOOKUP(Table_mpnet_titles_topics[[#This Row],[Column3.topic]],mpnet_titles_topicDescriptions!$B$2:$C$19, 2, FALSE)</f>
        <v>0_writing_feedback_of_in</v>
      </c>
    </row>
    <row r="213" spans="1:4" x14ac:dyDescent="0.25">
      <c r="A213" t="s">
        <v>1361</v>
      </c>
      <c r="B213" t="s">
        <v>1362</v>
      </c>
      <c r="C213">
        <v>-1</v>
      </c>
      <c r="D213" s="9" t="str">
        <f>VLOOKUP(Table_mpnet_titles_topics[[#This Row],[Column3.topic]],mpnet_titles_topicDescriptions!$B$2:$C$19, 2, FALSE)</f>
        <v>-1_of_the_and_in_language_learning_learner</v>
      </c>
    </row>
    <row r="214" spans="1:4" x14ac:dyDescent="0.25">
      <c r="A214" t="s">
        <v>1366</v>
      </c>
      <c r="B214" t="s">
        <v>1367</v>
      </c>
      <c r="C214">
        <v>7</v>
      </c>
      <c r="D214" s="9" t="str">
        <f>VLOOKUP(Table_mpnet_titles_topics[[#This Row],[Column3.topic]],mpnet_titles_topicDescriptions!$B$2:$C$19, 2, FALSE)</f>
        <v>7_vocabulary_glosses_dictionary_of</v>
      </c>
    </row>
    <row r="215" spans="1:4" x14ac:dyDescent="0.25">
      <c r="A215" t="s">
        <v>1371</v>
      </c>
      <c r="B215" t="s">
        <v>1372</v>
      </c>
      <c r="C215">
        <v>-1</v>
      </c>
      <c r="D215" s="9" t="str">
        <f>VLOOKUP(Table_mpnet_titles_topics[[#This Row],[Column3.topic]],mpnet_titles_topicDescriptions!$B$2:$C$19, 2, FALSE)</f>
        <v>-1_of_the_and_in_language_learning_learner</v>
      </c>
    </row>
    <row r="216" spans="1:4" x14ac:dyDescent="0.25">
      <c r="A216" t="s">
        <v>1375</v>
      </c>
      <c r="B216" t="s">
        <v>1376</v>
      </c>
      <c r="C216">
        <v>0</v>
      </c>
      <c r="D216" s="9" t="str">
        <f>VLOOKUP(Table_mpnet_titles_topics[[#This Row],[Column3.topic]],mpnet_titles_topicDescriptions!$B$2:$C$19, 2, FALSE)</f>
        <v>0_writing_feedback_of_in</v>
      </c>
    </row>
    <row r="217" spans="1:4" x14ac:dyDescent="0.25">
      <c r="A217" t="s">
        <v>1380</v>
      </c>
      <c r="B217" t="s">
        <v>1381</v>
      </c>
      <c r="C217">
        <v>3</v>
      </c>
      <c r="D217" s="9" t="str">
        <f>VLOOKUP(Table_mpnet_titles_topics[[#This Row],[Column3.topic]],mpnet_titles_topicDescriptions!$B$2:$C$19, 2, FALSE)</f>
        <v>3_technology_language_technologies_teachers</v>
      </c>
    </row>
    <row r="218" spans="1:4" x14ac:dyDescent="0.25">
      <c r="A218" t="s">
        <v>1385</v>
      </c>
      <c r="B218" t="s">
        <v>1386</v>
      </c>
      <c r="C218">
        <v>3</v>
      </c>
      <c r="D218" s="9" t="str">
        <f>VLOOKUP(Table_mpnet_titles_topics[[#This Row],[Column3.topic]],mpnet_titles_topicDescriptions!$B$2:$C$19, 2, FALSE)</f>
        <v>3_technology_language_technologies_teachers</v>
      </c>
    </row>
    <row r="219" spans="1:4" x14ac:dyDescent="0.25">
      <c r="A219" t="s">
        <v>1390</v>
      </c>
      <c r="B219" t="s">
        <v>1391</v>
      </c>
      <c r="C219">
        <v>-1</v>
      </c>
      <c r="D219" s="9" t="str">
        <f>VLOOKUP(Table_mpnet_titles_topics[[#This Row],[Column3.topic]],mpnet_titles_topicDescriptions!$B$2:$C$19, 2, FALSE)</f>
        <v>-1_of_the_and_in_language_learning_learner</v>
      </c>
    </row>
    <row r="220" spans="1:4" x14ac:dyDescent="0.25">
      <c r="A220" t="s">
        <v>1395</v>
      </c>
      <c r="B220" t="s">
        <v>1396</v>
      </c>
      <c r="C220">
        <v>16</v>
      </c>
      <c r="D220" s="9" t="str">
        <f>VLOOKUP(Table_mpnet_titles_topics[[#This Row],[Column3.topic]],mpnet_titles_topicDescriptions!$B$2:$C$19, 2, FALSE)</f>
        <v>16_assisted_computer_language_learning</v>
      </c>
    </row>
    <row r="221" spans="1:4" x14ac:dyDescent="0.25">
      <c r="A221" t="s">
        <v>1401</v>
      </c>
      <c r="B221" t="s">
        <v>1402</v>
      </c>
      <c r="C221">
        <v>8</v>
      </c>
      <c r="D221" s="9" t="str">
        <f>VLOOKUP(Table_mpnet_titles_topics[[#This Row],[Column3.topic]],mpnet_titles_topicDescriptions!$B$2:$C$19, 2, FALSE)</f>
        <v>8_online_learning_virtual_analytics</v>
      </c>
    </row>
    <row r="222" spans="1:4" x14ac:dyDescent="0.25">
      <c r="A222" t="s">
        <v>1406</v>
      </c>
      <c r="B222" t="s">
        <v>1407</v>
      </c>
      <c r="C222">
        <v>5</v>
      </c>
      <c r="D222" s="9" t="str">
        <f>VLOOKUP(Table_mpnet_titles_topics[[#This Row],[Column3.topic]],mpnet_titles_topicDescriptions!$B$2:$C$19, 2, FALSE)</f>
        <v>5_telecollaboration_intercultural_telecollabor...</v>
      </c>
    </row>
    <row r="223" spans="1:4" x14ac:dyDescent="0.25">
      <c r="A223" t="s">
        <v>1412</v>
      </c>
      <c r="B223" t="s">
        <v>1413</v>
      </c>
      <c r="C223">
        <v>8</v>
      </c>
      <c r="D223" s="9" t="str">
        <f>VLOOKUP(Table_mpnet_titles_topics[[#This Row],[Column3.topic]],mpnet_titles_topicDescriptions!$B$2:$C$19, 2, FALSE)</f>
        <v>8_online_learning_virtual_analytics</v>
      </c>
    </row>
    <row r="224" spans="1:4" x14ac:dyDescent="0.25">
      <c r="A224" t="s">
        <v>1417</v>
      </c>
      <c r="B224" t="s">
        <v>1418</v>
      </c>
      <c r="C224">
        <v>4</v>
      </c>
      <c r="D224" s="9" t="str">
        <f>VLOOKUP(Table_mpnet_titles_topics[[#This Row],[Column3.topic]],mpnet_titles_topicDescriptions!$B$2:$C$19, 2, FALSE)</f>
        <v>4_call_research_the_in</v>
      </c>
    </row>
    <row r="225" spans="1:4" x14ac:dyDescent="0.25">
      <c r="A225" t="s">
        <v>1666</v>
      </c>
      <c r="B225" t="s">
        <v>1667</v>
      </c>
      <c r="C225">
        <v>1</v>
      </c>
      <c r="D225" s="9" t="str">
        <f>VLOOKUP(Table_mpnet_titles_topics[[#This Row],[Column3.topic]],mpnet_titles_topicDescriptions!$B$2:$C$19, 2, FALSE)</f>
        <v>1_communication_interaction_synchronous_multim...</v>
      </c>
    </row>
    <row r="226" spans="1:4" x14ac:dyDescent="0.25">
      <c r="A226" t="s">
        <v>1671</v>
      </c>
      <c r="B226" t="s">
        <v>1672</v>
      </c>
      <c r="C226">
        <v>6</v>
      </c>
      <c r="D226" s="9" t="str">
        <f>VLOOKUP(Table_mpnet_titles_topics[[#This Row],[Column3.topic]],mpnet_titles_topicDescriptions!$B$2:$C$19, 2, FALSE)</f>
        <v>6_pronunciation_speech_training_recognition</v>
      </c>
    </row>
    <row r="227" spans="1:4" x14ac:dyDescent="0.25">
      <c r="A227" t="s">
        <v>1676</v>
      </c>
      <c r="B227" t="s">
        <v>1677</v>
      </c>
      <c r="C227">
        <v>0</v>
      </c>
      <c r="D227" s="9" t="str">
        <f>VLOOKUP(Table_mpnet_titles_topics[[#This Row],[Column3.topic]],mpnet_titles_topicDescriptions!$B$2:$C$19, 2, FALSE)</f>
        <v>0_writing_feedback_of_in</v>
      </c>
    </row>
    <row r="228" spans="1:4" x14ac:dyDescent="0.25">
      <c r="A228" t="s">
        <v>1682</v>
      </c>
      <c r="B228" t="s">
        <v>1683</v>
      </c>
      <c r="C228">
        <v>3</v>
      </c>
      <c r="D228" s="9" t="str">
        <f>VLOOKUP(Table_mpnet_titles_topics[[#This Row],[Column3.topic]],mpnet_titles_topicDescriptions!$B$2:$C$19, 2, FALSE)</f>
        <v>3_technology_language_technologies_teachers</v>
      </c>
    </row>
    <row r="229" spans="1:4" x14ac:dyDescent="0.25">
      <c r="A229" t="s">
        <v>1687</v>
      </c>
      <c r="B229" t="s">
        <v>1688</v>
      </c>
      <c r="C229">
        <v>-1</v>
      </c>
      <c r="D229" s="9" t="str">
        <f>VLOOKUP(Table_mpnet_titles_topics[[#This Row],[Column3.topic]],mpnet_titles_topicDescriptions!$B$2:$C$19, 2, FALSE)</f>
        <v>-1_of_the_and_in_language_learning_learner</v>
      </c>
    </row>
    <row r="230" spans="1:4" x14ac:dyDescent="0.25">
      <c r="A230" t="s">
        <v>1693</v>
      </c>
      <c r="B230" t="s">
        <v>1694</v>
      </c>
      <c r="C230">
        <v>-1</v>
      </c>
      <c r="D230" s="9" t="str">
        <f>VLOOKUP(Table_mpnet_titles_topics[[#This Row],[Column3.topic]],mpnet_titles_topicDescriptions!$B$2:$C$19, 2, FALSE)</f>
        <v>-1_of_the_and_in_language_learning_learner</v>
      </c>
    </row>
    <row r="231" spans="1:4" x14ac:dyDescent="0.25">
      <c r="A231" t="s">
        <v>1698</v>
      </c>
      <c r="B231" t="s">
        <v>1699</v>
      </c>
      <c r="C231">
        <v>3</v>
      </c>
      <c r="D231" s="9" t="str">
        <f>VLOOKUP(Table_mpnet_titles_topics[[#This Row],[Column3.topic]],mpnet_titles_topicDescriptions!$B$2:$C$19, 2, FALSE)</f>
        <v>3_technology_language_technologies_teachers</v>
      </c>
    </row>
    <row r="232" spans="1:4" x14ac:dyDescent="0.25">
      <c r="A232" t="s">
        <v>1703</v>
      </c>
      <c r="B232" t="s">
        <v>1704</v>
      </c>
      <c r="C232">
        <v>-1</v>
      </c>
      <c r="D232" s="9" t="str">
        <f>VLOOKUP(Table_mpnet_titles_topics[[#This Row],[Column3.topic]],mpnet_titles_topicDescriptions!$B$2:$C$19, 2, FALSE)</f>
        <v>-1_of_the_and_in_language_learning_learner</v>
      </c>
    </row>
    <row r="233" spans="1:4" x14ac:dyDescent="0.25">
      <c r="A233" t="s">
        <v>1708</v>
      </c>
      <c r="B233" t="s">
        <v>1709</v>
      </c>
      <c r="C233">
        <v>0</v>
      </c>
      <c r="D233" s="9" t="str">
        <f>VLOOKUP(Table_mpnet_titles_topics[[#This Row],[Column3.topic]],mpnet_titles_topicDescriptions!$B$2:$C$19, 2, FALSE)</f>
        <v>0_writing_feedback_of_in</v>
      </c>
    </row>
    <row r="234" spans="1:4" x14ac:dyDescent="0.25">
      <c r="A234" t="s">
        <v>1712</v>
      </c>
      <c r="B234" t="s">
        <v>1713</v>
      </c>
      <c r="C234">
        <v>3</v>
      </c>
      <c r="D234" s="9" t="str">
        <f>VLOOKUP(Table_mpnet_titles_topics[[#This Row],[Column3.topic]],mpnet_titles_topicDescriptions!$B$2:$C$19, 2, FALSE)</f>
        <v>3_technology_language_technologies_teachers</v>
      </c>
    </row>
    <row r="235" spans="1:4" x14ac:dyDescent="0.25">
      <c r="A235" t="s">
        <v>1717</v>
      </c>
      <c r="B235" t="s">
        <v>1718</v>
      </c>
      <c r="C235">
        <v>0</v>
      </c>
      <c r="D235" s="9" t="str">
        <f>VLOOKUP(Table_mpnet_titles_topics[[#This Row],[Column3.topic]],mpnet_titles_topicDescriptions!$B$2:$C$19, 2, FALSE)</f>
        <v>0_writing_feedback_of_in</v>
      </c>
    </row>
    <row r="236" spans="1:4" x14ac:dyDescent="0.25">
      <c r="A236" t="s">
        <v>1722</v>
      </c>
      <c r="B236" t="s">
        <v>1723</v>
      </c>
      <c r="C236">
        <v>2</v>
      </c>
      <c r="D236" s="9" t="str">
        <f>VLOOKUP(Table_mpnet_titles_topics[[#This Row],[Column3.topic]],mpnet_titles_topicDescriptions!$B$2:$C$19, 2, FALSE)</f>
        <v>2_mobile_learning_assisted_language</v>
      </c>
    </row>
    <row r="237" spans="1:4" x14ac:dyDescent="0.25">
      <c r="A237" t="s">
        <v>1731</v>
      </c>
      <c r="B237" t="s">
        <v>1732</v>
      </c>
      <c r="C237">
        <v>6</v>
      </c>
      <c r="D237" s="9" t="str">
        <f>VLOOKUP(Table_mpnet_titles_topics[[#This Row],[Column3.topic]],mpnet_titles_topicDescriptions!$B$2:$C$19, 2, FALSE)</f>
        <v>6_pronunciation_speech_training_recognition</v>
      </c>
    </row>
    <row r="238" spans="1:4" x14ac:dyDescent="0.25">
      <c r="A238" t="s">
        <v>1736</v>
      </c>
      <c r="B238" t="s">
        <v>1737</v>
      </c>
      <c r="C238">
        <v>0</v>
      </c>
      <c r="D238" s="9" t="str">
        <f>VLOOKUP(Table_mpnet_titles_topics[[#This Row],[Column3.topic]],mpnet_titles_topicDescriptions!$B$2:$C$19, 2, FALSE)</f>
        <v>0_writing_feedback_of_in</v>
      </c>
    </row>
    <row r="239" spans="1:4" x14ac:dyDescent="0.25">
      <c r="A239" t="s">
        <v>1741</v>
      </c>
      <c r="B239" t="s">
        <v>1742</v>
      </c>
      <c r="C239">
        <v>-1</v>
      </c>
      <c r="D239" s="9" t="str">
        <f>VLOOKUP(Table_mpnet_titles_topics[[#This Row],[Column3.topic]],mpnet_titles_topicDescriptions!$B$2:$C$19, 2, FALSE)</f>
        <v>-1_of_the_and_in_language_learning_learner</v>
      </c>
    </row>
    <row r="240" spans="1:4" x14ac:dyDescent="0.25">
      <c r="A240" t="s">
        <v>1746</v>
      </c>
      <c r="B240" t="s">
        <v>1747</v>
      </c>
      <c r="C240">
        <v>0</v>
      </c>
      <c r="D240" s="9" t="str">
        <f>VLOOKUP(Table_mpnet_titles_topics[[#This Row],[Column3.topic]],mpnet_titles_topicDescriptions!$B$2:$C$19, 2, FALSE)</f>
        <v>0_writing_feedback_of_in</v>
      </c>
    </row>
    <row r="241" spans="1:4" x14ac:dyDescent="0.25">
      <c r="A241" t="s">
        <v>1750</v>
      </c>
      <c r="B241" t="s">
        <v>1751</v>
      </c>
      <c r="C241">
        <v>2</v>
      </c>
      <c r="D241" s="9" t="str">
        <f>VLOOKUP(Table_mpnet_titles_topics[[#This Row],[Column3.topic]],mpnet_titles_topicDescriptions!$B$2:$C$19, 2, FALSE)</f>
        <v>2_mobile_learning_assisted_language</v>
      </c>
    </row>
    <row r="242" spans="1:4" x14ac:dyDescent="0.25">
      <c r="A242" t="s">
        <v>1755</v>
      </c>
      <c r="B242" t="s">
        <v>1756</v>
      </c>
      <c r="C242">
        <v>-1</v>
      </c>
      <c r="D242" s="9" t="str">
        <f>VLOOKUP(Table_mpnet_titles_topics[[#This Row],[Column3.topic]],mpnet_titles_topicDescriptions!$B$2:$C$19, 2, FALSE)</f>
        <v>-1_of_the_and_in_language_learning_learner</v>
      </c>
    </row>
    <row r="243" spans="1:4" x14ac:dyDescent="0.25">
      <c r="A243" t="s">
        <v>1761</v>
      </c>
      <c r="B243" t="s">
        <v>1762</v>
      </c>
      <c r="C243">
        <v>2</v>
      </c>
      <c r="D243" s="9" t="str">
        <f>VLOOKUP(Table_mpnet_titles_topics[[#This Row],[Column3.topic]],mpnet_titles_topicDescriptions!$B$2:$C$19, 2, FALSE)</f>
        <v>2_mobile_learning_assisted_language</v>
      </c>
    </row>
    <row r="244" spans="1:4" x14ac:dyDescent="0.25">
      <c r="A244" t="s">
        <v>1766</v>
      </c>
      <c r="B244" t="s">
        <v>1767</v>
      </c>
      <c r="C244">
        <v>2</v>
      </c>
      <c r="D244" s="9" t="str">
        <f>VLOOKUP(Table_mpnet_titles_topics[[#This Row],[Column3.topic]],mpnet_titles_topicDescriptions!$B$2:$C$19, 2, FALSE)</f>
        <v>2_mobile_learning_assisted_language</v>
      </c>
    </row>
    <row r="245" spans="1:4" x14ac:dyDescent="0.25">
      <c r="A245" t="s">
        <v>1771</v>
      </c>
      <c r="B245" t="s">
        <v>1772</v>
      </c>
      <c r="C245">
        <v>13</v>
      </c>
      <c r="D245" s="9" t="str">
        <f>VLOOKUP(Table_mpnet_titles_topics[[#This Row],[Column3.topic]],mpnet_titles_topicDescriptions!$B$2:$C$19, 2, FALSE)</f>
        <v>13_flipped_classroom_flipping_classrooms</v>
      </c>
    </row>
    <row r="246" spans="1:4" x14ac:dyDescent="0.25">
      <c r="A246" t="s">
        <v>1776</v>
      </c>
      <c r="B246" t="s">
        <v>5973</v>
      </c>
      <c r="C246">
        <v>5</v>
      </c>
      <c r="D246" s="9" t="str">
        <f>VLOOKUP(Table_mpnet_titles_topics[[#This Row],[Column3.topic]],mpnet_titles_topicDescriptions!$B$2:$C$19, 2, FALSE)</f>
        <v>5_telecollaboration_intercultural_telecollabor...</v>
      </c>
    </row>
    <row r="247" spans="1:4" x14ac:dyDescent="0.25">
      <c r="A247" t="s">
        <v>1780</v>
      </c>
      <c r="B247" t="s">
        <v>1781</v>
      </c>
      <c r="C247">
        <v>10</v>
      </c>
      <c r="D247" s="9" t="str">
        <f>VLOOKUP(Table_mpnet_titles_topics[[#This Row],[Column3.topic]],mpnet_titles_topicDescriptions!$B$2:$C$19, 2, FALSE)</f>
        <v>10_social_informal_facebook_language</v>
      </c>
    </row>
    <row r="248" spans="1:4" x14ac:dyDescent="0.25">
      <c r="A248" t="s">
        <v>1785</v>
      </c>
      <c r="B248" t="s">
        <v>1786</v>
      </c>
      <c r="C248">
        <v>5</v>
      </c>
      <c r="D248" s="9" t="str">
        <f>VLOOKUP(Table_mpnet_titles_topics[[#This Row],[Column3.topic]],mpnet_titles_topicDescriptions!$B$2:$C$19, 2, FALSE)</f>
        <v>5_telecollaboration_intercultural_telecollabor...</v>
      </c>
    </row>
    <row r="249" spans="1:4" x14ac:dyDescent="0.25">
      <c r="A249" t="s">
        <v>1791</v>
      </c>
      <c r="B249" t="s">
        <v>1792</v>
      </c>
      <c r="C249">
        <v>5</v>
      </c>
      <c r="D249" s="9" t="str">
        <f>VLOOKUP(Table_mpnet_titles_topics[[#This Row],[Column3.topic]],mpnet_titles_topicDescriptions!$B$2:$C$19, 2, FALSE)</f>
        <v>5_telecollaboration_intercultural_telecollabor...</v>
      </c>
    </row>
    <row r="250" spans="1:4" x14ac:dyDescent="0.25">
      <c r="A250" t="s">
        <v>1797</v>
      </c>
      <c r="B250" t="s">
        <v>1727</v>
      </c>
      <c r="C250">
        <v>1</v>
      </c>
      <c r="D250" s="9" t="str">
        <f>VLOOKUP(Table_mpnet_titles_topics[[#This Row],[Column3.topic]],mpnet_titles_topicDescriptions!$B$2:$C$19, 2, FALSE)</f>
        <v>1_communication_interaction_synchronous_multim...</v>
      </c>
    </row>
    <row r="251" spans="1:4" x14ac:dyDescent="0.25">
      <c r="A251" t="s">
        <v>1799</v>
      </c>
      <c r="B251" t="s">
        <v>1800</v>
      </c>
      <c r="C251">
        <v>0</v>
      </c>
      <c r="D251" s="9" t="str">
        <f>VLOOKUP(Table_mpnet_titles_topics[[#This Row],[Column3.topic]],mpnet_titles_topicDescriptions!$B$2:$C$19, 2, FALSE)</f>
        <v>0_writing_feedback_of_in</v>
      </c>
    </row>
    <row r="252" spans="1:4" x14ac:dyDescent="0.25">
      <c r="A252" t="s">
        <v>1805</v>
      </c>
      <c r="B252" t="s">
        <v>1806</v>
      </c>
      <c r="C252">
        <v>0</v>
      </c>
      <c r="D252" s="9" t="str">
        <f>VLOOKUP(Table_mpnet_titles_topics[[#This Row],[Column3.topic]],mpnet_titles_topicDescriptions!$B$2:$C$19, 2, FALSE)</f>
        <v>0_writing_feedback_of_in</v>
      </c>
    </row>
    <row r="253" spans="1:4" x14ac:dyDescent="0.25">
      <c r="A253" t="s">
        <v>1809</v>
      </c>
      <c r="B253" t="s">
        <v>1810</v>
      </c>
      <c r="C253">
        <v>-1</v>
      </c>
      <c r="D253" s="9" t="str">
        <f>VLOOKUP(Table_mpnet_titles_topics[[#This Row],[Column3.topic]],mpnet_titles_topicDescriptions!$B$2:$C$19, 2, FALSE)</f>
        <v>-1_of_the_and_in_language_learning_learner</v>
      </c>
    </row>
    <row r="254" spans="1:4" x14ac:dyDescent="0.25">
      <c r="A254" t="s">
        <v>1814</v>
      </c>
      <c r="B254" t="s">
        <v>1815</v>
      </c>
      <c r="C254">
        <v>10</v>
      </c>
      <c r="D254" s="9" t="str">
        <f>VLOOKUP(Table_mpnet_titles_topics[[#This Row],[Column3.topic]],mpnet_titles_topicDescriptions!$B$2:$C$19, 2, FALSE)</f>
        <v>10_social_informal_facebook_language</v>
      </c>
    </row>
    <row r="255" spans="1:4" x14ac:dyDescent="0.25">
      <c r="A255" t="s">
        <v>1819</v>
      </c>
      <c r="B255" t="s">
        <v>1820</v>
      </c>
      <c r="C255">
        <v>8</v>
      </c>
      <c r="D255" s="9" t="str">
        <f>VLOOKUP(Table_mpnet_titles_topics[[#This Row],[Column3.topic]],mpnet_titles_topicDescriptions!$B$2:$C$19, 2, FALSE)</f>
        <v>8_online_learning_virtual_analytics</v>
      </c>
    </row>
    <row r="256" spans="1:4" x14ac:dyDescent="0.25">
      <c r="A256" t="s">
        <v>1824</v>
      </c>
      <c r="B256" t="s">
        <v>1825</v>
      </c>
      <c r="C256">
        <v>4</v>
      </c>
      <c r="D256" s="9" t="str">
        <f>VLOOKUP(Table_mpnet_titles_topics[[#This Row],[Column3.topic]],mpnet_titles_topicDescriptions!$B$2:$C$19, 2, FALSE)</f>
        <v>4_call_research_the_in</v>
      </c>
    </row>
    <row r="257" spans="1:4" x14ac:dyDescent="0.25">
      <c r="A257" t="s">
        <v>1829</v>
      </c>
      <c r="B257" t="s">
        <v>1830</v>
      </c>
      <c r="C257">
        <v>13</v>
      </c>
      <c r="D257" s="9" t="str">
        <f>VLOOKUP(Table_mpnet_titles_topics[[#This Row],[Column3.topic]],mpnet_titles_topicDescriptions!$B$2:$C$19, 2, FALSE)</f>
        <v>13_flipped_classroom_flipping_classrooms</v>
      </c>
    </row>
    <row r="258" spans="1:4" x14ac:dyDescent="0.25">
      <c r="A258" t="s">
        <v>1834</v>
      </c>
      <c r="B258" t="s">
        <v>1835</v>
      </c>
      <c r="C258">
        <v>6</v>
      </c>
      <c r="D258" s="9" t="str">
        <f>VLOOKUP(Table_mpnet_titles_topics[[#This Row],[Column3.topic]],mpnet_titles_topicDescriptions!$B$2:$C$19, 2, FALSE)</f>
        <v>6_pronunciation_speech_training_recognition</v>
      </c>
    </row>
    <row r="259" spans="1:4" x14ac:dyDescent="0.25">
      <c r="A259" t="s">
        <v>1839</v>
      </c>
      <c r="B259" t="s">
        <v>1840</v>
      </c>
      <c r="C259">
        <v>-1</v>
      </c>
      <c r="D259" s="9" t="str">
        <f>VLOOKUP(Table_mpnet_titles_topics[[#This Row],[Column3.topic]],mpnet_titles_topicDescriptions!$B$2:$C$19, 2, FALSE)</f>
        <v>-1_of_the_and_in_language_learning_learner</v>
      </c>
    </row>
    <row r="260" spans="1:4" x14ac:dyDescent="0.25">
      <c r="A260" t="s">
        <v>1844</v>
      </c>
      <c r="B260" t="s">
        <v>1845</v>
      </c>
      <c r="C260">
        <v>3</v>
      </c>
      <c r="D260" s="9" t="str">
        <f>VLOOKUP(Table_mpnet_titles_topics[[#This Row],[Column3.topic]],mpnet_titles_topicDescriptions!$B$2:$C$19, 2, FALSE)</f>
        <v>3_technology_language_technologies_teachers</v>
      </c>
    </row>
    <row r="261" spans="1:4" x14ac:dyDescent="0.25">
      <c r="A261" t="s">
        <v>1849</v>
      </c>
      <c r="B261" t="s">
        <v>1850</v>
      </c>
      <c r="C261">
        <v>0</v>
      </c>
      <c r="D261" s="9" t="str">
        <f>VLOOKUP(Table_mpnet_titles_topics[[#This Row],[Column3.topic]],mpnet_titles_topicDescriptions!$B$2:$C$19, 2, FALSE)</f>
        <v>0_writing_feedback_of_in</v>
      </c>
    </row>
    <row r="262" spans="1:4" x14ac:dyDescent="0.25">
      <c r="A262" t="s">
        <v>1854</v>
      </c>
      <c r="B262" t="s">
        <v>1855</v>
      </c>
      <c r="C262">
        <v>-1</v>
      </c>
      <c r="D262" s="9" t="str">
        <f>VLOOKUP(Table_mpnet_titles_topics[[#This Row],[Column3.topic]],mpnet_titles_topicDescriptions!$B$2:$C$19, 2, FALSE)</f>
        <v>-1_of_the_and_in_language_learning_learner</v>
      </c>
    </row>
    <row r="263" spans="1:4" x14ac:dyDescent="0.25">
      <c r="A263" t="s">
        <v>1859</v>
      </c>
      <c r="B263" t="s">
        <v>1860</v>
      </c>
      <c r="C263">
        <v>-1</v>
      </c>
      <c r="D263" s="9" t="str">
        <f>VLOOKUP(Table_mpnet_titles_topics[[#This Row],[Column3.topic]],mpnet_titles_topicDescriptions!$B$2:$C$19, 2, FALSE)</f>
        <v>-1_of_the_and_in_language_learning_learner</v>
      </c>
    </row>
    <row r="264" spans="1:4" x14ac:dyDescent="0.25">
      <c r="A264" t="s">
        <v>1864</v>
      </c>
      <c r="B264" t="s">
        <v>1865</v>
      </c>
      <c r="C264">
        <v>-1</v>
      </c>
      <c r="D264" s="9" t="str">
        <f>VLOOKUP(Table_mpnet_titles_topics[[#This Row],[Column3.topic]],mpnet_titles_topicDescriptions!$B$2:$C$19, 2, FALSE)</f>
        <v>-1_of_the_and_in_language_learning_learner</v>
      </c>
    </row>
    <row r="265" spans="1:4" x14ac:dyDescent="0.25">
      <c r="A265" t="s">
        <v>2112</v>
      </c>
      <c r="B265" t="s">
        <v>2113</v>
      </c>
      <c r="C265">
        <v>-1</v>
      </c>
      <c r="D265" s="9" t="str">
        <f>VLOOKUP(Table_mpnet_titles_topics[[#This Row],[Column3.topic]],mpnet_titles_topicDescriptions!$B$2:$C$19, 2, FALSE)</f>
        <v>-1_of_the_and_in_language_learning_learner</v>
      </c>
    </row>
    <row r="266" spans="1:4" x14ac:dyDescent="0.25">
      <c r="A266" t="s">
        <v>2118</v>
      </c>
      <c r="B266" t="s">
        <v>2119</v>
      </c>
      <c r="C266">
        <v>12</v>
      </c>
      <c r="D266" s="9" t="str">
        <f>VLOOKUP(Table_mpnet_titles_topics[[#This Row],[Column3.topic]],mpnet_titles_topicDescriptions!$B$2:$C$19, 2, FALSE)</f>
        <v>12_comprehension_listening_video_captions</v>
      </c>
    </row>
    <row r="267" spans="1:4" x14ac:dyDescent="0.25">
      <c r="A267" t="s">
        <v>2122</v>
      </c>
      <c r="B267" t="s">
        <v>2123</v>
      </c>
      <c r="C267">
        <v>8</v>
      </c>
      <c r="D267" s="9" t="str">
        <f>VLOOKUP(Table_mpnet_titles_topics[[#This Row],[Column3.topic]],mpnet_titles_topicDescriptions!$B$2:$C$19, 2, FALSE)</f>
        <v>8_online_learning_virtual_analytics</v>
      </c>
    </row>
    <row r="268" spans="1:4" x14ac:dyDescent="0.25">
      <c r="A268" t="s">
        <v>2127</v>
      </c>
      <c r="B268" t="s">
        <v>2128</v>
      </c>
      <c r="C268">
        <v>3</v>
      </c>
      <c r="D268" s="9" t="str">
        <f>VLOOKUP(Table_mpnet_titles_topics[[#This Row],[Column3.topic]],mpnet_titles_topicDescriptions!$B$2:$C$19, 2, FALSE)</f>
        <v>3_technology_language_technologies_teachers</v>
      </c>
    </row>
    <row r="269" spans="1:4" x14ac:dyDescent="0.25">
      <c r="A269" t="s">
        <v>2132</v>
      </c>
      <c r="B269" t="s">
        <v>2133</v>
      </c>
      <c r="C269">
        <v>0</v>
      </c>
      <c r="D269" s="9" t="str">
        <f>VLOOKUP(Table_mpnet_titles_topics[[#This Row],[Column3.topic]],mpnet_titles_topicDescriptions!$B$2:$C$19, 2, FALSE)</f>
        <v>0_writing_feedback_of_in</v>
      </c>
    </row>
    <row r="270" spans="1:4" x14ac:dyDescent="0.25">
      <c r="A270" t="s">
        <v>2137</v>
      </c>
      <c r="B270" t="s">
        <v>2138</v>
      </c>
      <c r="C270">
        <v>-1</v>
      </c>
      <c r="D270" s="9" t="str">
        <f>VLOOKUP(Table_mpnet_titles_topics[[#This Row],[Column3.topic]],mpnet_titles_topicDescriptions!$B$2:$C$19, 2, FALSE)</f>
        <v>-1_of_the_and_in_language_learning_learner</v>
      </c>
    </row>
    <row r="271" spans="1:4" x14ac:dyDescent="0.25">
      <c r="A271" t="s">
        <v>2142</v>
      </c>
      <c r="B271" t="s">
        <v>2143</v>
      </c>
      <c r="C271">
        <v>-1</v>
      </c>
      <c r="D271" s="9" t="str">
        <f>VLOOKUP(Table_mpnet_titles_topics[[#This Row],[Column3.topic]],mpnet_titles_topicDescriptions!$B$2:$C$19, 2, FALSE)</f>
        <v>-1_of_the_and_in_language_learning_learner</v>
      </c>
    </row>
    <row r="272" spans="1:4" x14ac:dyDescent="0.25">
      <c r="A272" t="s">
        <v>2148</v>
      </c>
      <c r="B272" t="s">
        <v>2149</v>
      </c>
      <c r="C272">
        <v>8</v>
      </c>
      <c r="D272" s="9" t="str">
        <f>VLOOKUP(Table_mpnet_titles_topics[[#This Row],[Column3.topic]],mpnet_titles_topicDescriptions!$B$2:$C$19, 2, FALSE)</f>
        <v>8_online_learning_virtual_analytics</v>
      </c>
    </row>
    <row r="273" spans="1:4" x14ac:dyDescent="0.25">
      <c r="A273" t="s">
        <v>2153</v>
      </c>
      <c r="B273" t="s">
        <v>2154</v>
      </c>
      <c r="C273">
        <v>8</v>
      </c>
      <c r="D273" s="9" t="str">
        <f>VLOOKUP(Table_mpnet_titles_topics[[#This Row],[Column3.topic]],mpnet_titles_topicDescriptions!$B$2:$C$19, 2, FALSE)</f>
        <v>8_online_learning_virtual_analytics</v>
      </c>
    </row>
    <row r="274" spans="1:4" x14ac:dyDescent="0.25">
      <c r="A274" t="s">
        <v>2158</v>
      </c>
      <c r="B274" t="s">
        <v>2159</v>
      </c>
      <c r="C274">
        <v>8</v>
      </c>
      <c r="D274" s="9" t="str">
        <f>VLOOKUP(Table_mpnet_titles_topics[[#This Row],[Column3.topic]],mpnet_titles_topicDescriptions!$B$2:$C$19, 2, FALSE)</f>
        <v>8_online_learning_virtual_analytics</v>
      </c>
    </row>
    <row r="275" spans="1:4" x14ac:dyDescent="0.25">
      <c r="A275" t="s">
        <v>2164</v>
      </c>
      <c r="B275" t="s">
        <v>2165</v>
      </c>
      <c r="C275">
        <v>8</v>
      </c>
      <c r="D275" s="9" t="str">
        <f>VLOOKUP(Table_mpnet_titles_topics[[#This Row],[Column3.topic]],mpnet_titles_topicDescriptions!$B$2:$C$19, 2, FALSE)</f>
        <v>8_online_learning_virtual_analytics</v>
      </c>
    </row>
    <row r="276" spans="1:4" x14ac:dyDescent="0.25">
      <c r="A276" t="s">
        <v>2170</v>
      </c>
      <c r="B276" t="s">
        <v>2171</v>
      </c>
      <c r="C276">
        <v>8</v>
      </c>
      <c r="D276" s="9" t="str">
        <f>VLOOKUP(Table_mpnet_titles_topics[[#This Row],[Column3.topic]],mpnet_titles_topicDescriptions!$B$2:$C$19, 2, FALSE)</f>
        <v>8_online_learning_virtual_analytics</v>
      </c>
    </row>
    <row r="277" spans="1:4" x14ac:dyDescent="0.25">
      <c r="A277" t="s">
        <v>2175</v>
      </c>
      <c r="B277" t="s">
        <v>2176</v>
      </c>
      <c r="C277">
        <v>-1</v>
      </c>
      <c r="D277" s="9" t="str">
        <f>VLOOKUP(Table_mpnet_titles_topics[[#This Row],[Column3.topic]],mpnet_titles_topicDescriptions!$B$2:$C$19, 2, FALSE)</f>
        <v>-1_of_the_and_in_language_learning_learner</v>
      </c>
    </row>
    <row r="278" spans="1:4" x14ac:dyDescent="0.25">
      <c r="A278" t="s">
        <v>2180</v>
      </c>
      <c r="B278" t="s">
        <v>2181</v>
      </c>
      <c r="C278">
        <v>15</v>
      </c>
      <c r="D278" s="9" t="str">
        <f>VLOOKUP(Table_mpnet_titles_topics[[#This Row],[Column3.topic]],mpnet_titles_topicDescriptions!$B$2:$C$19, 2, FALSE)</f>
        <v>15_blended_learning_inquiry_bibliometric</v>
      </c>
    </row>
    <row r="279" spans="1:4" x14ac:dyDescent="0.25">
      <c r="A279" t="s">
        <v>2185</v>
      </c>
      <c r="B279" t="s">
        <v>2186</v>
      </c>
      <c r="C279">
        <v>10</v>
      </c>
      <c r="D279" s="9" t="str">
        <f>VLOOKUP(Table_mpnet_titles_topics[[#This Row],[Column3.topic]],mpnet_titles_topicDescriptions!$B$2:$C$19, 2, FALSE)</f>
        <v>10_social_informal_facebook_language</v>
      </c>
    </row>
    <row r="280" spans="1:4" x14ac:dyDescent="0.25">
      <c r="A280" t="s">
        <v>2190</v>
      </c>
      <c r="B280" t="s">
        <v>2191</v>
      </c>
      <c r="C280">
        <v>2</v>
      </c>
      <c r="D280" s="9" t="str">
        <f>VLOOKUP(Table_mpnet_titles_topics[[#This Row],[Column3.topic]],mpnet_titles_topicDescriptions!$B$2:$C$19, 2, FALSE)</f>
        <v>2_mobile_learning_assisted_language</v>
      </c>
    </row>
    <row r="281" spans="1:4" x14ac:dyDescent="0.25">
      <c r="A281" t="s">
        <v>2196</v>
      </c>
      <c r="B281" t="s">
        <v>2197</v>
      </c>
      <c r="C281">
        <v>12</v>
      </c>
      <c r="D281" s="9" t="str">
        <f>VLOOKUP(Table_mpnet_titles_topics[[#This Row],[Column3.topic]],mpnet_titles_topicDescriptions!$B$2:$C$19, 2, FALSE)</f>
        <v>12_comprehension_listening_video_captions</v>
      </c>
    </row>
    <row r="282" spans="1:4" x14ac:dyDescent="0.25">
      <c r="A282" t="s">
        <v>2201</v>
      </c>
      <c r="B282" t="s">
        <v>2202</v>
      </c>
      <c r="C282">
        <v>3</v>
      </c>
      <c r="D282" s="9" t="str">
        <f>VLOOKUP(Table_mpnet_titles_topics[[#This Row],[Column3.topic]],mpnet_titles_topicDescriptions!$B$2:$C$19, 2, FALSE)</f>
        <v>3_technology_language_technologies_teachers</v>
      </c>
    </row>
    <row r="283" spans="1:4" x14ac:dyDescent="0.25">
      <c r="A283" t="s">
        <v>2205</v>
      </c>
      <c r="B283" t="s">
        <v>2206</v>
      </c>
      <c r="C283">
        <v>16</v>
      </c>
      <c r="D283" s="9" t="str">
        <f>VLOOKUP(Table_mpnet_titles_topics[[#This Row],[Column3.topic]],mpnet_titles_topicDescriptions!$B$2:$C$19, 2, FALSE)</f>
        <v>16_assisted_computer_language_learning</v>
      </c>
    </row>
    <row r="284" spans="1:4" x14ac:dyDescent="0.25">
      <c r="A284" t="s">
        <v>2210</v>
      </c>
      <c r="B284" t="s">
        <v>2211</v>
      </c>
      <c r="C284">
        <v>2</v>
      </c>
      <c r="D284" s="9" t="str">
        <f>VLOOKUP(Table_mpnet_titles_topics[[#This Row],[Column3.topic]],mpnet_titles_topicDescriptions!$B$2:$C$19, 2, FALSE)</f>
        <v>2_mobile_learning_assisted_language</v>
      </c>
    </row>
    <row r="285" spans="1:4" x14ac:dyDescent="0.25">
      <c r="A285" t="s">
        <v>2215</v>
      </c>
      <c r="B285" t="s">
        <v>2216</v>
      </c>
      <c r="C285">
        <v>0</v>
      </c>
      <c r="D285" s="9" t="str">
        <f>VLOOKUP(Table_mpnet_titles_topics[[#This Row],[Column3.topic]],mpnet_titles_topicDescriptions!$B$2:$C$19, 2, FALSE)</f>
        <v>0_writing_feedback_of_in</v>
      </c>
    </row>
    <row r="286" spans="1:4" x14ac:dyDescent="0.25">
      <c r="A286" t="s">
        <v>2219</v>
      </c>
      <c r="B286" t="s">
        <v>2220</v>
      </c>
      <c r="C286">
        <v>8</v>
      </c>
      <c r="D286" s="9" t="str">
        <f>VLOOKUP(Table_mpnet_titles_topics[[#This Row],[Column3.topic]],mpnet_titles_topicDescriptions!$B$2:$C$19, 2, FALSE)</f>
        <v>8_online_learning_virtual_analytics</v>
      </c>
    </row>
    <row r="287" spans="1:4" x14ac:dyDescent="0.25">
      <c r="A287" t="s">
        <v>2223</v>
      </c>
      <c r="B287" t="s">
        <v>2224</v>
      </c>
      <c r="C287">
        <v>0</v>
      </c>
      <c r="D287" s="9" t="str">
        <f>VLOOKUP(Table_mpnet_titles_topics[[#This Row],[Column3.topic]],mpnet_titles_topicDescriptions!$B$2:$C$19, 2, FALSE)</f>
        <v>0_writing_feedback_of_in</v>
      </c>
    </row>
    <row r="288" spans="1:4" x14ac:dyDescent="0.25">
      <c r="A288" t="s">
        <v>2228</v>
      </c>
      <c r="B288" t="s">
        <v>2229</v>
      </c>
      <c r="C288">
        <v>5</v>
      </c>
      <c r="D288" s="9" t="str">
        <f>VLOOKUP(Table_mpnet_titles_topics[[#This Row],[Column3.topic]],mpnet_titles_topicDescriptions!$B$2:$C$19, 2, FALSE)</f>
        <v>5_telecollaboration_intercultural_telecollabor...</v>
      </c>
    </row>
    <row r="289" spans="1:4" x14ac:dyDescent="0.25">
      <c r="A289" t="s">
        <v>2233</v>
      </c>
      <c r="B289" t="s">
        <v>2234</v>
      </c>
      <c r="C289">
        <v>2</v>
      </c>
      <c r="D289" s="9" t="str">
        <f>VLOOKUP(Table_mpnet_titles_topics[[#This Row],[Column3.topic]],mpnet_titles_topicDescriptions!$B$2:$C$19, 2, FALSE)</f>
        <v>2_mobile_learning_assisted_language</v>
      </c>
    </row>
    <row r="290" spans="1:4" x14ac:dyDescent="0.25">
      <c r="A290" t="s">
        <v>2238</v>
      </c>
      <c r="B290" t="s">
        <v>2239</v>
      </c>
      <c r="C290">
        <v>-1</v>
      </c>
      <c r="D290" s="9" t="str">
        <f>VLOOKUP(Table_mpnet_titles_topics[[#This Row],[Column3.topic]],mpnet_titles_topicDescriptions!$B$2:$C$19, 2, FALSE)</f>
        <v>-1_of_the_and_in_language_learning_learner</v>
      </c>
    </row>
    <row r="291" spans="1:4" x14ac:dyDescent="0.25">
      <c r="A291" t="s">
        <v>2243</v>
      </c>
      <c r="B291" t="s">
        <v>2244</v>
      </c>
      <c r="C291">
        <v>9</v>
      </c>
      <c r="D291" s="9" t="str">
        <f>VLOOKUP(Table_mpnet_titles_topics[[#This Row],[Column3.topic]],mpnet_titles_topicDescriptions!$B$2:$C$19, 2, FALSE)</f>
        <v>9_reality_virtual_3d_life</v>
      </c>
    </row>
    <row r="292" spans="1:4" x14ac:dyDescent="0.25">
      <c r="A292" t="s">
        <v>2248</v>
      </c>
      <c r="B292" t="s">
        <v>2249</v>
      </c>
      <c r="C292">
        <v>0</v>
      </c>
      <c r="D292" s="9" t="str">
        <f>VLOOKUP(Table_mpnet_titles_topics[[#This Row],[Column3.topic]],mpnet_titles_topicDescriptions!$B$2:$C$19, 2, FALSE)</f>
        <v>0_writing_feedback_of_in</v>
      </c>
    </row>
    <row r="293" spans="1:4" x14ac:dyDescent="0.25">
      <c r="A293" t="s">
        <v>2254</v>
      </c>
      <c r="B293" t="s">
        <v>2255</v>
      </c>
      <c r="C293">
        <v>13</v>
      </c>
      <c r="D293" s="9" t="str">
        <f>VLOOKUP(Table_mpnet_titles_topics[[#This Row],[Column3.topic]],mpnet_titles_topicDescriptions!$B$2:$C$19, 2, FALSE)</f>
        <v>13_flipped_classroom_flipping_classrooms</v>
      </c>
    </row>
    <row r="294" spans="1:4" x14ac:dyDescent="0.25">
      <c r="A294" t="s">
        <v>2259</v>
      </c>
      <c r="B294" t="s">
        <v>2260</v>
      </c>
      <c r="C294">
        <v>11</v>
      </c>
      <c r="D294" s="9" t="str">
        <f>VLOOKUP(Table_mpnet_titles_topics[[#This Row],[Column3.topic]],mpnet_titles_topicDescriptions!$B$2:$C$19, 2, FALSE)</f>
        <v>11_game_digital_games_gaming</v>
      </c>
    </row>
    <row r="295" spans="1:4" x14ac:dyDescent="0.25">
      <c r="A295" t="s">
        <v>2264</v>
      </c>
      <c r="B295" t="s">
        <v>2265</v>
      </c>
      <c r="C295">
        <v>-1</v>
      </c>
      <c r="D295" s="9" t="str">
        <f>VLOOKUP(Table_mpnet_titles_topics[[#This Row],[Column3.topic]],mpnet_titles_topicDescriptions!$B$2:$C$19, 2, FALSE)</f>
        <v>-1_of_the_and_in_language_learning_learner</v>
      </c>
    </row>
    <row r="296" spans="1:4" x14ac:dyDescent="0.25">
      <c r="A296" t="s">
        <v>2270</v>
      </c>
      <c r="B296" t="s">
        <v>2271</v>
      </c>
      <c r="C296">
        <v>7</v>
      </c>
      <c r="D296" s="9" t="str">
        <f>VLOOKUP(Table_mpnet_titles_topics[[#This Row],[Column3.topic]],mpnet_titles_topicDescriptions!$B$2:$C$19, 2, FALSE)</f>
        <v>7_vocabulary_glosses_dictionary_of</v>
      </c>
    </row>
    <row r="297" spans="1:4" x14ac:dyDescent="0.25">
      <c r="A297" t="s">
        <v>2275</v>
      </c>
      <c r="B297" t="s">
        <v>2276</v>
      </c>
      <c r="C297">
        <v>0</v>
      </c>
      <c r="D297" s="9" t="str">
        <f>VLOOKUP(Table_mpnet_titles_topics[[#This Row],[Column3.topic]],mpnet_titles_topicDescriptions!$B$2:$C$19, 2, FALSE)</f>
        <v>0_writing_feedback_of_in</v>
      </c>
    </row>
    <row r="298" spans="1:4" x14ac:dyDescent="0.25">
      <c r="A298" t="s">
        <v>2279</v>
      </c>
      <c r="B298" t="s">
        <v>2280</v>
      </c>
      <c r="C298">
        <v>2</v>
      </c>
      <c r="D298" s="9" t="str">
        <f>VLOOKUP(Table_mpnet_titles_topics[[#This Row],[Column3.topic]],mpnet_titles_topicDescriptions!$B$2:$C$19, 2, FALSE)</f>
        <v>2_mobile_learning_assisted_language</v>
      </c>
    </row>
    <row r="299" spans="1:4" x14ac:dyDescent="0.25">
      <c r="A299" t="s">
        <v>2284</v>
      </c>
      <c r="B299" t="s">
        <v>5974</v>
      </c>
      <c r="C299">
        <v>13</v>
      </c>
      <c r="D299" s="9" t="str">
        <f>VLOOKUP(Table_mpnet_titles_topics[[#This Row],[Column3.topic]],mpnet_titles_topicDescriptions!$B$2:$C$19, 2, FALSE)</f>
        <v>13_flipped_classroom_flipping_classrooms</v>
      </c>
    </row>
    <row r="300" spans="1:4" x14ac:dyDescent="0.25">
      <c r="A300" t="s">
        <v>2288</v>
      </c>
      <c r="B300" t="s">
        <v>2289</v>
      </c>
      <c r="C300">
        <v>5</v>
      </c>
      <c r="D300" s="9" t="str">
        <f>VLOOKUP(Table_mpnet_titles_topics[[#This Row],[Column3.topic]],mpnet_titles_topicDescriptions!$B$2:$C$19, 2, FALSE)</f>
        <v>5_telecollaboration_intercultural_telecollabor...</v>
      </c>
    </row>
    <row r="301" spans="1:4" x14ac:dyDescent="0.25">
      <c r="A301" t="s">
        <v>2293</v>
      </c>
      <c r="B301" t="s">
        <v>2294</v>
      </c>
      <c r="C301">
        <v>3</v>
      </c>
      <c r="D301" s="9" t="str">
        <f>VLOOKUP(Table_mpnet_titles_topics[[#This Row],[Column3.topic]],mpnet_titles_topicDescriptions!$B$2:$C$19, 2, FALSE)</f>
        <v>3_technology_language_technologies_teachers</v>
      </c>
    </row>
    <row r="302" spans="1:4" x14ac:dyDescent="0.25">
      <c r="A302" t="s">
        <v>2298</v>
      </c>
      <c r="B302" t="s">
        <v>2299</v>
      </c>
      <c r="C302">
        <v>7</v>
      </c>
      <c r="D302" s="9" t="str">
        <f>VLOOKUP(Table_mpnet_titles_topics[[#This Row],[Column3.topic]],mpnet_titles_topicDescriptions!$B$2:$C$19, 2, FALSE)</f>
        <v>7_vocabulary_glosses_dictionary_of</v>
      </c>
    </row>
    <row r="303" spans="1:4" x14ac:dyDescent="0.25">
      <c r="A303" t="s">
        <v>2303</v>
      </c>
      <c r="B303" t="s">
        <v>2304</v>
      </c>
      <c r="C303">
        <v>-1</v>
      </c>
      <c r="D303" s="9" t="str">
        <f>VLOOKUP(Table_mpnet_titles_topics[[#This Row],[Column3.topic]],mpnet_titles_topicDescriptions!$B$2:$C$19, 2, FALSE)</f>
        <v>-1_of_the_and_in_language_learning_learner</v>
      </c>
    </row>
    <row r="304" spans="1:4" x14ac:dyDescent="0.25">
      <c r="A304" t="s">
        <v>2307</v>
      </c>
      <c r="B304" t="s">
        <v>5975</v>
      </c>
      <c r="C304">
        <v>3</v>
      </c>
      <c r="D304" s="9" t="str">
        <f>VLOOKUP(Table_mpnet_titles_topics[[#This Row],[Column3.topic]],mpnet_titles_topicDescriptions!$B$2:$C$19, 2, FALSE)</f>
        <v>3_technology_language_technologies_teachers</v>
      </c>
    </row>
    <row r="305" spans="1:4" x14ac:dyDescent="0.25">
      <c r="A305" t="s">
        <v>2541</v>
      </c>
      <c r="B305" t="s">
        <v>2542</v>
      </c>
      <c r="C305">
        <v>-1</v>
      </c>
      <c r="D305" s="9" t="str">
        <f>VLOOKUP(Table_mpnet_titles_topics[[#This Row],[Column3.topic]],mpnet_titles_topicDescriptions!$B$2:$C$19, 2, FALSE)</f>
        <v>-1_of_the_and_in_language_learning_learner</v>
      </c>
    </row>
    <row r="306" spans="1:4" x14ac:dyDescent="0.25">
      <c r="A306" t="s">
        <v>2547</v>
      </c>
      <c r="B306" t="s">
        <v>2548</v>
      </c>
      <c r="C306">
        <v>-1</v>
      </c>
      <c r="D306" s="9" t="str">
        <f>VLOOKUP(Table_mpnet_titles_topics[[#This Row],[Column3.topic]],mpnet_titles_topicDescriptions!$B$2:$C$19, 2, FALSE)</f>
        <v>-1_of_the_and_in_language_learning_learner</v>
      </c>
    </row>
    <row r="307" spans="1:4" x14ac:dyDescent="0.25">
      <c r="A307" t="s">
        <v>2553</v>
      </c>
      <c r="B307" t="s">
        <v>2554</v>
      </c>
      <c r="C307">
        <v>7</v>
      </c>
      <c r="D307" s="9" t="str">
        <f>VLOOKUP(Table_mpnet_titles_topics[[#This Row],[Column3.topic]],mpnet_titles_topicDescriptions!$B$2:$C$19, 2, FALSE)</f>
        <v>7_vocabulary_glosses_dictionary_of</v>
      </c>
    </row>
    <row r="308" spans="1:4" x14ac:dyDescent="0.25">
      <c r="A308" t="s">
        <v>2558</v>
      </c>
      <c r="B308" t="s">
        <v>2559</v>
      </c>
      <c r="C308">
        <v>2</v>
      </c>
      <c r="D308" s="9" t="str">
        <f>VLOOKUP(Table_mpnet_titles_topics[[#This Row],[Column3.topic]],mpnet_titles_topicDescriptions!$B$2:$C$19, 2, FALSE)</f>
        <v>2_mobile_learning_assisted_language</v>
      </c>
    </row>
    <row r="309" spans="1:4" x14ac:dyDescent="0.25">
      <c r="A309" t="s">
        <v>2563</v>
      </c>
      <c r="B309" t="s">
        <v>2564</v>
      </c>
      <c r="C309">
        <v>-1</v>
      </c>
      <c r="D309" s="9" t="str">
        <f>VLOOKUP(Table_mpnet_titles_topics[[#This Row],[Column3.topic]],mpnet_titles_topicDescriptions!$B$2:$C$19, 2, FALSE)</f>
        <v>-1_of_the_and_in_language_learning_learner</v>
      </c>
    </row>
    <row r="310" spans="1:4" x14ac:dyDescent="0.25">
      <c r="A310" t="s">
        <v>2568</v>
      </c>
      <c r="B310" t="s">
        <v>2569</v>
      </c>
      <c r="C310">
        <v>-1</v>
      </c>
      <c r="D310" s="9" t="str">
        <f>VLOOKUP(Table_mpnet_titles_topics[[#This Row],[Column3.topic]],mpnet_titles_topicDescriptions!$B$2:$C$19, 2, FALSE)</f>
        <v>-1_of_the_and_in_language_learning_learner</v>
      </c>
    </row>
    <row r="311" spans="1:4" x14ac:dyDescent="0.25">
      <c r="A311" t="s">
        <v>2573</v>
      </c>
      <c r="B311" t="s">
        <v>2574</v>
      </c>
      <c r="C311">
        <v>-1</v>
      </c>
      <c r="D311" s="9" t="str">
        <f>VLOOKUP(Table_mpnet_titles_topics[[#This Row],[Column3.topic]],mpnet_titles_topicDescriptions!$B$2:$C$19, 2, FALSE)</f>
        <v>-1_of_the_and_in_language_learning_learner</v>
      </c>
    </row>
    <row r="312" spans="1:4" x14ac:dyDescent="0.25">
      <c r="A312" t="s">
        <v>2578</v>
      </c>
      <c r="B312" t="s">
        <v>2579</v>
      </c>
      <c r="C312">
        <v>3</v>
      </c>
      <c r="D312" s="9" t="str">
        <f>VLOOKUP(Table_mpnet_titles_topics[[#This Row],[Column3.topic]],mpnet_titles_topicDescriptions!$B$2:$C$19, 2, FALSE)</f>
        <v>3_technology_language_technologies_teachers</v>
      </c>
    </row>
    <row r="313" spans="1:4" x14ac:dyDescent="0.25">
      <c r="A313" t="s">
        <v>2583</v>
      </c>
      <c r="B313" t="s">
        <v>2584</v>
      </c>
      <c r="C313">
        <v>0</v>
      </c>
      <c r="D313" s="9" t="str">
        <f>VLOOKUP(Table_mpnet_titles_topics[[#This Row],[Column3.topic]],mpnet_titles_topicDescriptions!$B$2:$C$19, 2, FALSE)</f>
        <v>0_writing_feedback_of_in</v>
      </c>
    </row>
    <row r="314" spans="1:4" x14ac:dyDescent="0.25">
      <c r="A314" t="s">
        <v>2587</v>
      </c>
      <c r="B314" t="s">
        <v>2588</v>
      </c>
      <c r="C314">
        <v>-1</v>
      </c>
      <c r="D314" s="9" t="str">
        <f>VLOOKUP(Table_mpnet_titles_topics[[#This Row],[Column3.topic]],mpnet_titles_topicDescriptions!$B$2:$C$19, 2, FALSE)</f>
        <v>-1_of_the_and_in_language_learning_learner</v>
      </c>
    </row>
    <row r="315" spans="1:4" x14ac:dyDescent="0.25">
      <c r="A315" t="s">
        <v>2592</v>
      </c>
      <c r="B315" t="s">
        <v>2593</v>
      </c>
      <c r="C315">
        <v>0</v>
      </c>
      <c r="D315" s="9" t="str">
        <f>VLOOKUP(Table_mpnet_titles_topics[[#This Row],[Column3.topic]],mpnet_titles_topicDescriptions!$B$2:$C$19, 2, FALSE)</f>
        <v>0_writing_feedback_of_in</v>
      </c>
    </row>
    <row r="316" spans="1:4" x14ac:dyDescent="0.25">
      <c r="A316" t="s">
        <v>2596</v>
      </c>
      <c r="B316" t="s">
        <v>2597</v>
      </c>
      <c r="C316">
        <v>10</v>
      </c>
      <c r="D316" s="9" t="str">
        <f>VLOOKUP(Table_mpnet_titles_topics[[#This Row],[Column3.topic]],mpnet_titles_topicDescriptions!$B$2:$C$19, 2, FALSE)</f>
        <v>10_social_informal_facebook_language</v>
      </c>
    </row>
    <row r="317" spans="1:4" x14ac:dyDescent="0.25">
      <c r="A317" t="s">
        <v>2601</v>
      </c>
      <c r="B317" t="s">
        <v>2602</v>
      </c>
      <c r="C317">
        <v>0</v>
      </c>
      <c r="D317" s="9" t="str">
        <f>VLOOKUP(Table_mpnet_titles_topics[[#This Row],[Column3.topic]],mpnet_titles_topicDescriptions!$B$2:$C$19, 2, FALSE)</f>
        <v>0_writing_feedback_of_in</v>
      </c>
    </row>
    <row r="318" spans="1:4" x14ac:dyDescent="0.25">
      <c r="A318" t="s">
        <v>2606</v>
      </c>
      <c r="B318" t="s">
        <v>2607</v>
      </c>
      <c r="C318">
        <v>0</v>
      </c>
      <c r="D318" s="9" t="str">
        <f>VLOOKUP(Table_mpnet_titles_topics[[#This Row],[Column3.topic]],mpnet_titles_topicDescriptions!$B$2:$C$19, 2, FALSE)</f>
        <v>0_writing_feedback_of_in</v>
      </c>
    </row>
    <row r="319" spans="1:4" x14ac:dyDescent="0.25">
      <c r="A319" t="s">
        <v>2611</v>
      </c>
      <c r="B319" t="s">
        <v>2612</v>
      </c>
      <c r="C319">
        <v>-1</v>
      </c>
      <c r="D319" s="9" t="str">
        <f>VLOOKUP(Table_mpnet_titles_topics[[#This Row],[Column3.topic]],mpnet_titles_topicDescriptions!$B$2:$C$19, 2, FALSE)</f>
        <v>-1_of_the_and_in_language_learning_learner</v>
      </c>
    </row>
    <row r="320" spans="1:4" x14ac:dyDescent="0.25">
      <c r="A320" t="s">
        <v>2616</v>
      </c>
      <c r="B320" t="s">
        <v>2617</v>
      </c>
      <c r="C320">
        <v>1</v>
      </c>
      <c r="D320" s="9" t="str">
        <f>VLOOKUP(Table_mpnet_titles_topics[[#This Row],[Column3.topic]],mpnet_titles_topicDescriptions!$B$2:$C$19, 2, FALSE)</f>
        <v>1_communication_interaction_synchronous_multim...</v>
      </c>
    </row>
    <row r="321" spans="1:4" x14ac:dyDescent="0.25">
      <c r="A321" t="s">
        <v>2621</v>
      </c>
      <c r="B321" t="s">
        <v>2622</v>
      </c>
      <c r="C321">
        <v>2</v>
      </c>
      <c r="D321" s="9" t="str">
        <f>VLOOKUP(Table_mpnet_titles_topics[[#This Row],[Column3.topic]],mpnet_titles_topicDescriptions!$B$2:$C$19, 2, FALSE)</f>
        <v>2_mobile_learning_assisted_language</v>
      </c>
    </row>
    <row r="322" spans="1:4" x14ac:dyDescent="0.25">
      <c r="A322" t="s">
        <v>2626</v>
      </c>
      <c r="B322" t="s">
        <v>5976</v>
      </c>
      <c r="C322">
        <v>14</v>
      </c>
      <c r="D322" s="9" t="str">
        <f>VLOOKUP(Table_mpnet_titles_topics[[#This Row],[Column3.topic]],mpnet_titles_topicDescriptions!$B$2:$C$19, 2, FALSE)</f>
        <v>14_storytelling_digital_story_stories</v>
      </c>
    </row>
    <row r="323" spans="1:4" x14ac:dyDescent="0.25">
      <c r="A323" t="s">
        <v>2630</v>
      </c>
      <c r="B323" t="s">
        <v>2631</v>
      </c>
      <c r="C323">
        <v>-1</v>
      </c>
      <c r="D323" s="9" t="str">
        <f>VLOOKUP(Table_mpnet_titles_topics[[#This Row],[Column3.topic]],mpnet_titles_topicDescriptions!$B$2:$C$19, 2, FALSE)</f>
        <v>-1_of_the_and_in_language_learning_learner</v>
      </c>
    </row>
    <row r="324" spans="1:4" x14ac:dyDescent="0.25">
      <c r="A324" t="s">
        <v>2635</v>
      </c>
      <c r="B324" t="s">
        <v>2636</v>
      </c>
      <c r="C324">
        <v>6</v>
      </c>
      <c r="D324" s="9" t="str">
        <f>VLOOKUP(Table_mpnet_titles_topics[[#This Row],[Column3.topic]],mpnet_titles_topicDescriptions!$B$2:$C$19, 2, FALSE)</f>
        <v>6_pronunciation_speech_training_recognition</v>
      </c>
    </row>
    <row r="325" spans="1:4" x14ac:dyDescent="0.25">
      <c r="A325" t="s">
        <v>2640</v>
      </c>
      <c r="B325" t="s">
        <v>2641</v>
      </c>
      <c r="C325">
        <v>2</v>
      </c>
      <c r="D325" s="9" t="str">
        <f>VLOOKUP(Table_mpnet_titles_topics[[#This Row],[Column3.topic]],mpnet_titles_topicDescriptions!$B$2:$C$19, 2, FALSE)</f>
        <v>2_mobile_learning_assisted_language</v>
      </c>
    </row>
    <row r="326" spans="1:4" x14ac:dyDescent="0.25">
      <c r="A326" t="s">
        <v>2645</v>
      </c>
      <c r="B326" t="s">
        <v>2646</v>
      </c>
      <c r="C326">
        <v>13</v>
      </c>
      <c r="D326" s="9" t="str">
        <f>VLOOKUP(Table_mpnet_titles_topics[[#This Row],[Column3.topic]],mpnet_titles_topicDescriptions!$B$2:$C$19, 2, FALSE)</f>
        <v>13_flipped_classroom_flipping_classrooms</v>
      </c>
    </row>
    <row r="327" spans="1:4" x14ac:dyDescent="0.25">
      <c r="A327" t="s">
        <v>2650</v>
      </c>
      <c r="B327" t="s">
        <v>5977</v>
      </c>
      <c r="C327">
        <v>15</v>
      </c>
      <c r="D327" s="9" t="str">
        <f>VLOOKUP(Table_mpnet_titles_topics[[#This Row],[Column3.topic]],mpnet_titles_topicDescriptions!$B$2:$C$19, 2, FALSE)</f>
        <v>15_blended_learning_inquiry_bibliometric</v>
      </c>
    </row>
    <row r="328" spans="1:4" x14ac:dyDescent="0.25">
      <c r="A328" t="s">
        <v>2654</v>
      </c>
      <c r="B328" t="s">
        <v>5978</v>
      </c>
      <c r="C328">
        <v>-1</v>
      </c>
      <c r="D328" s="9" t="str">
        <f>VLOOKUP(Table_mpnet_titles_topics[[#This Row],[Column3.topic]],mpnet_titles_topicDescriptions!$B$2:$C$19, 2, FALSE)</f>
        <v>-1_of_the_and_in_language_learning_learner</v>
      </c>
    </row>
    <row r="329" spans="1:4" x14ac:dyDescent="0.25">
      <c r="A329" t="s">
        <v>2658</v>
      </c>
      <c r="B329" t="s">
        <v>2659</v>
      </c>
      <c r="C329">
        <v>3</v>
      </c>
      <c r="D329" s="9" t="str">
        <f>VLOOKUP(Table_mpnet_titles_topics[[#This Row],[Column3.topic]],mpnet_titles_topicDescriptions!$B$2:$C$19, 2, FALSE)</f>
        <v>3_technology_language_technologies_teachers</v>
      </c>
    </row>
    <row r="330" spans="1:4" x14ac:dyDescent="0.25">
      <c r="A330" t="s">
        <v>2663</v>
      </c>
      <c r="B330" t="s">
        <v>2664</v>
      </c>
      <c r="C330">
        <v>0</v>
      </c>
      <c r="D330" s="9" t="str">
        <f>VLOOKUP(Table_mpnet_titles_topics[[#This Row],[Column3.topic]],mpnet_titles_topicDescriptions!$B$2:$C$19, 2, FALSE)</f>
        <v>0_writing_feedback_of_in</v>
      </c>
    </row>
    <row r="331" spans="1:4" x14ac:dyDescent="0.25">
      <c r="A331" t="s">
        <v>2667</v>
      </c>
      <c r="B331" t="s">
        <v>2668</v>
      </c>
      <c r="C331">
        <v>-1</v>
      </c>
      <c r="D331" s="9" t="str">
        <f>VLOOKUP(Table_mpnet_titles_topics[[#This Row],[Column3.topic]],mpnet_titles_topicDescriptions!$B$2:$C$19, 2, FALSE)</f>
        <v>-1_of_the_and_in_language_learning_learner</v>
      </c>
    </row>
    <row r="332" spans="1:4" x14ac:dyDescent="0.25">
      <c r="A332" t="s">
        <v>2672</v>
      </c>
      <c r="B332" t="s">
        <v>2673</v>
      </c>
      <c r="C332">
        <v>2</v>
      </c>
      <c r="D332" s="9" t="str">
        <f>VLOOKUP(Table_mpnet_titles_topics[[#This Row],[Column3.topic]],mpnet_titles_topicDescriptions!$B$2:$C$19, 2, FALSE)</f>
        <v>2_mobile_learning_assisted_language</v>
      </c>
    </row>
    <row r="333" spans="1:4" x14ac:dyDescent="0.25">
      <c r="A333" t="s">
        <v>2677</v>
      </c>
      <c r="B333" t="s">
        <v>5979</v>
      </c>
      <c r="C333">
        <v>2</v>
      </c>
      <c r="D333" s="9" t="str">
        <f>VLOOKUP(Table_mpnet_titles_topics[[#This Row],[Column3.topic]],mpnet_titles_topicDescriptions!$B$2:$C$19, 2, FALSE)</f>
        <v>2_mobile_learning_assisted_language</v>
      </c>
    </row>
    <row r="334" spans="1:4" x14ac:dyDescent="0.25">
      <c r="A334" t="s">
        <v>2680</v>
      </c>
      <c r="B334" t="s">
        <v>2681</v>
      </c>
      <c r="C334">
        <v>7</v>
      </c>
      <c r="D334" s="9" t="str">
        <f>VLOOKUP(Table_mpnet_titles_topics[[#This Row],[Column3.topic]],mpnet_titles_topicDescriptions!$B$2:$C$19, 2, FALSE)</f>
        <v>7_vocabulary_glosses_dictionary_of</v>
      </c>
    </row>
    <row r="335" spans="1:4" x14ac:dyDescent="0.25">
      <c r="A335" t="s">
        <v>2685</v>
      </c>
      <c r="B335" t="s">
        <v>5981</v>
      </c>
      <c r="C335">
        <v>12</v>
      </c>
      <c r="D335" s="9" t="str">
        <f>VLOOKUP(Table_mpnet_titles_topics[[#This Row],[Column3.topic]],mpnet_titles_topicDescriptions!$B$2:$C$19, 2, FALSE)</f>
        <v>12_comprehension_listening_video_captions</v>
      </c>
    </row>
    <row r="336" spans="1:4" x14ac:dyDescent="0.25">
      <c r="A336" t="s">
        <v>2689</v>
      </c>
      <c r="B336" t="s">
        <v>2690</v>
      </c>
      <c r="C336">
        <v>-1</v>
      </c>
      <c r="D336" s="9" t="str">
        <f>VLOOKUP(Table_mpnet_titles_topics[[#This Row],[Column3.topic]],mpnet_titles_topicDescriptions!$B$2:$C$19, 2, FALSE)</f>
        <v>-1_of_the_and_in_language_learning_learner</v>
      </c>
    </row>
    <row r="337" spans="1:4" x14ac:dyDescent="0.25">
      <c r="A337" t="s">
        <v>2694</v>
      </c>
      <c r="B337" t="s">
        <v>2695</v>
      </c>
      <c r="C337">
        <v>9</v>
      </c>
      <c r="D337" s="9" t="str">
        <f>VLOOKUP(Table_mpnet_titles_topics[[#This Row],[Column3.topic]],mpnet_titles_topicDescriptions!$B$2:$C$19, 2, FALSE)</f>
        <v>9_reality_virtual_3d_life</v>
      </c>
    </row>
    <row r="338" spans="1:4" x14ac:dyDescent="0.25">
      <c r="A338" t="s">
        <v>2699</v>
      </c>
      <c r="B338" t="s">
        <v>5980</v>
      </c>
      <c r="C338">
        <v>3</v>
      </c>
      <c r="D338" s="9" t="str">
        <f>VLOOKUP(Table_mpnet_titles_topics[[#This Row],[Column3.topic]],mpnet_titles_topicDescriptions!$B$2:$C$19, 2, FALSE)</f>
        <v>3_technology_language_technologies_teachers</v>
      </c>
    </row>
    <row r="339" spans="1:4" x14ac:dyDescent="0.25">
      <c r="A339" t="s">
        <v>2704</v>
      </c>
      <c r="B339" t="s">
        <v>2705</v>
      </c>
      <c r="C339">
        <v>0</v>
      </c>
      <c r="D339" s="9" t="str">
        <f>VLOOKUP(Table_mpnet_titles_topics[[#This Row],[Column3.topic]],mpnet_titles_topicDescriptions!$B$2:$C$19, 2, FALSE)</f>
        <v>0_writing_feedback_of_in</v>
      </c>
    </row>
    <row r="340" spans="1:4" x14ac:dyDescent="0.25">
      <c r="A340" t="s">
        <v>2709</v>
      </c>
      <c r="B340" t="s">
        <v>2710</v>
      </c>
      <c r="C340">
        <v>6</v>
      </c>
      <c r="D340" s="9" t="str">
        <f>VLOOKUP(Table_mpnet_titles_topics[[#This Row],[Column3.topic]],mpnet_titles_topicDescriptions!$B$2:$C$19, 2, FALSE)</f>
        <v>6_pronunciation_speech_training_recognition</v>
      </c>
    </row>
    <row r="341" spans="1:4" x14ac:dyDescent="0.25">
      <c r="A341" t="s">
        <v>3029</v>
      </c>
      <c r="B341" t="s">
        <v>3030</v>
      </c>
      <c r="C341">
        <v>9</v>
      </c>
      <c r="D341" s="9" t="str">
        <f>VLOOKUP(Table_mpnet_titles_topics[[#This Row],[Column3.topic]],mpnet_titles_topicDescriptions!$B$2:$C$19, 2, FALSE)</f>
        <v>9_reality_virtual_3d_life</v>
      </c>
    </row>
    <row r="342" spans="1:4" x14ac:dyDescent="0.25">
      <c r="A342" t="s">
        <v>3034</v>
      </c>
      <c r="B342" t="s">
        <v>3035</v>
      </c>
      <c r="C342">
        <v>6</v>
      </c>
      <c r="D342" s="9" t="str">
        <f>VLOOKUP(Table_mpnet_titles_topics[[#This Row],[Column3.topic]],mpnet_titles_topicDescriptions!$B$2:$C$19, 2, FALSE)</f>
        <v>6_pronunciation_speech_training_recognition</v>
      </c>
    </row>
    <row r="343" spans="1:4" x14ac:dyDescent="0.25">
      <c r="A343" t="s">
        <v>3040</v>
      </c>
      <c r="B343" t="s">
        <v>3041</v>
      </c>
      <c r="C343">
        <v>-1</v>
      </c>
      <c r="D343" s="9" t="str">
        <f>VLOOKUP(Table_mpnet_titles_topics[[#This Row],[Column3.topic]],mpnet_titles_topicDescriptions!$B$2:$C$19, 2, FALSE)</f>
        <v>-1_of_the_and_in_language_learning_learner</v>
      </c>
    </row>
    <row r="344" spans="1:4" x14ac:dyDescent="0.25">
      <c r="A344" t="s">
        <v>3045</v>
      </c>
      <c r="B344" t="s">
        <v>3046</v>
      </c>
      <c r="C344">
        <v>2</v>
      </c>
      <c r="D344" s="9" t="str">
        <f>VLOOKUP(Table_mpnet_titles_topics[[#This Row],[Column3.topic]],mpnet_titles_topicDescriptions!$B$2:$C$19, 2, FALSE)</f>
        <v>2_mobile_learning_assisted_language</v>
      </c>
    </row>
    <row r="345" spans="1:4" x14ac:dyDescent="0.25">
      <c r="A345" t="s">
        <v>3050</v>
      </c>
      <c r="B345" t="s">
        <v>3051</v>
      </c>
      <c r="C345">
        <v>9</v>
      </c>
      <c r="D345" s="9" t="str">
        <f>VLOOKUP(Table_mpnet_titles_topics[[#This Row],[Column3.topic]],mpnet_titles_topicDescriptions!$B$2:$C$19, 2, FALSE)</f>
        <v>9_reality_virtual_3d_life</v>
      </c>
    </row>
    <row r="346" spans="1:4" x14ac:dyDescent="0.25">
      <c r="A346" t="s">
        <v>3055</v>
      </c>
      <c r="B346" t="s">
        <v>3056</v>
      </c>
      <c r="C346">
        <v>7</v>
      </c>
      <c r="D346" s="9" t="str">
        <f>VLOOKUP(Table_mpnet_titles_topics[[#This Row],[Column3.topic]],mpnet_titles_topicDescriptions!$B$2:$C$19, 2, FALSE)</f>
        <v>7_vocabulary_glosses_dictionary_of</v>
      </c>
    </row>
    <row r="347" spans="1:4" x14ac:dyDescent="0.25">
      <c r="A347" t="s">
        <v>3060</v>
      </c>
      <c r="B347" t="s">
        <v>5989</v>
      </c>
      <c r="C347">
        <v>3</v>
      </c>
      <c r="D347" s="9" t="str">
        <f>VLOOKUP(Table_mpnet_titles_topics[[#This Row],[Column3.topic]],mpnet_titles_topicDescriptions!$B$2:$C$19, 2, FALSE)</f>
        <v>3_technology_language_technologies_teachers</v>
      </c>
    </row>
    <row r="348" spans="1:4" x14ac:dyDescent="0.25">
      <c r="A348" t="s">
        <v>3064</v>
      </c>
      <c r="B348" t="s">
        <v>3065</v>
      </c>
      <c r="C348">
        <v>-1</v>
      </c>
      <c r="D348" s="9" t="str">
        <f>VLOOKUP(Table_mpnet_titles_topics[[#This Row],[Column3.topic]],mpnet_titles_topicDescriptions!$B$2:$C$19, 2, FALSE)</f>
        <v>-1_of_the_and_in_language_learning_learner</v>
      </c>
    </row>
    <row r="349" spans="1:4" x14ac:dyDescent="0.25">
      <c r="A349" t="s">
        <v>3070</v>
      </c>
      <c r="B349" t="s">
        <v>3071</v>
      </c>
      <c r="C349">
        <v>-1</v>
      </c>
      <c r="D349" s="9" t="str">
        <f>VLOOKUP(Table_mpnet_titles_topics[[#This Row],[Column3.topic]],mpnet_titles_topicDescriptions!$B$2:$C$19, 2, FALSE)</f>
        <v>-1_of_the_and_in_language_learning_learner</v>
      </c>
    </row>
    <row r="350" spans="1:4" x14ac:dyDescent="0.25">
      <c r="A350" t="s">
        <v>3075</v>
      </c>
      <c r="B350" t="s">
        <v>3076</v>
      </c>
      <c r="C350">
        <v>0</v>
      </c>
      <c r="D350" s="9" t="str">
        <f>VLOOKUP(Table_mpnet_titles_topics[[#This Row],[Column3.topic]],mpnet_titles_topicDescriptions!$B$2:$C$19, 2, FALSE)</f>
        <v>0_writing_feedback_of_in</v>
      </c>
    </row>
    <row r="351" spans="1:4" x14ac:dyDescent="0.25">
      <c r="A351" t="s">
        <v>3080</v>
      </c>
      <c r="B351" t="s">
        <v>3081</v>
      </c>
      <c r="C351">
        <v>12</v>
      </c>
      <c r="D351" s="9" t="str">
        <f>VLOOKUP(Table_mpnet_titles_topics[[#This Row],[Column3.topic]],mpnet_titles_topicDescriptions!$B$2:$C$19, 2, FALSE)</f>
        <v>12_comprehension_listening_video_captions</v>
      </c>
    </row>
    <row r="352" spans="1:4" x14ac:dyDescent="0.25">
      <c r="A352" t="s">
        <v>3085</v>
      </c>
      <c r="B352" t="s">
        <v>5986</v>
      </c>
      <c r="C352">
        <v>-1</v>
      </c>
      <c r="D352" s="9" t="str">
        <f>VLOOKUP(Table_mpnet_titles_topics[[#This Row],[Column3.topic]],mpnet_titles_topicDescriptions!$B$2:$C$19, 2, FALSE)</f>
        <v>-1_of_the_and_in_language_learning_learner</v>
      </c>
    </row>
    <row r="353" spans="1:4" x14ac:dyDescent="0.25">
      <c r="A353" t="s">
        <v>3089</v>
      </c>
      <c r="B353" t="s">
        <v>3090</v>
      </c>
      <c r="C353">
        <v>13</v>
      </c>
      <c r="D353" s="9" t="str">
        <f>VLOOKUP(Table_mpnet_titles_topics[[#This Row],[Column3.topic]],mpnet_titles_topicDescriptions!$B$2:$C$19, 2, FALSE)</f>
        <v>13_flipped_classroom_flipping_classrooms</v>
      </c>
    </row>
    <row r="354" spans="1:4" x14ac:dyDescent="0.25">
      <c r="A354" t="s">
        <v>3094</v>
      </c>
      <c r="B354" t="s">
        <v>3095</v>
      </c>
      <c r="C354">
        <v>-1</v>
      </c>
      <c r="D354" s="9" t="str">
        <f>VLOOKUP(Table_mpnet_titles_topics[[#This Row],[Column3.topic]],mpnet_titles_topicDescriptions!$B$2:$C$19, 2, FALSE)</f>
        <v>-1_of_the_and_in_language_learning_learner</v>
      </c>
    </row>
    <row r="355" spans="1:4" x14ac:dyDescent="0.25">
      <c r="A355" t="s">
        <v>3099</v>
      </c>
      <c r="B355" t="s">
        <v>3100</v>
      </c>
      <c r="C355">
        <v>-1</v>
      </c>
      <c r="D355" s="9" t="str">
        <f>VLOOKUP(Table_mpnet_titles_topics[[#This Row],[Column3.topic]],mpnet_titles_topicDescriptions!$B$2:$C$19, 2, FALSE)</f>
        <v>-1_of_the_and_in_language_learning_learner</v>
      </c>
    </row>
    <row r="356" spans="1:4" x14ac:dyDescent="0.25">
      <c r="A356" t="s">
        <v>3104</v>
      </c>
      <c r="B356" t="s">
        <v>3105</v>
      </c>
      <c r="C356">
        <v>3</v>
      </c>
      <c r="D356" s="9" t="str">
        <f>VLOOKUP(Table_mpnet_titles_topics[[#This Row],[Column3.topic]],mpnet_titles_topicDescriptions!$B$2:$C$19, 2, FALSE)</f>
        <v>3_technology_language_technologies_teachers</v>
      </c>
    </row>
    <row r="357" spans="1:4" x14ac:dyDescent="0.25">
      <c r="A357" t="s">
        <v>3110</v>
      </c>
      <c r="B357" t="s">
        <v>5987</v>
      </c>
      <c r="C357">
        <v>-1</v>
      </c>
      <c r="D357" s="9" t="str">
        <f>VLOOKUP(Table_mpnet_titles_topics[[#This Row],[Column3.topic]],mpnet_titles_topicDescriptions!$B$2:$C$19, 2, FALSE)</f>
        <v>-1_of_the_and_in_language_learning_learner</v>
      </c>
    </row>
    <row r="358" spans="1:4" x14ac:dyDescent="0.25">
      <c r="A358" t="s">
        <v>3114</v>
      </c>
      <c r="B358" t="s">
        <v>5988</v>
      </c>
      <c r="C358">
        <v>13</v>
      </c>
      <c r="D358" s="9" t="str">
        <f>VLOOKUP(Table_mpnet_titles_topics[[#This Row],[Column3.topic]],mpnet_titles_topicDescriptions!$B$2:$C$19, 2, FALSE)</f>
        <v>13_flipped_classroom_flipping_classrooms</v>
      </c>
    </row>
    <row r="359" spans="1:4" x14ac:dyDescent="0.25">
      <c r="A359" t="s">
        <v>3118</v>
      </c>
      <c r="B359" t="s">
        <v>3119</v>
      </c>
      <c r="C359">
        <v>11</v>
      </c>
      <c r="D359" s="9" t="str">
        <f>VLOOKUP(Table_mpnet_titles_topics[[#This Row],[Column3.topic]],mpnet_titles_topicDescriptions!$B$2:$C$19, 2, FALSE)</f>
        <v>11_game_digital_games_gaming</v>
      </c>
    </row>
    <row r="360" spans="1:4" x14ac:dyDescent="0.25">
      <c r="A360" t="s">
        <v>3123</v>
      </c>
      <c r="B360" t="s">
        <v>3124</v>
      </c>
      <c r="C360">
        <v>5</v>
      </c>
      <c r="D360" s="9" t="str">
        <f>VLOOKUP(Table_mpnet_titles_topics[[#This Row],[Column3.topic]],mpnet_titles_topicDescriptions!$B$2:$C$19, 2, FALSE)</f>
        <v>5_telecollaboration_intercultural_telecollabor...</v>
      </c>
    </row>
    <row r="361" spans="1:4" x14ac:dyDescent="0.25">
      <c r="A361" t="s">
        <v>3129</v>
      </c>
      <c r="B361" t="s">
        <v>3130</v>
      </c>
      <c r="C361">
        <v>-1</v>
      </c>
      <c r="D361" s="9" t="str">
        <f>VLOOKUP(Table_mpnet_titles_topics[[#This Row],[Column3.topic]],mpnet_titles_topicDescriptions!$B$2:$C$19, 2, FALSE)</f>
        <v>-1_of_the_and_in_language_learning_learner</v>
      </c>
    </row>
    <row r="362" spans="1:4" x14ac:dyDescent="0.25">
      <c r="A362" t="s">
        <v>3135</v>
      </c>
      <c r="B362" t="s">
        <v>5985</v>
      </c>
      <c r="C362">
        <v>10</v>
      </c>
      <c r="D362" s="9" t="str">
        <f>VLOOKUP(Table_mpnet_titles_topics[[#This Row],[Column3.topic]],mpnet_titles_topicDescriptions!$B$2:$C$19, 2, FALSE)</f>
        <v>10_social_informal_facebook_language</v>
      </c>
    </row>
    <row r="363" spans="1:4" x14ac:dyDescent="0.25">
      <c r="A363" t="s">
        <v>3139</v>
      </c>
      <c r="B363" t="s">
        <v>3140</v>
      </c>
      <c r="C363">
        <v>0</v>
      </c>
      <c r="D363" s="9" t="str">
        <f>VLOOKUP(Table_mpnet_titles_topics[[#This Row],[Column3.topic]],mpnet_titles_topicDescriptions!$B$2:$C$19, 2, FALSE)</f>
        <v>0_writing_feedback_of_in</v>
      </c>
    </row>
    <row r="364" spans="1:4" x14ac:dyDescent="0.25">
      <c r="A364" t="s">
        <v>3143</v>
      </c>
      <c r="B364" t="s">
        <v>3144</v>
      </c>
      <c r="C364">
        <v>13</v>
      </c>
      <c r="D364" s="9" t="str">
        <f>VLOOKUP(Table_mpnet_titles_topics[[#This Row],[Column3.topic]],mpnet_titles_topicDescriptions!$B$2:$C$19, 2, FALSE)</f>
        <v>13_flipped_classroom_flipping_classrooms</v>
      </c>
    </row>
    <row r="365" spans="1:4" x14ac:dyDescent="0.25">
      <c r="A365" t="s">
        <v>3149</v>
      </c>
      <c r="B365" t="s">
        <v>3150</v>
      </c>
      <c r="C365">
        <v>0</v>
      </c>
      <c r="D365" s="9" t="str">
        <f>VLOOKUP(Table_mpnet_titles_topics[[#This Row],[Column3.topic]],mpnet_titles_topicDescriptions!$B$2:$C$19, 2, FALSE)</f>
        <v>0_writing_feedback_of_in</v>
      </c>
    </row>
    <row r="366" spans="1:4" x14ac:dyDescent="0.25">
      <c r="A366" t="s">
        <v>3154</v>
      </c>
      <c r="B366" t="s">
        <v>3155</v>
      </c>
      <c r="C366">
        <v>0</v>
      </c>
      <c r="D366" s="9" t="str">
        <f>VLOOKUP(Table_mpnet_titles_topics[[#This Row],[Column3.topic]],mpnet_titles_topicDescriptions!$B$2:$C$19, 2, FALSE)</f>
        <v>0_writing_feedback_of_in</v>
      </c>
    </row>
    <row r="367" spans="1:4" x14ac:dyDescent="0.25">
      <c r="A367" t="s">
        <v>3158</v>
      </c>
      <c r="B367" t="s">
        <v>3159</v>
      </c>
      <c r="C367">
        <v>1</v>
      </c>
      <c r="D367" s="9" t="str">
        <f>VLOOKUP(Table_mpnet_titles_topics[[#This Row],[Column3.topic]],mpnet_titles_topicDescriptions!$B$2:$C$19, 2, FALSE)</f>
        <v>1_communication_interaction_synchronous_multim...</v>
      </c>
    </row>
    <row r="368" spans="1:4" x14ac:dyDescent="0.25">
      <c r="A368" t="s">
        <v>3163</v>
      </c>
      <c r="B368" t="s">
        <v>3164</v>
      </c>
      <c r="C368">
        <v>15</v>
      </c>
      <c r="D368" s="9" t="str">
        <f>VLOOKUP(Table_mpnet_titles_topics[[#This Row],[Column3.topic]],mpnet_titles_topicDescriptions!$B$2:$C$19, 2, FALSE)</f>
        <v>15_blended_learning_inquiry_bibliometric</v>
      </c>
    </row>
    <row r="369" spans="1:4" x14ac:dyDescent="0.25">
      <c r="A369" t="s">
        <v>3168</v>
      </c>
      <c r="B369" t="s">
        <v>3169</v>
      </c>
      <c r="C369">
        <v>-1</v>
      </c>
      <c r="D369" s="9" t="str">
        <f>VLOOKUP(Table_mpnet_titles_topics[[#This Row],[Column3.topic]],mpnet_titles_topicDescriptions!$B$2:$C$19, 2, FALSE)</f>
        <v>-1_of_the_and_in_language_learning_learner</v>
      </c>
    </row>
    <row r="370" spans="1:4" x14ac:dyDescent="0.25">
      <c r="A370" t="s">
        <v>3174</v>
      </c>
      <c r="B370" t="s">
        <v>3175</v>
      </c>
      <c r="C370">
        <v>-1</v>
      </c>
      <c r="D370" s="9" t="str">
        <f>VLOOKUP(Table_mpnet_titles_topics[[#This Row],[Column3.topic]],mpnet_titles_topicDescriptions!$B$2:$C$19, 2, FALSE)</f>
        <v>-1_of_the_and_in_language_learning_learner</v>
      </c>
    </row>
    <row r="371" spans="1:4" x14ac:dyDescent="0.25">
      <c r="A371" t="s">
        <v>3179</v>
      </c>
      <c r="B371" t="s">
        <v>3180</v>
      </c>
      <c r="C371">
        <v>2</v>
      </c>
      <c r="D371" s="9" t="str">
        <f>VLOOKUP(Table_mpnet_titles_topics[[#This Row],[Column3.topic]],mpnet_titles_topicDescriptions!$B$2:$C$19, 2, FALSE)</f>
        <v>2_mobile_learning_assisted_language</v>
      </c>
    </row>
    <row r="372" spans="1:4" x14ac:dyDescent="0.25">
      <c r="A372" t="s">
        <v>3184</v>
      </c>
      <c r="B372" t="s">
        <v>3185</v>
      </c>
      <c r="C372">
        <v>8</v>
      </c>
      <c r="D372" s="9" t="str">
        <f>VLOOKUP(Table_mpnet_titles_topics[[#This Row],[Column3.topic]],mpnet_titles_topicDescriptions!$B$2:$C$19, 2, FALSE)</f>
        <v>8_online_learning_virtual_analytics</v>
      </c>
    </row>
    <row r="373" spans="1:4" x14ac:dyDescent="0.25">
      <c r="A373" t="s">
        <v>3188</v>
      </c>
      <c r="B373" t="s">
        <v>3189</v>
      </c>
      <c r="C373">
        <v>10</v>
      </c>
      <c r="D373" s="9" t="str">
        <f>VLOOKUP(Table_mpnet_titles_topics[[#This Row],[Column3.topic]],mpnet_titles_topicDescriptions!$B$2:$C$19, 2, FALSE)</f>
        <v>10_social_informal_facebook_language</v>
      </c>
    </row>
    <row r="374" spans="1:4" x14ac:dyDescent="0.25">
      <c r="A374" t="s">
        <v>3193</v>
      </c>
      <c r="B374" t="s">
        <v>3194</v>
      </c>
      <c r="C374">
        <v>0</v>
      </c>
      <c r="D374" s="9" t="str">
        <f>VLOOKUP(Table_mpnet_titles_topics[[#This Row],[Column3.topic]],mpnet_titles_topicDescriptions!$B$2:$C$19, 2, FALSE)</f>
        <v>0_writing_feedback_of_in</v>
      </c>
    </row>
    <row r="375" spans="1:4" x14ac:dyDescent="0.25">
      <c r="A375" t="s">
        <v>3198</v>
      </c>
      <c r="B375" t="s">
        <v>3199</v>
      </c>
      <c r="C375">
        <v>9</v>
      </c>
      <c r="D375" s="9" t="str">
        <f>VLOOKUP(Table_mpnet_titles_topics[[#This Row],[Column3.topic]],mpnet_titles_topicDescriptions!$B$2:$C$19, 2, FALSE)</f>
        <v>9_reality_virtual_3d_life</v>
      </c>
    </row>
    <row r="376" spans="1:4" x14ac:dyDescent="0.25">
      <c r="A376" t="s">
        <v>3203</v>
      </c>
      <c r="B376" t="s">
        <v>5983</v>
      </c>
      <c r="C376">
        <v>0</v>
      </c>
      <c r="D376" s="9" t="str">
        <f>VLOOKUP(Table_mpnet_titles_topics[[#This Row],[Column3.topic]],mpnet_titles_topicDescriptions!$B$2:$C$19, 2, FALSE)</f>
        <v>0_writing_feedback_of_in</v>
      </c>
    </row>
    <row r="377" spans="1:4" x14ac:dyDescent="0.25">
      <c r="A377" t="s">
        <v>3207</v>
      </c>
      <c r="B377" t="s">
        <v>5982</v>
      </c>
      <c r="C377">
        <v>0</v>
      </c>
      <c r="D377" s="9" t="str">
        <f>VLOOKUP(Table_mpnet_titles_topics[[#This Row],[Column3.topic]],mpnet_titles_topicDescriptions!$B$2:$C$19, 2, FALSE)</f>
        <v>0_writing_feedback_of_in</v>
      </c>
    </row>
    <row r="378" spans="1:4" x14ac:dyDescent="0.25">
      <c r="A378" t="s">
        <v>3210</v>
      </c>
      <c r="B378" t="s">
        <v>3211</v>
      </c>
      <c r="C378">
        <v>8</v>
      </c>
      <c r="D378" s="9" t="str">
        <f>VLOOKUP(Table_mpnet_titles_topics[[#This Row],[Column3.topic]],mpnet_titles_topicDescriptions!$B$2:$C$19, 2, FALSE)</f>
        <v>8_online_learning_virtual_analytics</v>
      </c>
    </row>
    <row r="379" spans="1:4" x14ac:dyDescent="0.25">
      <c r="A379" t="s">
        <v>3216</v>
      </c>
      <c r="B379" t="s">
        <v>5984</v>
      </c>
      <c r="C379">
        <v>11</v>
      </c>
      <c r="D379" s="9" t="str">
        <f>VLOOKUP(Table_mpnet_titles_topics[[#This Row],[Column3.topic]],mpnet_titles_topicDescriptions!$B$2:$C$19, 2, FALSE)</f>
        <v>11_game_digital_games_gaming</v>
      </c>
    </row>
    <row r="380" spans="1:4" x14ac:dyDescent="0.25">
      <c r="A380" t="s">
        <v>3220</v>
      </c>
      <c r="B380" t="s">
        <v>3221</v>
      </c>
      <c r="C380">
        <v>-1</v>
      </c>
      <c r="D380" s="9" t="str">
        <f>VLOOKUP(Table_mpnet_titles_topics[[#This Row],[Column3.topic]],mpnet_titles_topicDescriptions!$B$2:$C$19, 2, FALSE)</f>
        <v>-1_of_the_and_in_language_learning_learner</v>
      </c>
    </row>
    <row r="381" spans="1:4" x14ac:dyDescent="0.25">
      <c r="A381" t="s">
        <v>3437</v>
      </c>
      <c r="B381" t="s">
        <v>3438</v>
      </c>
      <c r="C381">
        <v>8</v>
      </c>
      <c r="D381" s="9" t="str">
        <f>VLOOKUP(Table_mpnet_titles_topics[[#This Row],[Column3.topic]],mpnet_titles_topicDescriptions!$B$2:$C$19, 2, FALSE)</f>
        <v>8_online_learning_virtual_analytics</v>
      </c>
    </row>
    <row r="382" spans="1:4" x14ac:dyDescent="0.25">
      <c r="A382" t="s">
        <v>3442</v>
      </c>
      <c r="B382" t="s">
        <v>3443</v>
      </c>
      <c r="C382">
        <v>1</v>
      </c>
      <c r="D382" s="9" t="str">
        <f>VLOOKUP(Table_mpnet_titles_topics[[#This Row],[Column3.topic]],mpnet_titles_topicDescriptions!$B$2:$C$19, 2, FALSE)</f>
        <v>1_communication_interaction_synchronous_multim...</v>
      </c>
    </row>
    <row r="383" spans="1:4" x14ac:dyDescent="0.25">
      <c r="A383" t="s">
        <v>3448</v>
      </c>
      <c r="B383" t="s">
        <v>3449</v>
      </c>
      <c r="C383">
        <v>5</v>
      </c>
      <c r="D383" s="9" t="str">
        <f>VLOOKUP(Table_mpnet_titles_topics[[#This Row],[Column3.topic]],mpnet_titles_topicDescriptions!$B$2:$C$19, 2, FALSE)</f>
        <v>5_telecollaboration_intercultural_telecollabor...</v>
      </c>
    </row>
    <row r="384" spans="1:4" x14ac:dyDescent="0.25">
      <c r="A384" t="s">
        <v>3453</v>
      </c>
      <c r="B384" t="s">
        <v>3454</v>
      </c>
      <c r="C384">
        <v>-1</v>
      </c>
      <c r="D384" s="9" t="str">
        <f>VLOOKUP(Table_mpnet_titles_topics[[#This Row],[Column3.topic]],mpnet_titles_topicDescriptions!$B$2:$C$19, 2, FALSE)</f>
        <v>-1_of_the_and_in_language_learning_learner</v>
      </c>
    </row>
    <row r="385" spans="1:4" x14ac:dyDescent="0.25">
      <c r="A385" t="s">
        <v>3458</v>
      </c>
      <c r="B385" t="s">
        <v>3459</v>
      </c>
      <c r="C385">
        <v>0</v>
      </c>
      <c r="D385" s="9" t="str">
        <f>VLOOKUP(Table_mpnet_titles_topics[[#This Row],[Column3.topic]],mpnet_titles_topicDescriptions!$B$2:$C$19, 2, FALSE)</f>
        <v>0_writing_feedback_of_in</v>
      </c>
    </row>
    <row r="386" spans="1:4" x14ac:dyDescent="0.25">
      <c r="A386" t="s">
        <v>3464</v>
      </c>
      <c r="B386" t="s">
        <v>3465</v>
      </c>
      <c r="C386">
        <v>3</v>
      </c>
      <c r="D386" s="9" t="str">
        <f>VLOOKUP(Table_mpnet_titles_topics[[#This Row],[Column3.topic]],mpnet_titles_topicDescriptions!$B$2:$C$19, 2, FALSE)</f>
        <v>3_technology_language_technologies_teachers</v>
      </c>
    </row>
    <row r="387" spans="1:4" x14ac:dyDescent="0.25">
      <c r="A387" t="s">
        <v>3469</v>
      </c>
      <c r="B387" t="s">
        <v>3470</v>
      </c>
      <c r="C387">
        <v>11</v>
      </c>
      <c r="D387" s="9" t="str">
        <f>VLOOKUP(Table_mpnet_titles_topics[[#This Row],[Column3.topic]],mpnet_titles_topicDescriptions!$B$2:$C$19, 2, FALSE)</f>
        <v>11_game_digital_games_gaming</v>
      </c>
    </row>
    <row r="388" spans="1:4" x14ac:dyDescent="0.25">
      <c r="A388" t="s">
        <v>3474</v>
      </c>
      <c r="B388" t="s">
        <v>3475</v>
      </c>
      <c r="C388">
        <v>9</v>
      </c>
      <c r="D388" s="9" t="str">
        <f>VLOOKUP(Table_mpnet_titles_topics[[#This Row],[Column3.topic]],mpnet_titles_topicDescriptions!$B$2:$C$19, 2, FALSE)</f>
        <v>9_reality_virtual_3d_life</v>
      </c>
    </row>
    <row r="389" spans="1:4" x14ac:dyDescent="0.25">
      <c r="A389" t="s">
        <v>3479</v>
      </c>
      <c r="B389" t="s">
        <v>3480</v>
      </c>
      <c r="C389">
        <v>-1</v>
      </c>
      <c r="D389" s="9" t="str">
        <f>VLOOKUP(Table_mpnet_titles_topics[[#This Row],[Column3.topic]],mpnet_titles_topicDescriptions!$B$2:$C$19, 2, FALSE)</f>
        <v>-1_of_the_and_in_language_learning_learner</v>
      </c>
    </row>
    <row r="390" spans="1:4" x14ac:dyDescent="0.25">
      <c r="A390" t="s">
        <v>3484</v>
      </c>
      <c r="B390" t="s">
        <v>3485</v>
      </c>
      <c r="C390">
        <v>5</v>
      </c>
      <c r="D390" s="9" t="str">
        <f>VLOOKUP(Table_mpnet_titles_topics[[#This Row],[Column3.topic]],mpnet_titles_topicDescriptions!$B$2:$C$19, 2, FALSE)</f>
        <v>5_telecollaboration_intercultural_telecollabor...</v>
      </c>
    </row>
    <row r="391" spans="1:4" x14ac:dyDescent="0.25">
      <c r="A391" t="s">
        <v>3490</v>
      </c>
      <c r="B391" t="s">
        <v>3491</v>
      </c>
      <c r="C391">
        <v>0</v>
      </c>
      <c r="D391" s="9" t="str">
        <f>VLOOKUP(Table_mpnet_titles_topics[[#This Row],[Column3.topic]],mpnet_titles_topicDescriptions!$B$2:$C$19, 2, FALSE)</f>
        <v>0_writing_feedback_of_in</v>
      </c>
    </row>
    <row r="392" spans="1:4" x14ac:dyDescent="0.25">
      <c r="A392" t="s">
        <v>3495</v>
      </c>
      <c r="B392" t="s">
        <v>3496</v>
      </c>
      <c r="C392">
        <v>14</v>
      </c>
      <c r="D392" s="9" t="str">
        <f>VLOOKUP(Table_mpnet_titles_topics[[#This Row],[Column3.topic]],mpnet_titles_topicDescriptions!$B$2:$C$19, 2, FALSE)</f>
        <v>14_storytelling_digital_story_stories</v>
      </c>
    </row>
    <row r="393" spans="1:4" x14ac:dyDescent="0.25">
      <c r="A393" t="s">
        <v>3500</v>
      </c>
      <c r="B393" t="s">
        <v>3501</v>
      </c>
      <c r="C393">
        <v>14</v>
      </c>
      <c r="D393" s="9" t="str">
        <f>VLOOKUP(Table_mpnet_titles_topics[[#This Row],[Column3.topic]],mpnet_titles_topicDescriptions!$B$2:$C$19, 2, FALSE)</f>
        <v>14_storytelling_digital_story_stories</v>
      </c>
    </row>
    <row r="394" spans="1:4" x14ac:dyDescent="0.25">
      <c r="A394" t="s">
        <v>3505</v>
      </c>
      <c r="B394" t="s">
        <v>3506</v>
      </c>
      <c r="C394">
        <v>1</v>
      </c>
      <c r="D394" s="9" t="str">
        <f>VLOOKUP(Table_mpnet_titles_topics[[#This Row],[Column3.topic]],mpnet_titles_topicDescriptions!$B$2:$C$19, 2, FALSE)</f>
        <v>1_communication_interaction_synchronous_multim...</v>
      </c>
    </row>
    <row r="395" spans="1:4" x14ac:dyDescent="0.25">
      <c r="A395" t="s">
        <v>3511</v>
      </c>
      <c r="B395" t="s">
        <v>3512</v>
      </c>
      <c r="C395">
        <v>9</v>
      </c>
      <c r="D395" s="9" t="str">
        <f>VLOOKUP(Table_mpnet_titles_topics[[#This Row],[Column3.topic]],mpnet_titles_topicDescriptions!$B$2:$C$19, 2, FALSE)</f>
        <v>9_reality_virtual_3d_life</v>
      </c>
    </row>
    <row r="396" spans="1:4" x14ac:dyDescent="0.25">
      <c r="A396" t="s">
        <v>3516</v>
      </c>
      <c r="B396" t="s">
        <v>3517</v>
      </c>
      <c r="C396">
        <v>-1</v>
      </c>
      <c r="D396" s="9" t="str">
        <f>VLOOKUP(Table_mpnet_titles_topics[[#This Row],[Column3.topic]],mpnet_titles_topicDescriptions!$B$2:$C$19, 2, FALSE)</f>
        <v>-1_of_the_and_in_language_learning_learner</v>
      </c>
    </row>
    <row r="397" spans="1:4" x14ac:dyDescent="0.25">
      <c r="A397" t="s">
        <v>3521</v>
      </c>
      <c r="B397" t="s">
        <v>3522</v>
      </c>
      <c r="C397">
        <v>-1</v>
      </c>
      <c r="D397" s="9" t="str">
        <f>VLOOKUP(Table_mpnet_titles_topics[[#This Row],[Column3.topic]],mpnet_titles_topicDescriptions!$B$2:$C$19, 2, FALSE)</f>
        <v>-1_of_the_and_in_language_learning_learner</v>
      </c>
    </row>
    <row r="398" spans="1:4" x14ac:dyDescent="0.25">
      <c r="A398" t="s">
        <v>3526</v>
      </c>
      <c r="B398" t="s">
        <v>3527</v>
      </c>
      <c r="C398">
        <v>4</v>
      </c>
      <c r="D398" s="9" t="str">
        <f>VLOOKUP(Table_mpnet_titles_topics[[#This Row],[Column3.topic]],mpnet_titles_topicDescriptions!$B$2:$C$19, 2, FALSE)</f>
        <v>4_call_research_the_in</v>
      </c>
    </row>
    <row r="399" spans="1:4" x14ac:dyDescent="0.25">
      <c r="A399" t="s">
        <v>3530</v>
      </c>
      <c r="B399" t="s">
        <v>3531</v>
      </c>
      <c r="C399">
        <v>0</v>
      </c>
      <c r="D399" s="9" t="str">
        <f>VLOOKUP(Table_mpnet_titles_topics[[#This Row],[Column3.topic]],mpnet_titles_topicDescriptions!$B$2:$C$19, 2, FALSE)</f>
        <v>0_writing_feedback_of_in</v>
      </c>
    </row>
    <row r="400" spans="1:4" x14ac:dyDescent="0.25">
      <c r="A400" t="s">
        <v>3535</v>
      </c>
      <c r="B400" t="s">
        <v>3536</v>
      </c>
      <c r="C400">
        <v>-1</v>
      </c>
      <c r="D400" s="9" t="str">
        <f>VLOOKUP(Table_mpnet_titles_topics[[#This Row],[Column3.topic]],mpnet_titles_topicDescriptions!$B$2:$C$19, 2, FALSE)</f>
        <v>-1_of_the_and_in_language_learning_learner</v>
      </c>
    </row>
    <row r="401" spans="1:4" x14ac:dyDescent="0.25">
      <c r="A401" t="s">
        <v>3540</v>
      </c>
      <c r="B401" t="s">
        <v>3541</v>
      </c>
      <c r="C401">
        <v>-1</v>
      </c>
      <c r="D401" s="9" t="str">
        <f>VLOOKUP(Table_mpnet_titles_topics[[#This Row],[Column3.topic]],mpnet_titles_topicDescriptions!$B$2:$C$19, 2, FALSE)</f>
        <v>-1_of_the_and_in_language_learning_learner</v>
      </c>
    </row>
    <row r="402" spans="1:4" x14ac:dyDescent="0.25">
      <c r="A402" t="s">
        <v>3545</v>
      </c>
      <c r="B402" t="s">
        <v>3546</v>
      </c>
      <c r="C402">
        <v>2</v>
      </c>
      <c r="D402" s="9" t="str">
        <f>VLOOKUP(Table_mpnet_titles_topics[[#This Row],[Column3.topic]],mpnet_titles_topicDescriptions!$B$2:$C$19, 2, FALSE)</f>
        <v>2_mobile_learning_assisted_language</v>
      </c>
    </row>
    <row r="403" spans="1:4" x14ac:dyDescent="0.25">
      <c r="A403" t="s">
        <v>3550</v>
      </c>
      <c r="B403" t="s">
        <v>3551</v>
      </c>
      <c r="C403">
        <v>-1</v>
      </c>
      <c r="D403" s="9" t="str">
        <f>VLOOKUP(Table_mpnet_titles_topics[[#This Row],[Column3.topic]],mpnet_titles_topicDescriptions!$B$2:$C$19, 2, FALSE)</f>
        <v>-1_of_the_and_in_language_learning_learner</v>
      </c>
    </row>
    <row r="404" spans="1:4" x14ac:dyDescent="0.25">
      <c r="A404" t="s">
        <v>3555</v>
      </c>
      <c r="B404" t="s">
        <v>3556</v>
      </c>
      <c r="C404">
        <v>7</v>
      </c>
      <c r="D404" s="9" t="str">
        <f>VLOOKUP(Table_mpnet_titles_topics[[#This Row],[Column3.topic]],mpnet_titles_topicDescriptions!$B$2:$C$19, 2, FALSE)</f>
        <v>7_vocabulary_glosses_dictionary_of</v>
      </c>
    </row>
    <row r="405" spans="1:4" x14ac:dyDescent="0.25">
      <c r="A405" t="s">
        <v>3560</v>
      </c>
      <c r="B405" t="s">
        <v>3561</v>
      </c>
      <c r="C405">
        <v>7</v>
      </c>
      <c r="D405" s="9" t="str">
        <f>VLOOKUP(Table_mpnet_titles_topics[[#This Row],[Column3.topic]],mpnet_titles_topicDescriptions!$B$2:$C$19, 2, FALSE)</f>
        <v>7_vocabulary_glosses_dictionary_of</v>
      </c>
    </row>
    <row r="406" spans="1:4" x14ac:dyDescent="0.25">
      <c r="A406" t="s">
        <v>3565</v>
      </c>
      <c r="B406" t="s">
        <v>3566</v>
      </c>
      <c r="C406">
        <v>4</v>
      </c>
      <c r="D406" s="9" t="str">
        <f>VLOOKUP(Table_mpnet_titles_topics[[#This Row],[Column3.topic]],mpnet_titles_topicDescriptions!$B$2:$C$19, 2, FALSE)</f>
        <v>4_call_research_the_in</v>
      </c>
    </row>
    <row r="407" spans="1:4" x14ac:dyDescent="0.25">
      <c r="A407" t="s">
        <v>3571</v>
      </c>
      <c r="B407" t="s">
        <v>5992</v>
      </c>
      <c r="C407">
        <v>-1</v>
      </c>
      <c r="D407" s="9" t="str">
        <f>VLOOKUP(Table_mpnet_titles_topics[[#This Row],[Column3.topic]],mpnet_titles_topicDescriptions!$B$2:$C$19, 2, FALSE)</f>
        <v>-1_of_the_and_in_language_learning_learner</v>
      </c>
    </row>
    <row r="408" spans="1:4" x14ac:dyDescent="0.25">
      <c r="A408" t="s">
        <v>3575</v>
      </c>
      <c r="B408" t="s">
        <v>3576</v>
      </c>
      <c r="C408">
        <v>-1</v>
      </c>
      <c r="D408" s="9" t="str">
        <f>VLOOKUP(Table_mpnet_titles_topics[[#This Row],[Column3.topic]],mpnet_titles_topicDescriptions!$B$2:$C$19, 2, FALSE)</f>
        <v>-1_of_the_and_in_language_learning_learner</v>
      </c>
    </row>
    <row r="409" spans="1:4" x14ac:dyDescent="0.25">
      <c r="A409" t="s">
        <v>3580</v>
      </c>
      <c r="B409" t="s">
        <v>3581</v>
      </c>
      <c r="C409">
        <v>-1</v>
      </c>
      <c r="D409" s="9" t="str">
        <f>VLOOKUP(Table_mpnet_titles_topics[[#This Row],[Column3.topic]],mpnet_titles_topicDescriptions!$B$2:$C$19, 2, FALSE)</f>
        <v>-1_of_the_and_in_language_learning_learner</v>
      </c>
    </row>
    <row r="410" spans="1:4" x14ac:dyDescent="0.25">
      <c r="A410" t="s">
        <v>3585</v>
      </c>
      <c r="B410" t="s">
        <v>3586</v>
      </c>
      <c r="C410">
        <v>14</v>
      </c>
      <c r="D410" s="9" t="str">
        <f>VLOOKUP(Table_mpnet_titles_topics[[#This Row],[Column3.topic]],mpnet_titles_topicDescriptions!$B$2:$C$19, 2, FALSE)</f>
        <v>14_storytelling_digital_story_stories</v>
      </c>
    </row>
    <row r="411" spans="1:4" x14ac:dyDescent="0.25">
      <c r="A411" t="s">
        <v>3590</v>
      </c>
      <c r="B411" t="s">
        <v>3591</v>
      </c>
      <c r="C411">
        <v>13</v>
      </c>
      <c r="D411" s="9" t="str">
        <f>VLOOKUP(Table_mpnet_titles_topics[[#This Row],[Column3.topic]],mpnet_titles_topicDescriptions!$B$2:$C$19, 2, FALSE)</f>
        <v>13_flipped_classroom_flipping_classrooms</v>
      </c>
    </row>
    <row r="412" spans="1:4" x14ac:dyDescent="0.25">
      <c r="A412" t="s">
        <v>3595</v>
      </c>
      <c r="B412" t="s">
        <v>3596</v>
      </c>
      <c r="C412">
        <v>1</v>
      </c>
      <c r="D412" s="9" t="str">
        <f>VLOOKUP(Table_mpnet_titles_topics[[#This Row],[Column3.topic]],mpnet_titles_topicDescriptions!$B$2:$C$19, 2, FALSE)</f>
        <v>1_communication_interaction_synchronous_multim...</v>
      </c>
    </row>
    <row r="413" spans="1:4" x14ac:dyDescent="0.25">
      <c r="A413" t="s">
        <v>3600</v>
      </c>
      <c r="B413" t="s">
        <v>3601</v>
      </c>
      <c r="C413">
        <v>-1</v>
      </c>
      <c r="D413" s="9" t="str">
        <f>VLOOKUP(Table_mpnet_titles_topics[[#This Row],[Column3.topic]],mpnet_titles_topicDescriptions!$B$2:$C$19, 2, FALSE)</f>
        <v>-1_of_the_and_in_language_learning_learner</v>
      </c>
    </row>
    <row r="414" spans="1:4" x14ac:dyDescent="0.25">
      <c r="A414" t="s">
        <v>3605</v>
      </c>
      <c r="B414" t="s">
        <v>5991</v>
      </c>
      <c r="C414">
        <v>11</v>
      </c>
      <c r="D414" s="9" t="str">
        <f>VLOOKUP(Table_mpnet_titles_topics[[#This Row],[Column3.topic]],mpnet_titles_topicDescriptions!$B$2:$C$19, 2, FALSE)</f>
        <v>11_game_digital_games_gaming</v>
      </c>
    </row>
    <row r="415" spans="1:4" x14ac:dyDescent="0.25">
      <c r="A415" t="s">
        <v>3609</v>
      </c>
      <c r="B415" t="s">
        <v>3610</v>
      </c>
      <c r="C415">
        <v>13</v>
      </c>
      <c r="D415" s="9" t="str">
        <f>VLOOKUP(Table_mpnet_titles_topics[[#This Row],[Column3.topic]],mpnet_titles_topicDescriptions!$B$2:$C$19, 2, FALSE)</f>
        <v>13_flipped_classroom_flipping_classrooms</v>
      </c>
    </row>
    <row r="416" spans="1:4" x14ac:dyDescent="0.25">
      <c r="A416" t="s">
        <v>3614</v>
      </c>
      <c r="B416" t="s">
        <v>3615</v>
      </c>
      <c r="C416">
        <v>3</v>
      </c>
      <c r="D416" s="9" t="str">
        <f>VLOOKUP(Table_mpnet_titles_topics[[#This Row],[Column3.topic]],mpnet_titles_topicDescriptions!$B$2:$C$19, 2, FALSE)</f>
        <v>3_technology_language_technologies_teachers</v>
      </c>
    </row>
    <row r="417" spans="1:4" x14ac:dyDescent="0.25">
      <c r="A417" t="s">
        <v>3619</v>
      </c>
      <c r="B417" t="s">
        <v>3620</v>
      </c>
      <c r="C417">
        <v>0</v>
      </c>
      <c r="D417" s="9" t="str">
        <f>VLOOKUP(Table_mpnet_titles_topics[[#This Row],[Column3.topic]],mpnet_titles_topicDescriptions!$B$2:$C$19, 2, FALSE)</f>
        <v>0_writing_feedback_of_in</v>
      </c>
    </row>
    <row r="418" spans="1:4" x14ac:dyDescent="0.25">
      <c r="A418" t="s">
        <v>3624</v>
      </c>
      <c r="B418" t="s">
        <v>3625</v>
      </c>
      <c r="C418">
        <v>-1</v>
      </c>
      <c r="D418" s="9" t="str">
        <f>VLOOKUP(Table_mpnet_titles_topics[[#This Row],[Column3.topic]],mpnet_titles_topicDescriptions!$B$2:$C$19, 2, FALSE)</f>
        <v>-1_of_the_and_in_language_learning_learner</v>
      </c>
    </row>
    <row r="419" spans="1:4" x14ac:dyDescent="0.25">
      <c r="A419" t="s">
        <v>3630</v>
      </c>
      <c r="B419" t="s">
        <v>3631</v>
      </c>
      <c r="C419">
        <v>0</v>
      </c>
      <c r="D419" s="9" t="str">
        <f>VLOOKUP(Table_mpnet_titles_topics[[#This Row],[Column3.topic]],mpnet_titles_topicDescriptions!$B$2:$C$19, 2, FALSE)</f>
        <v>0_writing_feedback_of_in</v>
      </c>
    </row>
    <row r="420" spans="1:4" x14ac:dyDescent="0.25">
      <c r="A420" t="s">
        <v>3635</v>
      </c>
      <c r="B420" t="s">
        <v>3636</v>
      </c>
      <c r="C420">
        <v>-1</v>
      </c>
      <c r="D420" s="9" t="str">
        <f>VLOOKUP(Table_mpnet_titles_topics[[#This Row],[Column3.topic]],mpnet_titles_topicDescriptions!$B$2:$C$19, 2, FALSE)</f>
        <v>-1_of_the_and_in_language_learning_learner</v>
      </c>
    </row>
    <row r="421" spans="1:4" x14ac:dyDescent="0.25">
      <c r="A421" t="s">
        <v>3640</v>
      </c>
      <c r="B421" t="s">
        <v>3641</v>
      </c>
      <c r="C421">
        <v>0</v>
      </c>
      <c r="D421" s="9" t="str">
        <f>VLOOKUP(Table_mpnet_titles_topics[[#This Row],[Column3.topic]],mpnet_titles_topicDescriptions!$B$2:$C$19, 2, FALSE)</f>
        <v>0_writing_feedback_of_in</v>
      </c>
    </row>
    <row r="422" spans="1:4" x14ac:dyDescent="0.25">
      <c r="A422" t="s">
        <v>3645</v>
      </c>
      <c r="B422" t="s">
        <v>3646</v>
      </c>
      <c r="C422">
        <v>15</v>
      </c>
      <c r="D422" s="9" t="str">
        <f>VLOOKUP(Table_mpnet_titles_topics[[#This Row],[Column3.topic]],mpnet_titles_topicDescriptions!$B$2:$C$19, 2, FALSE)</f>
        <v>15_blended_learning_inquiry_bibliometric</v>
      </c>
    </row>
    <row r="423" spans="1:4" x14ac:dyDescent="0.25">
      <c r="A423" t="s">
        <v>3650</v>
      </c>
      <c r="B423" t="s">
        <v>5990</v>
      </c>
      <c r="C423">
        <v>0</v>
      </c>
      <c r="D423" s="9" t="str">
        <f>VLOOKUP(Table_mpnet_titles_topics[[#This Row],[Column3.topic]],mpnet_titles_topicDescriptions!$B$2:$C$19, 2, FALSE)</f>
        <v>0_writing_feedback_of_in</v>
      </c>
    </row>
    <row r="424" spans="1:4" x14ac:dyDescent="0.25">
      <c r="A424" t="s">
        <v>3654</v>
      </c>
      <c r="B424" t="s">
        <v>3655</v>
      </c>
      <c r="C424">
        <v>9</v>
      </c>
      <c r="D424" s="9" t="str">
        <f>VLOOKUP(Table_mpnet_titles_topics[[#This Row],[Column3.topic]],mpnet_titles_topicDescriptions!$B$2:$C$19, 2, FALSE)</f>
        <v>9_reality_virtual_3d_life</v>
      </c>
    </row>
    <row r="425" spans="1:4" x14ac:dyDescent="0.25">
      <c r="A425" t="s">
        <v>3659</v>
      </c>
      <c r="B425" t="s">
        <v>3660</v>
      </c>
      <c r="C425">
        <v>11</v>
      </c>
      <c r="D425" s="9" t="str">
        <f>VLOOKUP(Table_mpnet_titles_topics[[#This Row],[Column3.topic]],mpnet_titles_topicDescriptions!$B$2:$C$19, 2, FALSE)</f>
        <v>11_game_digital_games_gaming</v>
      </c>
    </row>
    <row r="426" spans="1:4" x14ac:dyDescent="0.25">
      <c r="A426" t="s">
        <v>3663</v>
      </c>
      <c r="B426" t="s">
        <v>3664</v>
      </c>
      <c r="C426">
        <v>5</v>
      </c>
      <c r="D426" s="9" t="str">
        <f>VLOOKUP(Table_mpnet_titles_topics[[#This Row],[Column3.topic]],mpnet_titles_topicDescriptions!$B$2:$C$19, 2, FALSE)</f>
        <v>5_telecollaboration_intercultural_telecollabor...</v>
      </c>
    </row>
    <row r="427" spans="1:4" x14ac:dyDescent="0.25">
      <c r="A427" t="s">
        <v>3964</v>
      </c>
      <c r="B427" t="s">
        <v>3965</v>
      </c>
      <c r="C427">
        <v>0</v>
      </c>
      <c r="D427" s="9" t="str">
        <f>VLOOKUP(Table_mpnet_titles_topics[[#This Row],[Column3.topic]],mpnet_titles_topicDescriptions!$B$2:$C$19, 2, FALSE)</f>
        <v>0_writing_feedback_of_in</v>
      </c>
    </row>
    <row r="428" spans="1:4" x14ac:dyDescent="0.25">
      <c r="A428" t="s">
        <v>3969</v>
      </c>
      <c r="B428" t="s">
        <v>3970</v>
      </c>
      <c r="C428">
        <v>4</v>
      </c>
      <c r="D428" s="9" t="str">
        <f>VLOOKUP(Table_mpnet_titles_topics[[#This Row],[Column3.topic]],mpnet_titles_topicDescriptions!$B$2:$C$19, 2, FALSE)</f>
        <v>4_call_research_the_in</v>
      </c>
    </row>
    <row r="429" spans="1:4" x14ac:dyDescent="0.25">
      <c r="A429" t="s">
        <v>3974</v>
      </c>
      <c r="B429" t="s">
        <v>5993</v>
      </c>
      <c r="C429">
        <v>0</v>
      </c>
      <c r="D429" s="9" t="str">
        <f>VLOOKUP(Table_mpnet_titles_topics[[#This Row],[Column3.topic]],mpnet_titles_topicDescriptions!$B$2:$C$19, 2, FALSE)</f>
        <v>0_writing_feedback_of_in</v>
      </c>
    </row>
    <row r="430" spans="1:4" x14ac:dyDescent="0.25">
      <c r="A430" t="s">
        <v>3977</v>
      </c>
      <c r="B430" t="s">
        <v>3978</v>
      </c>
      <c r="C430">
        <v>2</v>
      </c>
      <c r="D430" s="9" t="str">
        <f>VLOOKUP(Table_mpnet_titles_topics[[#This Row],[Column3.topic]],mpnet_titles_topicDescriptions!$B$2:$C$19, 2, FALSE)</f>
        <v>2_mobile_learning_assisted_language</v>
      </c>
    </row>
    <row r="431" spans="1:4" x14ac:dyDescent="0.25">
      <c r="A431" t="s">
        <v>3982</v>
      </c>
      <c r="B431" t="s">
        <v>3983</v>
      </c>
      <c r="C431">
        <v>2</v>
      </c>
      <c r="D431" s="9" t="str">
        <f>VLOOKUP(Table_mpnet_titles_topics[[#This Row],[Column3.topic]],mpnet_titles_topicDescriptions!$B$2:$C$19, 2, FALSE)</f>
        <v>2_mobile_learning_assisted_language</v>
      </c>
    </row>
    <row r="432" spans="1:4" x14ac:dyDescent="0.25">
      <c r="A432" t="s">
        <v>3987</v>
      </c>
      <c r="B432" t="s">
        <v>3988</v>
      </c>
      <c r="C432">
        <v>2</v>
      </c>
      <c r="D432" s="9" t="str">
        <f>VLOOKUP(Table_mpnet_titles_topics[[#This Row],[Column3.topic]],mpnet_titles_topicDescriptions!$B$2:$C$19, 2, FALSE)</f>
        <v>2_mobile_learning_assisted_language</v>
      </c>
    </row>
    <row r="433" spans="1:4" x14ac:dyDescent="0.25">
      <c r="A433" t="s">
        <v>3991</v>
      </c>
      <c r="B433" t="s">
        <v>3992</v>
      </c>
      <c r="C433">
        <v>-1</v>
      </c>
      <c r="D433" s="9" t="str">
        <f>VLOOKUP(Table_mpnet_titles_topics[[#This Row],[Column3.topic]],mpnet_titles_topicDescriptions!$B$2:$C$19, 2, FALSE)</f>
        <v>-1_of_the_and_in_language_learning_learner</v>
      </c>
    </row>
    <row r="434" spans="1:4" x14ac:dyDescent="0.25">
      <c r="A434" t="s">
        <v>3996</v>
      </c>
      <c r="B434" t="s">
        <v>3997</v>
      </c>
      <c r="C434">
        <v>1</v>
      </c>
      <c r="D434" s="9" t="str">
        <f>VLOOKUP(Table_mpnet_titles_topics[[#This Row],[Column3.topic]],mpnet_titles_topicDescriptions!$B$2:$C$19, 2, FALSE)</f>
        <v>1_communication_interaction_synchronous_multim...</v>
      </c>
    </row>
    <row r="435" spans="1:4" x14ac:dyDescent="0.25">
      <c r="A435" t="s">
        <v>4001</v>
      </c>
      <c r="B435" t="s">
        <v>4002</v>
      </c>
      <c r="C435">
        <v>9</v>
      </c>
      <c r="D435" s="9" t="str">
        <f>VLOOKUP(Table_mpnet_titles_topics[[#This Row],[Column3.topic]],mpnet_titles_topicDescriptions!$B$2:$C$19, 2, FALSE)</f>
        <v>9_reality_virtual_3d_life</v>
      </c>
    </row>
    <row r="436" spans="1:4" x14ac:dyDescent="0.25">
      <c r="A436" t="s">
        <v>4006</v>
      </c>
      <c r="B436" t="s">
        <v>4007</v>
      </c>
      <c r="C436">
        <v>-1</v>
      </c>
      <c r="D436" s="9" t="str">
        <f>VLOOKUP(Table_mpnet_titles_topics[[#This Row],[Column3.topic]],mpnet_titles_topicDescriptions!$B$2:$C$19, 2, FALSE)</f>
        <v>-1_of_the_and_in_language_learning_learner</v>
      </c>
    </row>
    <row r="437" spans="1:4" x14ac:dyDescent="0.25">
      <c r="A437" t="s">
        <v>4011</v>
      </c>
      <c r="B437" t="s">
        <v>5994</v>
      </c>
      <c r="C437">
        <v>-1</v>
      </c>
      <c r="D437" s="9" t="str">
        <f>VLOOKUP(Table_mpnet_titles_topics[[#This Row],[Column3.topic]],mpnet_titles_topicDescriptions!$B$2:$C$19, 2, FALSE)</f>
        <v>-1_of_the_and_in_language_learning_learner</v>
      </c>
    </row>
    <row r="438" spans="1:4" x14ac:dyDescent="0.25">
      <c r="A438" t="s">
        <v>4015</v>
      </c>
      <c r="B438" t="s">
        <v>4016</v>
      </c>
      <c r="C438">
        <v>-1</v>
      </c>
      <c r="D438" s="9" t="str">
        <f>VLOOKUP(Table_mpnet_titles_topics[[#This Row],[Column3.topic]],mpnet_titles_topicDescriptions!$B$2:$C$19, 2, FALSE)</f>
        <v>-1_of_the_and_in_language_learning_learner</v>
      </c>
    </row>
    <row r="439" spans="1:4" x14ac:dyDescent="0.25">
      <c r="A439" t="s">
        <v>4020</v>
      </c>
      <c r="B439" t="s">
        <v>5995</v>
      </c>
      <c r="C439">
        <v>0</v>
      </c>
      <c r="D439" s="9" t="str">
        <f>VLOOKUP(Table_mpnet_titles_topics[[#This Row],[Column3.topic]],mpnet_titles_topicDescriptions!$B$2:$C$19, 2, FALSE)</f>
        <v>0_writing_feedback_of_in</v>
      </c>
    </row>
    <row r="440" spans="1:4" x14ac:dyDescent="0.25">
      <c r="A440" t="s">
        <v>4024</v>
      </c>
      <c r="B440" t="s">
        <v>4025</v>
      </c>
      <c r="C440">
        <v>-1</v>
      </c>
      <c r="D440" s="9" t="str">
        <f>VLOOKUP(Table_mpnet_titles_topics[[#This Row],[Column3.topic]],mpnet_titles_topicDescriptions!$B$2:$C$19, 2, FALSE)</f>
        <v>-1_of_the_and_in_language_learning_learner</v>
      </c>
    </row>
    <row r="441" spans="1:4" x14ac:dyDescent="0.25">
      <c r="A441" t="s">
        <v>4029</v>
      </c>
      <c r="B441" t="s">
        <v>4030</v>
      </c>
      <c r="C441">
        <v>1</v>
      </c>
      <c r="D441" s="9" t="str">
        <f>VLOOKUP(Table_mpnet_titles_topics[[#This Row],[Column3.topic]],mpnet_titles_topicDescriptions!$B$2:$C$19, 2, FALSE)</f>
        <v>1_communication_interaction_synchronous_multim...</v>
      </c>
    </row>
    <row r="442" spans="1:4" x14ac:dyDescent="0.25">
      <c r="A442" t="s">
        <v>4034</v>
      </c>
      <c r="B442" t="s">
        <v>4035</v>
      </c>
      <c r="C442">
        <v>12</v>
      </c>
      <c r="D442" s="9" t="str">
        <f>VLOOKUP(Table_mpnet_titles_topics[[#This Row],[Column3.topic]],mpnet_titles_topicDescriptions!$B$2:$C$19, 2, FALSE)</f>
        <v>12_comprehension_listening_video_captions</v>
      </c>
    </row>
    <row r="443" spans="1:4" x14ac:dyDescent="0.25">
      <c r="A443" t="s">
        <v>4038</v>
      </c>
      <c r="B443" t="s">
        <v>4039</v>
      </c>
      <c r="C443">
        <v>-1</v>
      </c>
      <c r="D443" s="9" t="str">
        <f>VLOOKUP(Table_mpnet_titles_topics[[#This Row],[Column3.topic]],mpnet_titles_topicDescriptions!$B$2:$C$19, 2, FALSE)</f>
        <v>-1_of_the_and_in_language_learning_learner</v>
      </c>
    </row>
    <row r="444" spans="1:4" x14ac:dyDescent="0.25">
      <c r="A444" t="s">
        <v>4043</v>
      </c>
      <c r="B444" t="s">
        <v>4044</v>
      </c>
      <c r="C444">
        <v>-1</v>
      </c>
      <c r="D444" s="9" t="str">
        <f>VLOOKUP(Table_mpnet_titles_topics[[#This Row],[Column3.topic]],mpnet_titles_topicDescriptions!$B$2:$C$19, 2, FALSE)</f>
        <v>-1_of_the_and_in_language_learning_learner</v>
      </c>
    </row>
    <row r="445" spans="1:4" x14ac:dyDescent="0.25">
      <c r="A445" t="s">
        <v>4048</v>
      </c>
      <c r="B445" t="s">
        <v>4049</v>
      </c>
      <c r="C445">
        <v>-1</v>
      </c>
      <c r="D445" s="9" t="str">
        <f>VLOOKUP(Table_mpnet_titles_topics[[#This Row],[Column3.topic]],mpnet_titles_topicDescriptions!$B$2:$C$19, 2, FALSE)</f>
        <v>-1_of_the_and_in_language_learning_learner</v>
      </c>
    </row>
    <row r="446" spans="1:4" x14ac:dyDescent="0.25">
      <c r="A446" t="s">
        <v>4053</v>
      </c>
      <c r="B446" t="s">
        <v>4054</v>
      </c>
      <c r="C446">
        <v>9</v>
      </c>
      <c r="D446" s="9" t="str">
        <f>VLOOKUP(Table_mpnet_titles_topics[[#This Row],[Column3.topic]],mpnet_titles_topicDescriptions!$B$2:$C$19, 2, FALSE)</f>
        <v>9_reality_virtual_3d_life</v>
      </c>
    </row>
    <row r="447" spans="1:4" x14ac:dyDescent="0.25">
      <c r="A447" t="s">
        <v>4058</v>
      </c>
      <c r="B447" t="s">
        <v>4059</v>
      </c>
      <c r="C447">
        <v>3</v>
      </c>
      <c r="D447" s="9" t="str">
        <f>VLOOKUP(Table_mpnet_titles_topics[[#This Row],[Column3.topic]],mpnet_titles_topicDescriptions!$B$2:$C$19, 2, FALSE)</f>
        <v>3_technology_language_technologies_teachers</v>
      </c>
    </row>
    <row r="448" spans="1:4" x14ac:dyDescent="0.25">
      <c r="A448" t="s">
        <v>4062</v>
      </c>
      <c r="B448" t="s">
        <v>4063</v>
      </c>
      <c r="C448">
        <v>15</v>
      </c>
      <c r="D448" s="9" t="str">
        <f>VLOOKUP(Table_mpnet_titles_topics[[#This Row],[Column3.topic]],mpnet_titles_topicDescriptions!$B$2:$C$19, 2, FALSE)</f>
        <v>15_blended_learning_inquiry_bibliometric</v>
      </c>
    </row>
    <row r="449" spans="1:4" x14ac:dyDescent="0.25">
      <c r="A449" t="s">
        <v>4067</v>
      </c>
      <c r="B449" t="s">
        <v>4068</v>
      </c>
      <c r="C449">
        <v>0</v>
      </c>
      <c r="D449" s="9" t="str">
        <f>VLOOKUP(Table_mpnet_titles_topics[[#This Row],[Column3.topic]],mpnet_titles_topicDescriptions!$B$2:$C$19, 2, FALSE)</f>
        <v>0_writing_feedback_of_in</v>
      </c>
    </row>
    <row r="450" spans="1:4" x14ac:dyDescent="0.25">
      <c r="A450" t="s">
        <v>4072</v>
      </c>
      <c r="B450" t="s">
        <v>4073</v>
      </c>
      <c r="C450">
        <v>3</v>
      </c>
      <c r="D450" s="9" t="str">
        <f>VLOOKUP(Table_mpnet_titles_topics[[#This Row],[Column3.topic]],mpnet_titles_topicDescriptions!$B$2:$C$19, 2, FALSE)</f>
        <v>3_technology_language_technologies_teachers</v>
      </c>
    </row>
    <row r="451" spans="1:4" x14ac:dyDescent="0.25">
      <c r="A451" t="s">
        <v>4077</v>
      </c>
      <c r="B451" t="s">
        <v>4078</v>
      </c>
      <c r="C451">
        <v>14</v>
      </c>
      <c r="D451" s="9" t="str">
        <f>VLOOKUP(Table_mpnet_titles_topics[[#This Row],[Column3.topic]],mpnet_titles_topicDescriptions!$B$2:$C$19, 2, FALSE)</f>
        <v>14_storytelling_digital_story_stories</v>
      </c>
    </row>
    <row r="452" spans="1:4" x14ac:dyDescent="0.25">
      <c r="A452" t="s">
        <v>4082</v>
      </c>
      <c r="B452" t="s">
        <v>4083</v>
      </c>
      <c r="C452">
        <v>9</v>
      </c>
      <c r="D452" s="9" t="str">
        <f>VLOOKUP(Table_mpnet_titles_topics[[#This Row],[Column3.topic]],mpnet_titles_topicDescriptions!$B$2:$C$19, 2, FALSE)</f>
        <v>9_reality_virtual_3d_life</v>
      </c>
    </row>
    <row r="453" spans="1:4" x14ac:dyDescent="0.25">
      <c r="A453" t="s">
        <v>4087</v>
      </c>
      <c r="B453" t="s">
        <v>4088</v>
      </c>
      <c r="C453">
        <v>-1</v>
      </c>
      <c r="D453" s="9" t="str">
        <f>VLOOKUP(Table_mpnet_titles_topics[[#This Row],[Column3.topic]],mpnet_titles_topicDescriptions!$B$2:$C$19, 2, FALSE)</f>
        <v>-1_of_the_and_in_language_learning_learner</v>
      </c>
    </row>
    <row r="454" spans="1:4" x14ac:dyDescent="0.25">
      <c r="A454" t="s">
        <v>4092</v>
      </c>
      <c r="B454" t="s">
        <v>4093</v>
      </c>
      <c r="C454">
        <v>3</v>
      </c>
      <c r="D454" s="9" t="str">
        <f>VLOOKUP(Table_mpnet_titles_topics[[#This Row],[Column3.topic]],mpnet_titles_topicDescriptions!$B$2:$C$19, 2, FALSE)</f>
        <v>3_technology_language_technologies_teachers</v>
      </c>
    </row>
    <row r="455" spans="1:4" x14ac:dyDescent="0.25">
      <c r="A455" t="s">
        <v>4097</v>
      </c>
      <c r="B455" t="s">
        <v>4098</v>
      </c>
      <c r="C455">
        <v>-1</v>
      </c>
      <c r="D455" s="9" t="str">
        <f>VLOOKUP(Table_mpnet_titles_topics[[#This Row],[Column3.topic]],mpnet_titles_topicDescriptions!$B$2:$C$19, 2, FALSE)</f>
        <v>-1_of_the_and_in_language_learning_learner</v>
      </c>
    </row>
    <row r="456" spans="1:4" x14ac:dyDescent="0.25">
      <c r="A456" t="s">
        <v>4103</v>
      </c>
      <c r="B456" t="s">
        <v>4104</v>
      </c>
      <c r="C456">
        <v>8</v>
      </c>
      <c r="D456" s="9" t="str">
        <f>VLOOKUP(Table_mpnet_titles_topics[[#This Row],[Column3.topic]],mpnet_titles_topicDescriptions!$B$2:$C$19, 2, FALSE)</f>
        <v>8_online_learning_virtual_analytics</v>
      </c>
    </row>
    <row r="457" spans="1:4" x14ac:dyDescent="0.25">
      <c r="A457" t="s">
        <v>4109</v>
      </c>
      <c r="B457" t="s">
        <v>4110</v>
      </c>
      <c r="C457">
        <v>4</v>
      </c>
      <c r="D457" s="9" t="str">
        <f>VLOOKUP(Table_mpnet_titles_topics[[#This Row],[Column3.topic]],mpnet_titles_topicDescriptions!$B$2:$C$19, 2, FALSE)</f>
        <v>4_call_research_the_in</v>
      </c>
    </row>
    <row r="458" spans="1:4" x14ac:dyDescent="0.25">
      <c r="A458" t="s">
        <v>4113</v>
      </c>
      <c r="B458" t="s">
        <v>4114</v>
      </c>
      <c r="C458">
        <v>14</v>
      </c>
      <c r="D458" s="9" t="str">
        <f>VLOOKUP(Table_mpnet_titles_topics[[#This Row],[Column3.topic]],mpnet_titles_topicDescriptions!$B$2:$C$19, 2, FALSE)</f>
        <v>14_storytelling_digital_story_stories</v>
      </c>
    </row>
    <row r="459" spans="1:4" x14ac:dyDescent="0.25">
      <c r="A459" t="s">
        <v>4118</v>
      </c>
      <c r="B459" t="s">
        <v>4119</v>
      </c>
      <c r="C459">
        <v>4</v>
      </c>
      <c r="D459" s="9" t="str">
        <f>VLOOKUP(Table_mpnet_titles_topics[[#This Row],[Column3.topic]],mpnet_titles_topicDescriptions!$B$2:$C$19, 2, FALSE)</f>
        <v>4_call_research_the_in</v>
      </c>
    </row>
    <row r="460" spans="1:4" x14ac:dyDescent="0.25">
      <c r="A460" t="s">
        <v>4123</v>
      </c>
      <c r="B460" t="s">
        <v>4124</v>
      </c>
      <c r="C460">
        <v>3</v>
      </c>
      <c r="D460" s="9" t="str">
        <f>VLOOKUP(Table_mpnet_titles_topics[[#This Row],[Column3.topic]],mpnet_titles_topicDescriptions!$B$2:$C$19, 2, FALSE)</f>
        <v>3_technology_language_technologies_teachers</v>
      </c>
    </row>
    <row r="461" spans="1:4" x14ac:dyDescent="0.25">
      <c r="A461" t="s">
        <v>4128</v>
      </c>
      <c r="B461" t="s">
        <v>4129</v>
      </c>
      <c r="C461">
        <v>3</v>
      </c>
      <c r="D461" s="9" t="str">
        <f>VLOOKUP(Table_mpnet_titles_topics[[#This Row],[Column3.topic]],mpnet_titles_topicDescriptions!$B$2:$C$19, 2, FALSE)</f>
        <v>3_technology_language_technologies_teachers</v>
      </c>
    </row>
    <row r="462" spans="1:4" x14ac:dyDescent="0.25">
      <c r="A462" t="s">
        <v>4133</v>
      </c>
      <c r="B462" t="s">
        <v>5998</v>
      </c>
      <c r="C462">
        <v>0</v>
      </c>
      <c r="D462" s="9" t="str">
        <f>VLOOKUP(Table_mpnet_titles_topics[[#This Row],[Column3.topic]],mpnet_titles_topicDescriptions!$B$2:$C$19, 2, FALSE)</f>
        <v>0_writing_feedback_of_in</v>
      </c>
    </row>
    <row r="463" spans="1:4" x14ac:dyDescent="0.25">
      <c r="A463" t="s">
        <v>4136</v>
      </c>
      <c r="B463" t="s">
        <v>4137</v>
      </c>
      <c r="C463">
        <v>-1</v>
      </c>
      <c r="D463" s="9" t="str">
        <f>VLOOKUP(Table_mpnet_titles_topics[[#This Row],[Column3.topic]],mpnet_titles_topicDescriptions!$B$2:$C$19, 2, FALSE)</f>
        <v>-1_of_the_and_in_language_learning_learner</v>
      </c>
    </row>
    <row r="464" spans="1:4" x14ac:dyDescent="0.25">
      <c r="A464" t="s">
        <v>4141</v>
      </c>
      <c r="B464" t="s">
        <v>4142</v>
      </c>
      <c r="C464">
        <v>-1</v>
      </c>
      <c r="D464" s="9" t="str">
        <f>VLOOKUP(Table_mpnet_titles_topics[[#This Row],[Column3.topic]],mpnet_titles_topicDescriptions!$B$2:$C$19, 2, FALSE)</f>
        <v>-1_of_the_and_in_language_learning_learner</v>
      </c>
    </row>
    <row r="465" spans="1:4" x14ac:dyDescent="0.25">
      <c r="A465" t="s">
        <v>4146</v>
      </c>
      <c r="B465" t="s">
        <v>4147</v>
      </c>
      <c r="C465">
        <v>-1</v>
      </c>
      <c r="D465" s="9" t="str">
        <f>VLOOKUP(Table_mpnet_titles_topics[[#This Row],[Column3.topic]],mpnet_titles_topicDescriptions!$B$2:$C$19, 2, FALSE)</f>
        <v>-1_of_the_and_in_language_learning_learner</v>
      </c>
    </row>
    <row r="466" spans="1:4" x14ac:dyDescent="0.25">
      <c r="A466" t="s">
        <v>4151</v>
      </c>
      <c r="B466" t="s">
        <v>4152</v>
      </c>
      <c r="C466">
        <v>12</v>
      </c>
      <c r="D466" s="9" t="str">
        <f>VLOOKUP(Table_mpnet_titles_topics[[#This Row],[Column3.topic]],mpnet_titles_topicDescriptions!$B$2:$C$19, 2, FALSE)</f>
        <v>12_comprehension_listening_video_captions</v>
      </c>
    </row>
    <row r="467" spans="1:4" x14ac:dyDescent="0.25">
      <c r="A467" t="s">
        <v>4156</v>
      </c>
      <c r="B467" t="s">
        <v>4157</v>
      </c>
      <c r="C467">
        <v>8</v>
      </c>
      <c r="D467" s="9" t="str">
        <f>VLOOKUP(Table_mpnet_titles_topics[[#This Row],[Column3.topic]],mpnet_titles_topicDescriptions!$B$2:$C$19, 2, FALSE)</f>
        <v>8_online_learning_virtual_analytics</v>
      </c>
    </row>
    <row r="468" spans="1:4" x14ac:dyDescent="0.25">
      <c r="A468" t="s">
        <v>4161</v>
      </c>
      <c r="B468" t="s">
        <v>6000</v>
      </c>
      <c r="C468">
        <v>0</v>
      </c>
      <c r="D468" s="9" t="str">
        <f>VLOOKUP(Table_mpnet_titles_topics[[#This Row],[Column3.topic]],mpnet_titles_topicDescriptions!$B$2:$C$19, 2, FALSE)</f>
        <v>0_writing_feedback_of_in</v>
      </c>
    </row>
    <row r="469" spans="1:4" x14ac:dyDescent="0.25">
      <c r="A469" t="s">
        <v>4164</v>
      </c>
      <c r="B469" t="s">
        <v>4165</v>
      </c>
      <c r="C469">
        <v>-1</v>
      </c>
      <c r="D469" s="9" t="str">
        <f>VLOOKUP(Table_mpnet_titles_topics[[#This Row],[Column3.topic]],mpnet_titles_topicDescriptions!$B$2:$C$19, 2, FALSE)</f>
        <v>-1_of_the_and_in_language_learning_learner</v>
      </c>
    </row>
    <row r="470" spans="1:4" x14ac:dyDescent="0.25">
      <c r="A470" t="s">
        <v>4170</v>
      </c>
      <c r="B470" t="s">
        <v>4171</v>
      </c>
      <c r="C470">
        <v>15</v>
      </c>
      <c r="D470" s="9" t="str">
        <f>VLOOKUP(Table_mpnet_titles_topics[[#This Row],[Column3.topic]],mpnet_titles_topicDescriptions!$B$2:$C$19, 2, FALSE)</f>
        <v>15_blended_learning_inquiry_bibliometric</v>
      </c>
    </row>
    <row r="471" spans="1:4" x14ac:dyDescent="0.25">
      <c r="A471" t="s">
        <v>4175</v>
      </c>
      <c r="B471" t="s">
        <v>5996</v>
      </c>
      <c r="C471">
        <v>-1</v>
      </c>
      <c r="D471" s="9" t="str">
        <f>VLOOKUP(Table_mpnet_titles_topics[[#This Row],[Column3.topic]],mpnet_titles_topicDescriptions!$B$2:$C$19, 2, FALSE)</f>
        <v>-1_of_the_and_in_language_learning_learner</v>
      </c>
    </row>
    <row r="472" spans="1:4" x14ac:dyDescent="0.25">
      <c r="A472" t="s">
        <v>4180</v>
      </c>
      <c r="B472" t="s">
        <v>4181</v>
      </c>
      <c r="C472">
        <v>13</v>
      </c>
      <c r="D472" s="9" t="str">
        <f>VLOOKUP(Table_mpnet_titles_topics[[#This Row],[Column3.topic]],mpnet_titles_topicDescriptions!$B$2:$C$19, 2, FALSE)</f>
        <v>13_flipped_classroom_flipping_classrooms</v>
      </c>
    </row>
    <row r="473" spans="1:4" x14ac:dyDescent="0.25">
      <c r="A473" t="s">
        <v>4185</v>
      </c>
      <c r="B473" t="s">
        <v>5997</v>
      </c>
      <c r="C473">
        <v>14</v>
      </c>
      <c r="D473" s="9" t="str">
        <f>VLOOKUP(Table_mpnet_titles_topics[[#This Row],[Column3.topic]],mpnet_titles_topicDescriptions!$B$2:$C$19, 2, FALSE)</f>
        <v>14_storytelling_digital_story_stories</v>
      </c>
    </row>
    <row r="474" spans="1:4" x14ac:dyDescent="0.25">
      <c r="A474" t="s">
        <v>4189</v>
      </c>
      <c r="B474" t="s">
        <v>4190</v>
      </c>
      <c r="C474">
        <v>3</v>
      </c>
      <c r="D474" s="9" t="str">
        <f>VLOOKUP(Table_mpnet_titles_topics[[#This Row],[Column3.topic]],mpnet_titles_topicDescriptions!$B$2:$C$19, 2, FALSE)</f>
        <v>3_technology_language_technologies_teachers</v>
      </c>
    </row>
    <row r="475" spans="1:4" x14ac:dyDescent="0.25">
      <c r="A475" t="s">
        <v>4194</v>
      </c>
      <c r="B475" t="s">
        <v>4195</v>
      </c>
      <c r="C475">
        <v>-1</v>
      </c>
      <c r="D475" s="9" t="str">
        <f>VLOOKUP(Table_mpnet_titles_topics[[#This Row],[Column3.topic]],mpnet_titles_topicDescriptions!$B$2:$C$19, 2, FALSE)</f>
        <v>-1_of_the_and_in_language_learning_learner</v>
      </c>
    </row>
    <row r="476" spans="1:4" x14ac:dyDescent="0.25">
      <c r="A476" t="s">
        <v>4199</v>
      </c>
      <c r="B476" t="s">
        <v>4200</v>
      </c>
      <c r="C476">
        <v>2</v>
      </c>
      <c r="D476" s="9" t="str">
        <f>VLOOKUP(Table_mpnet_titles_topics[[#This Row],[Column3.topic]],mpnet_titles_topicDescriptions!$B$2:$C$19, 2, FALSE)</f>
        <v>2_mobile_learning_assisted_language</v>
      </c>
    </row>
    <row r="477" spans="1:4" x14ac:dyDescent="0.25">
      <c r="A477" t="s">
        <v>4204</v>
      </c>
      <c r="B477" t="s">
        <v>4205</v>
      </c>
      <c r="C477">
        <v>0</v>
      </c>
      <c r="D477" s="9" t="str">
        <f>VLOOKUP(Table_mpnet_titles_topics[[#This Row],[Column3.topic]],mpnet_titles_topicDescriptions!$B$2:$C$19, 2, FALSE)</f>
        <v>0_writing_feedback_of_in</v>
      </c>
    </row>
    <row r="478" spans="1:4" x14ac:dyDescent="0.25">
      <c r="A478" t="s">
        <v>4209</v>
      </c>
      <c r="B478" t="s">
        <v>4210</v>
      </c>
      <c r="C478">
        <v>-1</v>
      </c>
      <c r="D478" s="9" t="str">
        <f>VLOOKUP(Table_mpnet_titles_topics[[#This Row],[Column3.topic]],mpnet_titles_topicDescriptions!$B$2:$C$19, 2, FALSE)</f>
        <v>-1_of_the_and_in_language_learning_learner</v>
      </c>
    </row>
    <row r="479" spans="1:4" x14ac:dyDescent="0.25">
      <c r="A479" t="s">
        <v>4214</v>
      </c>
      <c r="B479" t="s">
        <v>4215</v>
      </c>
      <c r="C479">
        <v>-1</v>
      </c>
      <c r="D479" s="9" t="str">
        <f>VLOOKUP(Table_mpnet_titles_topics[[#This Row],[Column3.topic]],mpnet_titles_topicDescriptions!$B$2:$C$19, 2, FALSE)</f>
        <v>-1_of_the_and_in_language_learning_learner</v>
      </c>
    </row>
    <row r="480" spans="1:4" x14ac:dyDescent="0.25">
      <c r="A480" t="s">
        <v>4220</v>
      </c>
      <c r="B480" t="s">
        <v>4221</v>
      </c>
      <c r="C480">
        <v>3</v>
      </c>
      <c r="D480" s="9" t="str">
        <f>VLOOKUP(Table_mpnet_titles_topics[[#This Row],[Column3.topic]],mpnet_titles_topicDescriptions!$B$2:$C$19, 2, FALSE)</f>
        <v>3_technology_language_technologies_teachers</v>
      </c>
    </row>
    <row r="481" spans="1:4" x14ac:dyDescent="0.25">
      <c r="A481" t="s">
        <v>4225</v>
      </c>
      <c r="B481" t="s">
        <v>4226</v>
      </c>
      <c r="C481">
        <v>16</v>
      </c>
      <c r="D481" s="9" t="str">
        <f>VLOOKUP(Table_mpnet_titles_topics[[#This Row],[Column3.topic]],mpnet_titles_topicDescriptions!$B$2:$C$19, 2, FALSE)</f>
        <v>16_assisted_computer_language_learning</v>
      </c>
    </row>
    <row r="482" spans="1:4" x14ac:dyDescent="0.25">
      <c r="A482" t="s">
        <v>4230</v>
      </c>
      <c r="B482" t="s">
        <v>4231</v>
      </c>
      <c r="C482">
        <v>8</v>
      </c>
      <c r="D482" s="9" t="str">
        <f>VLOOKUP(Table_mpnet_titles_topics[[#This Row],[Column3.topic]],mpnet_titles_topicDescriptions!$B$2:$C$19, 2, FALSE)</f>
        <v>8_online_learning_virtual_analytics</v>
      </c>
    </row>
    <row r="483" spans="1:4" x14ac:dyDescent="0.25">
      <c r="A483" t="s">
        <v>4235</v>
      </c>
      <c r="B483" t="s">
        <v>4236</v>
      </c>
      <c r="C483">
        <v>9</v>
      </c>
      <c r="D483" s="9" t="str">
        <f>VLOOKUP(Table_mpnet_titles_topics[[#This Row],[Column3.topic]],mpnet_titles_topicDescriptions!$B$2:$C$19, 2, FALSE)</f>
        <v>9_reality_virtual_3d_life</v>
      </c>
    </row>
    <row r="484" spans="1:4" x14ac:dyDescent="0.25">
      <c r="A484" t="s">
        <v>4240</v>
      </c>
      <c r="B484" t="s">
        <v>4241</v>
      </c>
      <c r="C484">
        <v>6</v>
      </c>
      <c r="D484" s="9" t="str">
        <f>VLOOKUP(Table_mpnet_titles_topics[[#This Row],[Column3.topic]],mpnet_titles_topicDescriptions!$B$2:$C$19, 2, FALSE)</f>
        <v>6_pronunciation_speech_training_recognition</v>
      </c>
    </row>
    <row r="485" spans="1:4" x14ac:dyDescent="0.25">
      <c r="A485" t="s">
        <v>4245</v>
      </c>
      <c r="B485" t="s">
        <v>4246</v>
      </c>
      <c r="C485">
        <v>13</v>
      </c>
      <c r="D485" s="9" t="str">
        <f>VLOOKUP(Table_mpnet_titles_topics[[#This Row],[Column3.topic]],mpnet_titles_topicDescriptions!$B$2:$C$19, 2, FALSE)</f>
        <v>13_flipped_classroom_flipping_classrooms</v>
      </c>
    </row>
    <row r="486" spans="1:4" x14ac:dyDescent="0.25">
      <c r="A486" t="s">
        <v>4250</v>
      </c>
      <c r="B486" t="s">
        <v>4251</v>
      </c>
      <c r="C486">
        <v>2</v>
      </c>
      <c r="D486" s="9" t="str">
        <f>VLOOKUP(Table_mpnet_titles_topics[[#This Row],[Column3.topic]],mpnet_titles_topicDescriptions!$B$2:$C$19, 2, FALSE)</f>
        <v>2_mobile_learning_assisted_language</v>
      </c>
    </row>
    <row r="487" spans="1:4" x14ac:dyDescent="0.25">
      <c r="A487" t="s">
        <v>4255</v>
      </c>
      <c r="B487" t="s">
        <v>5999</v>
      </c>
      <c r="C487">
        <v>2</v>
      </c>
      <c r="D487" s="9" t="str">
        <f>VLOOKUP(Table_mpnet_titles_topics[[#This Row],[Column3.topic]],mpnet_titles_topicDescriptions!$B$2:$C$19, 2, FALSE)</f>
        <v>2_mobile_learning_assisted_language</v>
      </c>
    </row>
    <row r="488" spans="1:4" x14ac:dyDescent="0.25">
      <c r="A488" t="s">
        <v>4259</v>
      </c>
      <c r="B488" t="s">
        <v>4260</v>
      </c>
      <c r="C488">
        <v>11</v>
      </c>
      <c r="D488" s="9" t="str">
        <f>VLOOKUP(Table_mpnet_titles_topics[[#This Row],[Column3.topic]],mpnet_titles_topicDescriptions!$B$2:$C$19, 2, FALSE)</f>
        <v>11_game_digital_games_gaming</v>
      </c>
    </row>
    <row r="489" spans="1:4" x14ac:dyDescent="0.25">
      <c r="A489" t="s">
        <v>4458</v>
      </c>
      <c r="B489" t="s">
        <v>4459</v>
      </c>
      <c r="C489">
        <v>3</v>
      </c>
      <c r="D489" s="9" t="str">
        <f>VLOOKUP(Table_mpnet_titles_topics[[#This Row],[Column3.topic]],mpnet_titles_topicDescriptions!$B$2:$C$19, 2, FALSE)</f>
        <v>3_technology_language_technologies_teachers</v>
      </c>
    </row>
    <row r="490" spans="1:4" x14ac:dyDescent="0.25">
      <c r="A490" t="s">
        <v>4464</v>
      </c>
      <c r="B490" t="s">
        <v>5964</v>
      </c>
      <c r="C490">
        <v>0</v>
      </c>
      <c r="D490" s="9" t="str">
        <f>VLOOKUP(Table_mpnet_titles_topics[[#This Row],[Column3.topic]],mpnet_titles_topicDescriptions!$B$2:$C$19, 2, FALSE)</f>
        <v>0_writing_feedback_of_in</v>
      </c>
    </row>
    <row r="491" spans="1:4" x14ac:dyDescent="0.25">
      <c r="A491" t="s">
        <v>4467</v>
      </c>
      <c r="B491" t="s">
        <v>4468</v>
      </c>
      <c r="C491">
        <v>4</v>
      </c>
      <c r="D491" s="9" t="str">
        <f>VLOOKUP(Table_mpnet_titles_topics[[#This Row],[Column3.topic]],mpnet_titles_topicDescriptions!$B$2:$C$19, 2, FALSE)</f>
        <v>4_call_research_the_in</v>
      </c>
    </row>
    <row r="492" spans="1:4" x14ac:dyDescent="0.25">
      <c r="A492" t="s">
        <v>4472</v>
      </c>
      <c r="B492" t="s">
        <v>4473</v>
      </c>
      <c r="C492">
        <v>0</v>
      </c>
      <c r="D492" s="9" t="str">
        <f>VLOOKUP(Table_mpnet_titles_topics[[#This Row],[Column3.topic]],mpnet_titles_topicDescriptions!$B$2:$C$19, 2, FALSE)</f>
        <v>0_writing_feedback_of_in</v>
      </c>
    </row>
    <row r="493" spans="1:4" x14ac:dyDescent="0.25">
      <c r="A493" t="s">
        <v>4477</v>
      </c>
      <c r="B493" t="s">
        <v>4478</v>
      </c>
      <c r="C493">
        <v>0</v>
      </c>
      <c r="D493" s="9" t="str">
        <f>VLOOKUP(Table_mpnet_titles_topics[[#This Row],[Column3.topic]],mpnet_titles_topicDescriptions!$B$2:$C$19, 2, FALSE)</f>
        <v>0_writing_feedback_of_in</v>
      </c>
    </row>
    <row r="494" spans="1:4" x14ac:dyDescent="0.25">
      <c r="A494" t="s">
        <v>4481</v>
      </c>
      <c r="B494" t="s">
        <v>4482</v>
      </c>
      <c r="C494">
        <v>4</v>
      </c>
      <c r="D494" s="9" t="str">
        <f>VLOOKUP(Table_mpnet_titles_topics[[#This Row],[Column3.topic]],mpnet_titles_topicDescriptions!$B$2:$C$19, 2, FALSE)</f>
        <v>4_call_research_the_in</v>
      </c>
    </row>
    <row r="495" spans="1:4" x14ac:dyDescent="0.25">
      <c r="A495" t="s">
        <v>4486</v>
      </c>
      <c r="B495" t="s">
        <v>4487</v>
      </c>
      <c r="C495">
        <v>4</v>
      </c>
      <c r="D495" s="9" t="str">
        <f>VLOOKUP(Table_mpnet_titles_topics[[#This Row],[Column3.topic]],mpnet_titles_topicDescriptions!$B$2:$C$19, 2, FALSE)</f>
        <v>4_call_research_the_in</v>
      </c>
    </row>
    <row r="496" spans="1:4" x14ac:dyDescent="0.25">
      <c r="A496" t="s">
        <v>4491</v>
      </c>
      <c r="B496" t="s">
        <v>4492</v>
      </c>
      <c r="C496">
        <v>8</v>
      </c>
      <c r="D496" s="9" t="str">
        <f>VLOOKUP(Table_mpnet_titles_topics[[#This Row],[Column3.topic]],mpnet_titles_topicDescriptions!$B$2:$C$19, 2, FALSE)</f>
        <v>8_online_learning_virtual_analytics</v>
      </c>
    </row>
    <row r="497" spans="1:4" x14ac:dyDescent="0.25">
      <c r="A497" t="s">
        <v>4496</v>
      </c>
      <c r="B497" t="s">
        <v>4497</v>
      </c>
      <c r="C497">
        <v>6</v>
      </c>
      <c r="D497" s="9" t="str">
        <f>VLOOKUP(Table_mpnet_titles_topics[[#This Row],[Column3.topic]],mpnet_titles_topicDescriptions!$B$2:$C$19, 2, FALSE)</f>
        <v>6_pronunciation_speech_training_recognition</v>
      </c>
    </row>
    <row r="498" spans="1:4" x14ac:dyDescent="0.25">
      <c r="A498" t="s">
        <v>4501</v>
      </c>
      <c r="B498" t="s">
        <v>4502</v>
      </c>
      <c r="C498">
        <v>3</v>
      </c>
      <c r="D498" s="9" t="str">
        <f>VLOOKUP(Table_mpnet_titles_topics[[#This Row],[Column3.topic]],mpnet_titles_topicDescriptions!$B$2:$C$19, 2, FALSE)</f>
        <v>3_technology_language_technologies_teachers</v>
      </c>
    </row>
    <row r="499" spans="1:4" x14ac:dyDescent="0.25">
      <c r="A499" t="s">
        <v>4506</v>
      </c>
      <c r="B499" t="s">
        <v>4507</v>
      </c>
      <c r="C499">
        <v>7</v>
      </c>
      <c r="D499" s="9" t="str">
        <f>VLOOKUP(Table_mpnet_titles_topics[[#This Row],[Column3.topic]],mpnet_titles_topicDescriptions!$B$2:$C$19, 2, FALSE)</f>
        <v>7_vocabulary_glosses_dictionary_of</v>
      </c>
    </row>
    <row r="500" spans="1:4" x14ac:dyDescent="0.25">
      <c r="A500" t="s">
        <v>4511</v>
      </c>
      <c r="B500" t="s">
        <v>4512</v>
      </c>
      <c r="C500">
        <v>0</v>
      </c>
      <c r="D500" s="9" t="str">
        <f>VLOOKUP(Table_mpnet_titles_topics[[#This Row],[Column3.topic]],mpnet_titles_topicDescriptions!$B$2:$C$19, 2, FALSE)</f>
        <v>0_writing_feedback_of_in</v>
      </c>
    </row>
    <row r="501" spans="1:4" x14ac:dyDescent="0.25">
      <c r="A501" t="s">
        <v>4516</v>
      </c>
      <c r="B501" t="s">
        <v>4517</v>
      </c>
      <c r="C501">
        <v>-1</v>
      </c>
      <c r="D501" s="9" t="str">
        <f>VLOOKUP(Table_mpnet_titles_topics[[#This Row],[Column3.topic]],mpnet_titles_topicDescriptions!$B$2:$C$19, 2, FALSE)</f>
        <v>-1_of_the_and_in_language_learning_learner</v>
      </c>
    </row>
    <row r="502" spans="1:4" x14ac:dyDescent="0.25">
      <c r="A502" t="s">
        <v>4521</v>
      </c>
      <c r="B502" t="s">
        <v>4522</v>
      </c>
      <c r="C502">
        <v>-1</v>
      </c>
      <c r="D502" s="9" t="str">
        <f>VLOOKUP(Table_mpnet_titles_topics[[#This Row],[Column3.topic]],mpnet_titles_topicDescriptions!$B$2:$C$19, 2, FALSE)</f>
        <v>-1_of_the_and_in_language_learning_learner</v>
      </c>
    </row>
    <row r="503" spans="1:4" x14ac:dyDescent="0.25">
      <c r="A503" t="s">
        <v>4526</v>
      </c>
      <c r="B503" t="s">
        <v>4527</v>
      </c>
      <c r="C503">
        <v>0</v>
      </c>
      <c r="D503" s="9" t="str">
        <f>VLOOKUP(Table_mpnet_titles_topics[[#This Row],[Column3.topic]],mpnet_titles_topicDescriptions!$B$2:$C$19, 2, FALSE)</f>
        <v>0_writing_feedback_of_in</v>
      </c>
    </row>
    <row r="504" spans="1:4" x14ac:dyDescent="0.25">
      <c r="A504" t="s">
        <v>4530</v>
      </c>
      <c r="B504" t="s">
        <v>4531</v>
      </c>
      <c r="C504">
        <v>-1</v>
      </c>
      <c r="D504" s="9" t="str">
        <f>VLOOKUP(Table_mpnet_titles_topics[[#This Row],[Column3.topic]],mpnet_titles_topicDescriptions!$B$2:$C$19, 2, FALSE)</f>
        <v>-1_of_the_and_in_language_learning_learner</v>
      </c>
    </row>
    <row r="505" spans="1:4" x14ac:dyDescent="0.25">
      <c r="A505" t="s">
        <v>4535</v>
      </c>
      <c r="B505" t="s">
        <v>4536</v>
      </c>
      <c r="C505">
        <v>2</v>
      </c>
      <c r="D505" s="9" t="str">
        <f>VLOOKUP(Table_mpnet_titles_topics[[#This Row],[Column3.topic]],mpnet_titles_topicDescriptions!$B$2:$C$19, 2, FALSE)</f>
        <v>2_mobile_learning_assisted_language</v>
      </c>
    </row>
    <row r="506" spans="1:4" x14ac:dyDescent="0.25">
      <c r="A506" t="s">
        <v>4540</v>
      </c>
      <c r="B506" t="s">
        <v>4541</v>
      </c>
      <c r="C506">
        <v>16</v>
      </c>
      <c r="D506" s="9" t="str">
        <f>VLOOKUP(Table_mpnet_titles_topics[[#This Row],[Column3.topic]],mpnet_titles_topicDescriptions!$B$2:$C$19, 2, FALSE)</f>
        <v>16_assisted_computer_language_learning</v>
      </c>
    </row>
    <row r="507" spans="1:4" x14ac:dyDescent="0.25">
      <c r="A507" t="s">
        <v>4545</v>
      </c>
      <c r="B507" t="s">
        <v>4546</v>
      </c>
      <c r="C507">
        <v>0</v>
      </c>
      <c r="D507" s="9" t="str">
        <f>VLOOKUP(Table_mpnet_titles_topics[[#This Row],[Column3.topic]],mpnet_titles_topicDescriptions!$B$2:$C$19, 2, FALSE)</f>
        <v>0_writing_feedback_of_in</v>
      </c>
    </row>
    <row r="508" spans="1:4" x14ac:dyDescent="0.25">
      <c r="A508" t="s">
        <v>4550</v>
      </c>
      <c r="B508" t="s">
        <v>4551</v>
      </c>
      <c r="C508">
        <v>2</v>
      </c>
      <c r="D508" s="9" t="str">
        <f>VLOOKUP(Table_mpnet_titles_topics[[#This Row],[Column3.topic]],mpnet_titles_topicDescriptions!$B$2:$C$19, 2, FALSE)</f>
        <v>2_mobile_learning_assisted_language</v>
      </c>
    </row>
    <row r="509" spans="1:4" x14ac:dyDescent="0.25">
      <c r="A509" t="s">
        <v>377</v>
      </c>
      <c r="B509" t="s">
        <v>378</v>
      </c>
      <c r="C509">
        <v>1</v>
      </c>
      <c r="D509" s="9" t="str">
        <f>VLOOKUP(Table_mpnet_titles_topics[[#This Row],[Column3.topic]],mpnet_titles_topicDescriptions!$B$2:$C$19, 2, FALSE)</f>
        <v>1_communication_interaction_synchronous_multim...</v>
      </c>
    </row>
    <row r="510" spans="1:4" x14ac:dyDescent="0.25">
      <c r="A510" t="s">
        <v>384</v>
      </c>
      <c r="B510" t="s">
        <v>385</v>
      </c>
      <c r="C510">
        <v>0</v>
      </c>
      <c r="D510" s="9" t="str">
        <f>VLOOKUP(Table_mpnet_titles_topics[[#This Row],[Column3.topic]],mpnet_titles_topicDescriptions!$B$2:$C$19, 2, FALSE)</f>
        <v>0_writing_feedback_of_in</v>
      </c>
    </row>
    <row r="511" spans="1:4" x14ac:dyDescent="0.25">
      <c r="A511" t="s">
        <v>390</v>
      </c>
      <c r="B511" t="s">
        <v>391</v>
      </c>
      <c r="C511">
        <v>-1</v>
      </c>
      <c r="D511" s="9" t="str">
        <f>VLOOKUP(Table_mpnet_titles_topics[[#This Row],[Column3.topic]],mpnet_titles_topicDescriptions!$B$2:$C$19, 2, FALSE)</f>
        <v>-1_of_the_and_in_language_learning_learner</v>
      </c>
    </row>
    <row r="512" spans="1:4" x14ac:dyDescent="0.25">
      <c r="A512" t="s">
        <v>395</v>
      </c>
      <c r="B512" t="s">
        <v>396</v>
      </c>
      <c r="C512">
        <v>-1</v>
      </c>
      <c r="D512" s="9" t="str">
        <f>VLOOKUP(Table_mpnet_titles_topics[[#This Row],[Column3.topic]],mpnet_titles_topicDescriptions!$B$2:$C$19, 2, FALSE)</f>
        <v>-1_of_the_and_in_language_learning_learner</v>
      </c>
    </row>
    <row r="513" spans="1:4" x14ac:dyDescent="0.25">
      <c r="A513" t="s">
        <v>400</v>
      </c>
      <c r="B513" t="s">
        <v>401</v>
      </c>
      <c r="C513">
        <v>-1</v>
      </c>
      <c r="D513" s="9" t="str">
        <f>VLOOKUP(Table_mpnet_titles_topics[[#This Row],[Column3.topic]],mpnet_titles_topicDescriptions!$B$2:$C$19, 2, FALSE)</f>
        <v>-1_of_the_and_in_language_learning_learner</v>
      </c>
    </row>
    <row r="514" spans="1:4" x14ac:dyDescent="0.25">
      <c r="A514" t="s">
        <v>405</v>
      </c>
      <c r="B514" t="s">
        <v>406</v>
      </c>
      <c r="C514">
        <v>0</v>
      </c>
      <c r="D514" s="9" t="str">
        <f>VLOOKUP(Table_mpnet_titles_topics[[#This Row],[Column3.topic]],mpnet_titles_topicDescriptions!$B$2:$C$19, 2, FALSE)</f>
        <v>0_writing_feedback_of_in</v>
      </c>
    </row>
    <row r="515" spans="1:4" x14ac:dyDescent="0.25">
      <c r="A515" t="s">
        <v>410</v>
      </c>
      <c r="B515" t="s">
        <v>411</v>
      </c>
      <c r="C515">
        <v>-1</v>
      </c>
      <c r="D515" s="9" t="str">
        <f>VLOOKUP(Table_mpnet_titles_topics[[#This Row],[Column3.topic]],mpnet_titles_topicDescriptions!$B$2:$C$19, 2, FALSE)</f>
        <v>-1_of_the_and_in_language_learning_learner</v>
      </c>
    </row>
    <row r="516" spans="1:4" x14ac:dyDescent="0.25">
      <c r="A516" t="s">
        <v>415</v>
      </c>
      <c r="B516" t="s">
        <v>416</v>
      </c>
      <c r="C516">
        <v>-1</v>
      </c>
      <c r="D516" s="9" t="str">
        <f>VLOOKUP(Table_mpnet_titles_topics[[#This Row],[Column3.topic]],mpnet_titles_topicDescriptions!$B$2:$C$19, 2, FALSE)</f>
        <v>-1_of_the_and_in_language_learning_learner</v>
      </c>
    </row>
    <row r="517" spans="1:4" x14ac:dyDescent="0.25">
      <c r="A517" t="s">
        <v>419</v>
      </c>
      <c r="B517" t="s">
        <v>420</v>
      </c>
      <c r="C517">
        <v>8</v>
      </c>
      <c r="D517" s="9" t="str">
        <f>VLOOKUP(Table_mpnet_titles_topics[[#This Row],[Column3.topic]],mpnet_titles_topicDescriptions!$B$2:$C$19, 2, FALSE)</f>
        <v>8_online_learning_virtual_analytics</v>
      </c>
    </row>
    <row r="518" spans="1:4" x14ac:dyDescent="0.25">
      <c r="A518" t="s">
        <v>424</v>
      </c>
      <c r="B518" t="s">
        <v>425</v>
      </c>
      <c r="C518">
        <v>2</v>
      </c>
      <c r="D518" s="9" t="str">
        <f>VLOOKUP(Table_mpnet_titles_topics[[#This Row],[Column3.topic]],mpnet_titles_topicDescriptions!$B$2:$C$19, 2, FALSE)</f>
        <v>2_mobile_learning_assisted_language</v>
      </c>
    </row>
    <row r="519" spans="1:4" x14ac:dyDescent="0.25">
      <c r="A519" t="s">
        <v>429</v>
      </c>
      <c r="B519" t="s">
        <v>430</v>
      </c>
      <c r="C519">
        <v>10</v>
      </c>
      <c r="D519" s="9" t="str">
        <f>VLOOKUP(Table_mpnet_titles_topics[[#This Row],[Column3.topic]],mpnet_titles_topicDescriptions!$B$2:$C$19, 2, FALSE)</f>
        <v>10_social_informal_facebook_language</v>
      </c>
    </row>
    <row r="520" spans="1:4" x14ac:dyDescent="0.25">
      <c r="A520" t="s">
        <v>434</v>
      </c>
      <c r="B520" t="s">
        <v>435</v>
      </c>
      <c r="C520">
        <v>-1</v>
      </c>
      <c r="D520" s="9" t="str">
        <f>VLOOKUP(Table_mpnet_titles_topics[[#This Row],[Column3.topic]],mpnet_titles_topicDescriptions!$B$2:$C$19, 2, FALSE)</f>
        <v>-1_of_the_and_in_language_learning_learner</v>
      </c>
    </row>
    <row r="521" spans="1:4" x14ac:dyDescent="0.25">
      <c r="A521" t="s">
        <v>439</v>
      </c>
      <c r="B521" t="s">
        <v>440</v>
      </c>
      <c r="C521">
        <v>12</v>
      </c>
      <c r="D521" s="9" t="str">
        <f>VLOOKUP(Table_mpnet_titles_topics[[#This Row],[Column3.topic]],mpnet_titles_topicDescriptions!$B$2:$C$19, 2, FALSE)</f>
        <v>12_comprehension_listening_video_captions</v>
      </c>
    </row>
    <row r="522" spans="1:4" x14ac:dyDescent="0.25">
      <c r="A522" t="s">
        <v>445</v>
      </c>
      <c r="B522" t="s">
        <v>446</v>
      </c>
      <c r="C522">
        <v>0</v>
      </c>
      <c r="D522" s="9" t="str">
        <f>VLOOKUP(Table_mpnet_titles_topics[[#This Row],[Column3.topic]],mpnet_titles_topicDescriptions!$B$2:$C$19, 2, FALSE)</f>
        <v>0_writing_feedback_of_in</v>
      </c>
    </row>
    <row r="523" spans="1:4" x14ac:dyDescent="0.25">
      <c r="A523" t="s">
        <v>450</v>
      </c>
      <c r="B523" t="s">
        <v>451</v>
      </c>
      <c r="C523">
        <v>-1</v>
      </c>
      <c r="D523" s="9" t="str">
        <f>VLOOKUP(Table_mpnet_titles_topics[[#This Row],[Column3.topic]],mpnet_titles_topicDescriptions!$B$2:$C$19, 2, FALSE)</f>
        <v>-1_of_the_and_in_language_learning_learner</v>
      </c>
    </row>
    <row r="524" spans="1:4" x14ac:dyDescent="0.25">
      <c r="A524" t="s">
        <v>455</v>
      </c>
      <c r="B524" t="s">
        <v>456</v>
      </c>
      <c r="C524">
        <v>0</v>
      </c>
      <c r="D524" s="9" t="str">
        <f>VLOOKUP(Table_mpnet_titles_topics[[#This Row],[Column3.topic]],mpnet_titles_topicDescriptions!$B$2:$C$19, 2, FALSE)</f>
        <v>0_writing_feedback_of_in</v>
      </c>
    </row>
    <row r="525" spans="1:4" x14ac:dyDescent="0.25">
      <c r="A525" t="s">
        <v>460</v>
      </c>
      <c r="B525" t="s">
        <v>461</v>
      </c>
      <c r="C525">
        <v>0</v>
      </c>
      <c r="D525" s="9" t="str">
        <f>VLOOKUP(Table_mpnet_titles_topics[[#This Row],[Column3.topic]],mpnet_titles_topicDescriptions!$B$2:$C$19, 2, FALSE)</f>
        <v>0_writing_feedback_of_in</v>
      </c>
    </row>
    <row r="526" spans="1:4" x14ac:dyDescent="0.25">
      <c r="A526" t="s">
        <v>464</v>
      </c>
      <c r="B526" t="s">
        <v>465</v>
      </c>
      <c r="C526">
        <v>-1</v>
      </c>
      <c r="D526" s="9" t="str">
        <f>VLOOKUP(Table_mpnet_titles_topics[[#This Row],[Column3.topic]],mpnet_titles_topicDescriptions!$B$2:$C$19, 2, FALSE)</f>
        <v>-1_of_the_and_in_language_learning_learner</v>
      </c>
    </row>
    <row r="527" spans="1:4" x14ac:dyDescent="0.25">
      <c r="A527" t="s">
        <v>469</v>
      </c>
      <c r="B527" t="s">
        <v>470</v>
      </c>
      <c r="C527">
        <v>0</v>
      </c>
      <c r="D527" s="9" t="str">
        <f>VLOOKUP(Table_mpnet_titles_topics[[#This Row],[Column3.topic]],mpnet_titles_topicDescriptions!$B$2:$C$19, 2, FALSE)</f>
        <v>0_writing_feedback_of_in</v>
      </c>
    </row>
    <row r="528" spans="1:4" x14ac:dyDescent="0.25">
      <c r="A528" t="s">
        <v>474</v>
      </c>
      <c r="B528" t="s">
        <v>475</v>
      </c>
      <c r="C528">
        <v>5</v>
      </c>
      <c r="D528" s="9" t="str">
        <f>VLOOKUP(Table_mpnet_titles_topics[[#This Row],[Column3.topic]],mpnet_titles_topicDescriptions!$B$2:$C$19, 2, FALSE)</f>
        <v>5_telecollaboration_intercultural_telecollabor...</v>
      </c>
    </row>
    <row r="529" spans="1:4" x14ac:dyDescent="0.25">
      <c r="A529" t="s">
        <v>479</v>
      </c>
      <c r="B529" t="s">
        <v>480</v>
      </c>
      <c r="C529">
        <v>0</v>
      </c>
      <c r="D529" s="9" t="str">
        <f>VLOOKUP(Table_mpnet_titles_topics[[#This Row],[Column3.topic]],mpnet_titles_topicDescriptions!$B$2:$C$19, 2, FALSE)</f>
        <v>0_writing_feedback_of_in</v>
      </c>
    </row>
    <row r="530" spans="1:4" x14ac:dyDescent="0.25">
      <c r="A530" t="s">
        <v>484</v>
      </c>
      <c r="B530" t="s">
        <v>485</v>
      </c>
      <c r="C530">
        <v>9</v>
      </c>
      <c r="D530" s="9" t="str">
        <f>VLOOKUP(Table_mpnet_titles_topics[[#This Row],[Column3.topic]],mpnet_titles_topicDescriptions!$B$2:$C$19, 2, FALSE)</f>
        <v>9_reality_virtual_3d_life</v>
      </c>
    </row>
    <row r="531" spans="1:4" x14ac:dyDescent="0.25">
      <c r="A531" t="s">
        <v>489</v>
      </c>
      <c r="B531" t="s">
        <v>490</v>
      </c>
      <c r="C531">
        <v>14</v>
      </c>
      <c r="D531" s="9" t="str">
        <f>VLOOKUP(Table_mpnet_titles_topics[[#This Row],[Column3.topic]],mpnet_titles_topicDescriptions!$B$2:$C$19, 2, FALSE)</f>
        <v>14_storytelling_digital_story_stories</v>
      </c>
    </row>
    <row r="532" spans="1:4" x14ac:dyDescent="0.25">
      <c r="A532" t="s">
        <v>495</v>
      </c>
      <c r="B532" t="s">
        <v>496</v>
      </c>
      <c r="C532">
        <v>11</v>
      </c>
      <c r="D532" s="9" t="str">
        <f>VLOOKUP(Table_mpnet_titles_topics[[#This Row],[Column3.topic]],mpnet_titles_topicDescriptions!$B$2:$C$19, 2, FALSE)</f>
        <v>11_game_digital_games_gaming</v>
      </c>
    </row>
    <row r="533" spans="1:4" x14ac:dyDescent="0.25">
      <c r="A533" t="s">
        <v>501</v>
      </c>
      <c r="B533" t="s">
        <v>502</v>
      </c>
      <c r="C533">
        <v>11</v>
      </c>
      <c r="D533" s="9" t="str">
        <f>VLOOKUP(Table_mpnet_titles_topics[[#This Row],[Column3.topic]],mpnet_titles_topicDescriptions!$B$2:$C$19, 2, FALSE)</f>
        <v>11_game_digital_games_gaming</v>
      </c>
    </row>
    <row r="534" spans="1:4" x14ac:dyDescent="0.25">
      <c r="A534" t="s">
        <v>505</v>
      </c>
      <c r="B534" t="s">
        <v>506</v>
      </c>
      <c r="C534">
        <v>6</v>
      </c>
      <c r="D534" s="9" t="str">
        <f>VLOOKUP(Table_mpnet_titles_topics[[#This Row],[Column3.topic]],mpnet_titles_topicDescriptions!$B$2:$C$19, 2, FALSE)</f>
        <v>6_pronunciation_speech_training_recognition</v>
      </c>
    </row>
    <row r="535" spans="1:4" x14ac:dyDescent="0.25">
      <c r="A535" t="s">
        <v>510</v>
      </c>
      <c r="B535" t="s">
        <v>511</v>
      </c>
      <c r="C535">
        <v>10</v>
      </c>
      <c r="D535" s="9" t="str">
        <f>VLOOKUP(Table_mpnet_titles_topics[[#This Row],[Column3.topic]],mpnet_titles_topicDescriptions!$B$2:$C$19, 2, FALSE)</f>
        <v>10_social_informal_facebook_language</v>
      </c>
    </row>
    <row r="536" spans="1:4" x14ac:dyDescent="0.25">
      <c r="A536" t="s">
        <v>515</v>
      </c>
      <c r="B536" t="s">
        <v>516</v>
      </c>
      <c r="C536">
        <v>11</v>
      </c>
      <c r="D536" s="9" t="str">
        <f>VLOOKUP(Table_mpnet_titles_topics[[#This Row],[Column3.topic]],mpnet_titles_topicDescriptions!$B$2:$C$19, 2, FALSE)</f>
        <v>11_game_digital_games_gaming</v>
      </c>
    </row>
    <row r="537" spans="1:4" x14ac:dyDescent="0.25">
      <c r="A537" t="s">
        <v>850</v>
      </c>
      <c r="B537" t="s">
        <v>851</v>
      </c>
      <c r="C537">
        <v>10</v>
      </c>
      <c r="D537" s="9" t="str">
        <f>VLOOKUP(Table_mpnet_titles_topics[[#This Row],[Column3.topic]],mpnet_titles_topicDescriptions!$B$2:$C$19, 2, FALSE)</f>
        <v>10_social_informal_facebook_language</v>
      </c>
    </row>
    <row r="538" spans="1:4" x14ac:dyDescent="0.25">
      <c r="A538" t="s">
        <v>855</v>
      </c>
      <c r="B538" t="s">
        <v>5550</v>
      </c>
      <c r="C538">
        <v>10</v>
      </c>
      <c r="D538" s="9" t="str">
        <f>VLOOKUP(Table_mpnet_titles_topics[[#This Row],[Column3.topic]],mpnet_titles_topicDescriptions!$B$2:$C$19, 2, FALSE)</f>
        <v>10_social_informal_facebook_language</v>
      </c>
    </row>
    <row r="539" spans="1:4" x14ac:dyDescent="0.25">
      <c r="A539" t="s">
        <v>860</v>
      </c>
      <c r="B539" t="s">
        <v>861</v>
      </c>
      <c r="C539">
        <v>10</v>
      </c>
      <c r="D539" s="9" t="str">
        <f>VLOOKUP(Table_mpnet_titles_topics[[#This Row],[Column3.topic]],mpnet_titles_topicDescriptions!$B$2:$C$19, 2, FALSE)</f>
        <v>10_social_informal_facebook_language</v>
      </c>
    </row>
    <row r="540" spans="1:4" x14ac:dyDescent="0.25">
      <c r="A540" t="s">
        <v>864</v>
      </c>
      <c r="B540" t="s">
        <v>865</v>
      </c>
      <c r="C540">
        <v>10</v>
      </c>
      <c r="D540" s="9" t="str">
        <f>VLOOKUP(Table_mpnet_titles_topics[[#This Row],[Column3.topic]],mpnet_titles_topicDescriptions!$B$2:$C$19, 2, FALSE)</f>
        <v>10_social_informal_facebook_language</v>
      </c>
    </row>
    <row r="541" spans="1:4" x14ac:dyDescent="0.25">
      <c r="A541" t="s">
        <v>870</v>
      </c>
      <c r="B541" t="s">
        <v>871</v>
      </c>
      <c r="C541">
        <v>3</v>
      </c>
      <c r="D541" s="9" t="str">
        <f>VLOOKUP(Table_mpnet_titles_topics[[#This Row],[Column3.topic]],mpnet_titles_topicDescriptions!$B$2:$C$19, 2, FALSE)</f>
        <v>3_technology_language_technologies_teachers</v>
      </c>
    </row>
    <row r="542" spans="1:4" x14ac:dyDescent="0.25">
      <c r="A542" t="s">
        <v>875</v>
      </c>
      <c r="B542" t="s">
        <v>876</v>
      </c>
      <c r="C542">
        <v>-1</v>
      </c>
      <c r="D542" s="9" t="str">
        <f>VLOOKUP(Table_mpnet_titles_topics[[#This Row],[Column3.topic]],mpnet_titles_topicDescriptions!$B$2:$C$19, 2, FALSE)</f>
        <v>-1_of_the_and_in_language_learning_learner</v>
      </c>
    </row>
    <row r="543" spans="1:4" x14ac:dyDescent="0.25">
      <c r="A543" t="s">
        <v>880</v>
      </c>
      <c r="B543" t="s">
        <v>881</v>
      </c>
      <c r="C543">
        <v>0</v>
      </c>
      <c r="D543" s="9" t="str">
        <f>VLOOKUP(Table_mpnet_titles_topics[[#This Row],[Column3.topic]],mpnet_titles_topicDescriptions!$B$2:$C$19, 2, FALSE)</f>
        <v>0_writing_feedback_of_in</v>
      </c>
    </row>
    <row r="544" spans="1:4" x14ac:dyDescent="0.25">
      <c r="A544" t="s">
        <v>885</v>
      </c>
      <c r="B544" t="s">
        <v>886</v>
      </c>
      <c r="C544">
        <v>5</v>
      </c>
      <c r="D544" s="9" t="str">
        <f>VLOOKUP(Table_mpnet_titles_topics[[#This Row],[Column3.topic]],mpnet_titles_topicDescriptions!$B$2:$C$19, 2, FALSE)</f>
        <v>5_telecollaboration_intercultural_telecollabor...</v>
      </c>
    </row>
    <row r="545" spans="1:4" x14ac:dyDescent="0.25">
      <c r="A545" t="s">
        <v>891</v>
      </c>
      <c r="B545" t="s">
        <v>892</v>
      </c>
      <c r="C545">
        <v>4</v>
      </c>
      <c r="D545" s="9" t="str">
        <f>VLOOKUP(Table_mpnet_titles_topics[[#This Row],[Column3.topic]],mpnet_titles_topicDescriptions!$B$2:$C$19, 2, FALSE)</f>
        <v>4_call_research_the_in</v>
      </c>
    </row>
    <row r="546" spans="1:4" x14ac:dyDescent="0.25">
      <c r="A546" t="s">
        <v>896</v>
      </c>
      <c r="B546" t="s">
        <v>897</v>
      </c>
      <c r="C546">
        <v>5</v>
      </c>
      <c r="D546" s="9" t="str">
        <f>VLOOKUP(Table_mpnet_titles_topics[[#This Row],[Column3.topic]],mpnet_titles_topicDescriptions!$B$2:$C$19, 2, FALSE)</f>
        <v>5_telecollaboration_intercultural_telecollabor...</v>
      </c>
    </row>
    <row r="547" spans="1:4" x14ac:dyDescent="0.25">
      <c r="A547" t="s">
        <v>901</v>
      </c>
      <c r="B547" t="s">
        <v>902</v>
      </c>
      <c r="C547">
        <v>8</v>
      </c>
      <c r="D547" s="9" t="str">
        <f>VLOOKUP(Table_mpnet_titles_topics[[#This Row],[Column3.topic]],mpnet_titles_topicDescriptions!$B$2:$C$19, 2, FALSE)</f>
        <v>8_online_learning_virtual_analytics</v>
      </c>
    </row>
    <row r="548" spans="1:4" x14ac:dyDescent="0.25">
      <c r="A548" t="s">
        <v>905</v>
      </c>
      <c r="B548" t="s">
        <v>906</v>
      </c>
      <c r="C548">
        <v>0</v>
      </c>
      <c r="D548" s="9" t="str">
        <f>VLOOKUP(Table_mpnet_titles_topics[[#This Row],[Column3.topic]],mpnet_titles_topicDescriptions!$B$2:$C$19, 2, FALSE)</f>
        <v>0_writing_feedback_of_in</v>
      </c>
    </row>
    <row r="549" spans="1:4" x14ac:dyDescent="0.25">
      <c r="A549" t="s">
        <v>910</v>
      </c>
      <c r="B549" t="s">
        <v>911</v>
      </c>
      <c r="C549">
        <v>5</v>
      </c>
      <c r="D549" s="9" t="str">
        <f>VLOOKUP(Table_mpnet_titles_topics[[#This Row],[Column3.topic]],mpnet_titles_topicDescriptions!$B$2:$C$19, 2, FALSE)</f>
        <v>5_telecollaboration_intercultural_telecollabor...</v>
      </c>
    </row>
    <row r="550" spans="1:4" x14ac:dyDescent="0.25">
      <c r="A550" t="s">
        <v>916</v>
      </c>
      <c r="B550" t="s">
        <v>917</v>
      </c>
      <c r="C550">
        <v>4</v>
      </c>
      <c r="D550" s="9" t="str">
        <f>VLOOKUP(Table_mpnet_titles_topics[[#This Row],[Column3.topic]],mpnet_titles_topicDescriptions!$B$2:$C$19, 2, FALSE)</f>
        <v>4_call_research_the_in</v>
      </c>
    </row>
    <row r="551" spans="1:4" x14ac:dyDescent="0.25">
      <c r="A551" t="s">
        <v>921</v>
      </c>
      <c r="B551" t="s">
        <v>922</v>
      </c>
      <c r="C551">
        <v>9</v>
      </c>
      <c r="D551" s="9" t="str">
        <f>VLOOKUP(Table_mpnet_titles_topics[[#This Row],[Column3.topic]],mpnet_titles_topicDescriptions!$B$2:$C$19, 2, FALSE)</f>
        <v>9_reality_virtual_3d_life</v>
      </c>
    </row>
    <row r="552" spans="1:4" x14ac:dyDescent="0.25">
      <c r="A552" t="s">
        <v>927</v>
      </c>
      <c r="B552" t="s">
        <v>928</v>
      </c>
      <c r="C552">
        <v>-1</v>
      </c>
      <c r="D552" s="9" t="str">
        <f>VLOOKUP(Table_mpnet_titles_topics[[#This Row],[Column3.topic]],mpnet_titles_topicDescriptions!$B$2:$C$19, 2, FALSE)</f>
        <v>-1_of_the_and_in_language_learning_learner</v>
      </c>
    </row>
    <row r="553" spans="1:4" x14ac:dyDescent="0.25">
      <c r="A553" t="s">
        <v>932</v>
      </c>
      <c r="B553" t="s">
        <v>933</v>
      </c>
      <c r="C553">
        <v>4</v>
      </c>
      <c r="D553" s="9" t="str">
        <f>VLOOKUP(Table_mpnet_titles_topics[[#This Row],[Column3.topic]],mpnet_titles_topicDescriptions!$B$2:$C$19, 2, FALSE)</f>
        <v>4_call_research_the_in</v>
      </c>
    </row>
    <row r="554" spans="1:4" x14ac:dyDescent="0.25">
      <c r="A554" t="s">
        <v>937</v>
      </c>
      <c r="B554" t="s">
        <v>938</v>
      </c>
      <c r="C554">
        <v>4</v>
      </c>
      <c r="D554" s="9" t="str">
        <f>VLOOKUP(Table_mpnet_titles_topics[[#This Row],[Column3.topic]],mpnet_titles_topicDescriptions!$B$2:$C$19, 2, FALSE)</f>
        <v>4_call_research_the_in</v>
      </c>
    </row>
    <row r="555" spans="1:4" x14ac:dyDescent="0.25">
      <c r="A555" t="s">
        <v>942</v>
      </c>
      <c r="B555" t="s">
        <v>943</v>
      </c>
      <c r="C555">
        <v>0</v>
      </c>
      <c r="D555" s="9" t="str">
        <f>VLOOKUP(Table_mpnet_titles_topics[[#This Row],[Column3.topic]],mpnet_titles_topicDescriptions!$B$2:$C$19, 2, FALSE)</f>
        <v>0_writing_feedback_of_in</v>
      </c>
    </row>
    <row r="556" spans="1:4" x14ac:dyDescent="0.25">
      <c r="A556" t="s">
        <v>947</v>
      </c>
      <c r="B556" t="s">
        <v>948</v>
      </c>
      <c r="C556">
        <v>-1</v>
      </c>
      <c r="D556" s="9" t="str">
        <f>VLOOKUP(Table_mpnet_titles_topics[[#This Row],[Column3.topic]],mpnet_titles_topicDescriptions!$B$2:$C$19, 2, FALSE)</f>
        <v>-1_of_the_and_in_language_learning_learner</v>
      </c>
    </row>
    <row r="557" spans="1:4" x14ac:dyDescent="0.25">
      <c r="A557" t="s">
        <v>952</v>
      </c>
      <c r="B557" t="s">
        <v>953</v>
      </c>
      <c r="C557">
        <v>1</v>
      </c>
      <c r="D557" s="9" t="str">
        <f>VLOOKUP(Table_mpnet_titles_topics[[#This Row],[Column3.topic]],mpnet_titles_topicDescriptions!$B$2:$C$19, 2, FALSE)</f>
        <v>1_communication_interaction_synchronous_multim...</v>
      </c>
    </row>
    <row r="558" spans="1:4" x14ac:dyDescent="0.25">
      <c r="A558" t="s">
        <v>956</v>
      </c>
      <c r="B558" t="s">
        <v>957</v>
      </c>
      <c r="C558">
        <v>1</v>
      </c>
      <c r="D558" s="9" t="str">
        <f>VLOOKUP(Table_mpnet_titles_topics[[#This Row],[Column3.topic]],mpnet_titles_topicDescriptions!$B$2:$C$19, 2, FALSE)</f>
        <v>1_communication_interaction_synchronous_multim...</v>
      </c>
    </row>
    <row r="559" spans="1:4" x14ac:dyDescent="0.25">
      <c r="A559" t="s">
        <v>961</v>
      </c>
      <c r="B559" t="s">
        <v>962</v>
      </c>
      <c r="C559">
        <v>0</v>
      </c>
      <c r="D559" s="9" t="str">
        <f>VLOOKUP(Table_mpnet_titles_topics[[#This Row],[Column3.topic]],mpnet_titles_topicDescriptions!$B$2:$C$19, 2, FALSE)</f>
        <v>0_writing_feedback_of_in</v>
      </c>
    </row>
    <row r="560" spans="1:4" x14ac:dyDescent="0.25">
      <c r="A560" t="s">
        <v>966</v>
      </c>
      <c r="B560" t="s">
        <v>967</v>
      </c>
      <c r="C560">
        <v>8</v>
      </c>
      <c r="D560" s="9" t="str">
        <f>VLOOKUP(Table_mpnet_titles_topics[[#This Row],[Column3.topic]],mpnet_titles_topicDescriptions!$B$2:$C$19, 2, FALSE)</f>
        <v>8_online_learning_virtual_analytics</v>
      </c>
    </row>
    <row r="561" spans="1:4" x14ac:dyDescent="0.25">
      <c r="A561" t="s">
        <v>971</v>
      </c>
      <c r="B561" t="s">
        <v>972</v>
      </c>
      <c r="C561">
        <v>-1</v>
      </c>
      <c r="D561" s="9" t="str">
        <f>VLOOKUP(Table_mpnet_titles_topics[[#This Row],[Column3.topic]],mpnet_titles_topicDescriptions!$B$2:$C$19, 2, FALSE)</f>
        <v>-1_of_the_and_in_language_learning_learner</v>
      </c>
    </row>
    <row r="562" spans="1:4" x14ac:dyDescent="0.25">
      <c r="A562" t="s">
        <v>976</v>
      </c>
      <c r="B562" t="s">
        <v>977</v>
      </c>
      <c r="C562">
        <v>5</v>
      </c>
      <c r="D562" s="9" t="str">
        <f>VLOOKUP(Table_mpnet_titles_topics[[#This Row],[Column3.topic]],mpnet_titles_topicDescriptions!$B$2:$C$19, 2, FALSE)</f>
        <v>5_telecollaboration_intercultural_telecollabor...</v>
      </c>
    </row>
    <row r="563" spans="1:4" x14ac:dyDescent="0.25">
      <c r="A563" t="s">
        <v>981</v>
      </c>
      <c r="B563" t="s">
        <v>982</v>
      </c>
      <c r="C563">
        <v>0</v>
      </c>
      <c r="D563" s="9" t="str">
        <f>VLOOKUP(Table_mpnet_titles_topics[[#This Row],[Column3.topic]],mpnet_titles_topicDescriptions!$B$2:$C$19, 2, FALSE)</f>
        <v>0_writing_feedback_of_in</v>
      </c>
    </row>
    <row r="564" spans="1:4" x14ac:dyDescent="0.25">
      <c r="A564" t="s">
        <v>986</v>
      </c>
      <c r="B564" t="s">
        <v>987</v>
      </c>
      <c r="C564">
        <v>9</v>
      </c>
      <c r="D564" s="9" t="str">
        <f>VLOOKUP(Table_mpnet_titles_topics[[#This Row],[Column3.topic]],mpnet_titles_topicDescriptions!$B$2:$C$19, 2, FALSE)</f>
        <v>9_reality_virtual_3d_life</v>
      </c>
    </row>
    <row r="565" spans="1:4" x14ac:dyDescent="0.25">
      <c r="A565" t="s">
        <v>1422</v>
      </c>
      <c r="B565" t="s">
        <v>1423</v>
      </c>
      <c r="C565">
        <v>-1</v>
      </c>
      <c r="D565" s="9" t="str">
        <f>VLOOKUP(Table_mpnet_titles_topics[[#This Row],[Column3.topic]],mpnet_titles_topicDescriptions!$B$2:$C$19, 2, FALSE)</f>
        <v>-1_of_the_and_in_language_learning_learner</v>
      </c>
    </row>
    <row r="566" spans="1:4" x14ac:dyDescent="0.25">
      <c r="A566" t="s">
        <v>1427</v>
      </c>
      <c r="B566" t="s">
        <v>1428</v>
      </c>
      <c r="C566">
        <v>0</v>
      </c>
      <c r="D566" s="9" t="str">
        <f>VLOOKUP(Table_mpnet_titles_topics[[#This Row],[Column3.topic]],mpnet_titles_topicDescriptions!$B$2:$C$19, 2, FALSE)</f>
        <v>0_writing_feedback_of_in</v>
      </c>
    </row>
    <row r="567" spans="1:4" x14ac:dyDescent="0.25">
      <c r="A567" t="s">
        <v>1432</v>
      </c>
      <c r="B567" t="s">
        <v>1433</v>
      </c>
      <c r="C567">
        <v>-1</v>
      </c>
      <c r="D567" s="9" t="str">
        <f>VLOOKUP(Table_mpnet_titles_topics[[#This Row],[Column3.topic]],mpnet_titles_topicDescriptions!$B$2:$C$19, 2, FALSE)</f>
        <v>-1_of_the_and_in_language_learning_learner</v>
      </c>
    </row>
    <row r="568" spans="1:4" x14ac:dyDescent="0.25">
      <c r="A568" t="s">
        <v>1437</v>
      </c>
      <c r="B568" t="s">
        <v>1438</v>
      </c>
      <c r="C568">
        <v>0</v>
      </c>
      <c r="D568" s="9" t="str">
        <f>VLOOKUP(Table_mpnet_titles_topics[[#This Row],[Column3.topic]],mpnet_titles_topicDescriptions!$B$2:$C$19, 2, FALSE)</f>
        <v>0_writing_feedback_of_in</v>
      </c>
    </row>
    <row r="569" spans="1:4" x14ac:dyDescent="0.25">
      <c r="A569" t="s">
        <v>1442</v>
      </c>
      <c r="B569" t="s">
        <v>1443</v>
      </c>
      <c r="C569">
        <v>6</v>
      </c>
      <c r="D569" s="9" t="str">
        <f>VLOOKUP(Table_mpnet_titles_topics[[#This Row],[Column3.topic]],mpnet_titles_topicDescriptions!$B$2:$C$19, 2, FALSE)</f>
        <v>6_pronunciation_speech_training_recognition</v>
      </c>
    </row>
    <row r="570" spans="1:4" x14ac:dyDescent="0.25">
      <c r="A570" t="s">
        <v>1447</v>
      </c>
      <c r="B570" t="s">
        <v>1448</v>
      </c>
      <c r="C570">
        <v>-1</v>
      </c>
      <c r="D570" s="9" t="str">
        <f>VLOOKUP(Table_mpnet_titles_topics[[#This Row],[Column3.topic]],mpnet_titles_topicDescriptions!$B$2:$C$19, 2, FALSE)</f>
        <v>-1_of_the_and_in_language_learning_learner</v>
      </c>
    </row>
    <row r="571" spans="1:4" x14ac:dyDescent="0.25">
      <c r="A571" t="s">
        <v>1452</v>
      </c>
      <c r="B571" t="s">
        <v>1453</v>
      </c>
      <c r="C571">
        <v>3</v>
      </c>
      <c r="D571" s="9" t="str">
        <f>VLOOKUP(Table_mpnet_titles_topics[[#This Row],[Column3.topic]],mpnet_titles_topicDescriptions!$B$2:$C$19, 2, FALSE)</f>
        <v>3_technology_language_technologies_teachers</v>
      </c>
    </row>
    <row r="572" spans="1:4" x14ac:dyDescent="0.25">
      <c r="A572" t="s">
        <v>1457</v>
      </c>
      <c r="B572" t="s">
        <v>1458</v>
      </c>
      <c r="C572">
        <v>4</v>
      </c>
      <c r="D572" s="9" t="str">
        <f>VLOOKUP(Table_mpnet_titles_topics[[#This Row],[Column3.topic]],mpnet_titles_topicDescriptions!$B$2:$C$19, 2, FALSE)</f>
        <v>4_call_research_the_in</v>
      </c>
    </row>
    <row r="573" spans="1:4" x14ac:dyDescent="0.25">
      <c r="A573" t="s">
        <v>1462</v>
      </c>
      <c r="B573" t="s">
        <v>1463</v>
      </c>
      <c r="C573">
        <v>5</v>
      </c>
      <c r="D573" s="9" t="str">
        <f>VLOOKUP(Table_mpnet_titles_topics[[#This Row],[Column3.topic]],mpnet_titles_topicDescriptions!$B$2:$C$19, 2, FALSE)</f>
        <v>5_telecollaboration_intercultural_telecollabor...</v>
      </c>
    </row>
    <row r="574" spans="1:4" x14ac:dyDescent="0.25">
      <c r="A574" t="s">
        <v>1467</v>
      </c>
      <c r="B574" t="s">
        <v>1468</v>
      </c>
      <c r="C574">
        <v>4</v>
      </c>
      <c r="D574" s="9" t="str">
        <f>VLOOKUP(Table_mpnet_titles_topics[[#This Row],[Column3.topic]],mpnet_titles_topicDescriptions!$B$2:$C$19, 2, FALSE)</f>
        <v>4_call_research_the_in</v>
      </c>
    </row>
    <row r="575" spans="1:4" x14ac:dyDescent="0.25">
      <c r="A575" t="s">
        <v>1472</v>
      </c>
      <c r="B575" t="s">
        <v>1473</v>
      </c>
      <c r="C575">
        <v>3</v>
      </c>
      <c r="D575" s="9" t="str">
        <f>VLOOKUP(Table_mpnet_titles_topics[[#This Row],[Column3.topic]],mpnet_titles_topicDescriptions!$B$2:$C$19, 2, FALSE)</f>
        <v>3_technology_language_technologies_teachers</v>
      </c>
    </row>
    <row r="576" spans="1:4" x14ac:dyDescent="0.25">
      <c r="A576" t="s">
        <v>1477</v>
      </c>
      <c r="B576" t="s">
        <v>1478</v>
      </c>
      <c r="C576">
        <v>3</v>
      </c>
      <c r="D576" s="9" t="str">
        <f>VLOOKUP(Table_mpnet_titles_topics[[#This Row],[Column3.topic]],mpnet_titles_topicDescriptions!$B$2:$C$19, 2, FALSE)</f>
        <v>3_technology_language_technologies_teachers</v>
      </c>
    </row>
    <row r="577" spans="1:4" x14ac:dyDescent="0.25">
      <c r="A577" t="s">
        <v>1481</v>
      </c>
      <c r="B577" t="s">
        <v>1482</v>
      </c>
      <c r="C577">
        <v>-1</v>
      </c>
      <c r="D577" s="9" t="str">
        <f>VLOOKUP(Table_mpnet_titles_topics[[#This Row],[Column3.topic]],mpnet_titles_topicDescriptions!$B$2:$C$19, 2, FALSE)</f>
        <v>-1_of_the_and_in_language_learning_learner</v>
      </c>
    </row>
    <row r="578" spans="1:4" x14ac:dyDescent="0.25">
      <c r="A578" t="s">
        <v>1485</v>
      </c>
      <c r="B578" t="s">
        <v>1486</v>
      </c>
      <c r="C578">
        <v>5</v>
      </c>
      <c r="D578" s="9" t="str">
        <f>VLOOKUP(Table_mpnet_titles_topics[[#This Row],[Column3.topic]],mpnet_titles_topicDescriptions!$B$2:$C$19, 2, FALSE)</f>
        <v>5_telecollaboration_intercultural_telecollabor...</v>
      </c>
    </row>
    <row r="579" spans="1:4" x14ac:dyDescent="0.25">
      <c r="A579" t="s">
        <v>1490</v>
      </c>
      <c r="B579" t="s">
        <v>1491</v>
      </c>
      <c r="C579">
        <v>1</v>
      </c>
      <c r="D579" s="9" t="str">
        <f>VLOOKUP(Table_mpnet_titles_topics[[#This Row],[Column3.topic]],mpnet_titles_topicDescriptions!$B$2:$C$19, 2, FALSE)</f>
        <v>1_communication_interaction_synchronous_multim...</v>
      </c>
    </row>
    <row r="580" spans="1:4" x14ac:dyDescent="0.25">
      <c r="A580" t="s">
        <v>1495</v>
      </c>
      <c r="B580" t="s">
        <v>1496</v>
      </c>
      <c r="C580">
        <v>4</v>
      </c>
      <c r="D580" s="9" t="str">
        <f>VLOOKUP(Table_mpnet_titles_topics[[#This Row],[Column3.topic]],mpnet_titles_topicDescriptions!$B$2:$C$19, 2, FALSE)</f>
        <v>4_call_research_the_in</v>
      </c>
    </row>
    <row r="581" spans="1:4" x14ac:dyDescent="0.25">
      <c r="A581" t="s">
        <v>1500</v>
      </c>
      <c r="B581" t="s">
        <v>1501</v>
      </c>
      <c r="C581">
        <v>3</v>
      </c>
      <c r="D581" s="9" t="str">
        <f>VLOOKUP(Table_mpnet_titles_topics[[#This Row],[Column3.topic]],mpnet_titles_topicDescriptions!$B$2:$C$19, 2, FALSE)</f>
        <v>3_technology_language_technologies_teachers</v>
      </c>
    </row>
    <row r="582" spans="1:4" x14ac:dyDescent="0.25">
      <c r="A582" t="s">
        <v>1506</v>
      </c>
      <c r="B582" t="s">
        <v>1507</v>
      </c>
      <c r="C582">
        <v>0</v>
      </c>
      <c r="D582" s="9" t="str">
        <f>VLOOKUP(Table_mpnet_titles_topics[[#This Row],[Column3.topic]],mpnet_titles_topicDescriptions!$B$2:$C$19, 2, FALSE)</f>
        <v>0_writing_feedback_of_in</v>
      </c>
    </row>
    <row r="583" spans="1:4" x14ac:dyDescent="0.25">
      <c r="A583" t="s">
        <v>1511</v>
      </c>
      <c r="B583" t="s">
        <v>1512</v>
      </c>
      <c r="C583">
        <v>12</v>
      </c>
      <c r="D583" s="9" t="str">
        <f>VLOOKUP(Table_mpnet_titles_topics[[#This Row],[Column3.topic]],mpnet_titles_topicDescriptions!$B$2:$C$19, 2, FALSE)</f>
        <v>12_comprehension_listening_video_captions</v>
      </c>
    </row>
    <row r="584" spans="1:4" x14ac:dyDescent="0.25">
      <c r="A584" t="s">
        <v>1516</v>
      </c>
      <c r="B584" t="s">
        <v>1517</v>
      </c>
      <c r="C584">
        <v>4</v>
      </c>
      <c r="D584" s="9" t="str">
        <f>VLOOKUP(Table_mpnet_titles_topics[[#This Row],[Column3.topic]],mpnet_titles_topicDescriptions!$B$2:$C$19, 2, FALSE)</f>
        <v>4_call_research_the_in</v>
      </c>
    </row>
    <row r="585" spans="1:4" x14ac:dyDescent="0.25">
      <c r="A585" t="s">
        <v>1521</v>
      </c>
      <c r="B585" t="s">
        <v>1522</v>
      </c>
      <c r="C585">
        <v>0</v>
      </c>
      <c r="D585" s="9" t="str">
        <f>VLOOKUP(Table_mpnet_titles_topics[[#This Row],[Column3.topic]],mpnet_titles_topicDescriptions!$B$2:$C$19, 2, FALSE)</f>
        <v>0_writing_feedback_of_in</v>
      </c>
    </row>
    <row r="586" spans="1:4" x14ac:dyDescent="0.25">
      <c r="A586" t="s">
        <v>1526</v>
      </c>
      <c r="B586" t="s">
        <v>1527</v>
      </c>
      <c r="C586">
        <v>9</v>
      </c>
      <c r="D586" s="9" t="str">
        <f>VLOOKUP(Table_mpnet_titles_topics[[#This Row],[Column3.topic]],mpnet_titles_topicDescriptions!$B$2:$C$19, 2, FALSE)</f>
        <v>9_reality_virtual_3d_life</v>
      </c>
    </row>
    <row r="587" spans="1:4" x14ac:dyDescent="0.25">
      <c r="A587" t="s">
        <v>1532</v>
      </c>
      <c r="B587" t="s">
        <v>1533</v>
      </c>
      <c r="C587">
        <v>10</v>
      </c>
      <c r="D587" s="9" t="str">
        <f>VLOOKUP(Table_mpnet_titles_topics[[#This Row],[Column3.topic]],mpnet_titles_topicDescriptions!$B$2:$C$19, 2, FALSE)</f>
        <v>10_social_informal_facebook_language</v>
      </c>
    </row>
    <row r="588" spans="1:4" x14ac:dyDescent="0.25">
      <c r="A588" t="s">
        <v>1537</v>
      </c>
      <c r="B588" t="s">
        <v>1538</v>
      </c>
      <c r="C588">
        <v>6</v>
      </c>
      <c r="D588" s="9" t="str">
        <f>VLOOKUP(Table_mpnet_titles_topics[[#This Row],[Column3.topic]],mpnet_titles_topicDescriptions!$B$2:$C$19, 2, FALSE)</f>
        <v>6_pronunciation_speech_training_recognition</v>
      </c>
    </row>
    <row r="589" spans="1:4" x14ac:dyDescent="0.25">
      <c r="A589" t="s">
        <v>1542</v>
      </c>
      <c r="B589" t="s">
        <v>1543</v>
      </c>
      <c r="C589">
        <v>-1</v>
      </c>
      <c r="D589" s="9" t="str">
        <f>VLOOKUP(Table_mpnet_titles_topics[[#This Row],[Column3.topic]],mpnet_titles_topicDescriptions!$B$2:$C$19, 2, FALSE)</f>
        <v>-1_of_the_and_in_language_learning_learner</v>
      </c>
    </row>
    <row r="590" spans="1:4" x14ac:dyDescent="0.25">
      <c r="A590" t="s">
        <v>1547</v>
      </c>
      <c r="B590" t="s">
        <v>5540</v>
      </c>
      <c r="C590">
        <v>-1</v>
      </c>
      <c r="D590" s="9" t="str">
        <f>VLOOKUP(Table_mpnet_titles_topics[[#This Row],[Column3.topic]],mpnet_titles_topicDescriptions!$B$2:$C$19, 2, FALSE)</f>
        <v>-1_of_the_and_in_language_learning_learner</v>
      </c>
    </row>
    <row r="591" spans="1:4" x14ac:dyDescent="0.25">
      <c r="A591" t="s">
        <v>1550</v>
      </c>
      <c r="B591" t="s">
        <v>1551</v>
      </c>
      <c r="C591">
        <v>10</v>
      </c>
      <c r="D591" s="9" t="str">
        <f>VLOOKUP(Table_mpnet_titles_topics[[#This Row],[Column3.topic]],mpnet_titles_topicDescriptions!$B$2:$C$19, 2, FALSE)</f>
        <v>10_social_informal_facebook_language</v>
      </c>
    </row>
    <row r="592" spans="1:4" x14ac:dyDescent="0.25">
      <c r="A592" t="s">
        <v>1555</v>
      </c>
      <c r="B592" t="s">
        <v>1556</v>
      </c>
      <c r="C592">
        <v>1</v>
      </c>
      <c r="D592" s="9" t="str">
        <f>VLOOKUP(Table_mpnet_titles_topics[[#This Row],[Column3.topic]],mpnet_titles_topicDescriptions!$B$2:$C$19, 2, FALSE)</f>
        <v>1_communication_interaction_synchronous_multim...</v>
      </c>
    </row>
    <row r="593" spans="1:4" x14ac:dyDescent="0.25">
      <c r="A593" t="s">
        <v>1560</v>
      </c>
      <c r="B593" t="s">
        <v>1561</v>
      </c>
      <c r="C593">
        <v>9</v>
      </c>
      <c r="D593" s="9" t="str">
        <f>VLOOKUP(Table_mpnet_titles_topics[[#This Row],[Column3.topic]],mpnet_titles_topicDescriptions!$B$2:$C$19, 2, FALSE)</f>
        <v>9_reality_virtual_3d_life</v>
      </c>
    </row>
    <row r="594" spans="1:4" x14ac:dyDescent="0.25">
      <c r="A594" t="s">
        <v>1565</v>
      </c>
      <c r="B594" t="s">
        <v>1566</v>
      </c>
      <c r="C594">
        <v>-1</v>
      </c>
      <c r="D594" s="9" t="str">
        <f>VLOOKUP(Table_mpnet_titles_topics[[#This Row],[Column3.topic]],mpnet_titles_topicDescriptions!$B$2:$C$19, 2, FALSE)</f>
        <v>-1_of_the_and_in_language_learning_learner</v>
      </c>
    </row>
    <row r="595" spans="1:4" x14ac:dyDescent="0.25">
      <c r="A595" t="s">
        <v>1570</v>
      </c>
      <c r="B595" t="s">
        <v>1571</v>
      </c>
      <c r="C595">
        <v>2</v>
      </c>
      <c r="D595" s="9" t="str">
        <f>VLOOKUP(Table_mpnet_titles_topics[[#This Row],[Column3.topic]],mpnet_titles_topicDescriptions!$B$2:$C$19, 2, FALSE)</f>
        <v>2_mobile_learning_assisted_language</v>
      </c>
    </row>
    <row r="596" spans="1:4" x14ac:dyDescent="0.25">
      <c r="A596" t="s">
        <v>1574</v>
      </c>
      <c r="B596" t="s">
        <v>1575</v>
      </c>
      <c r="C596">
        <v>10</v>
      </c>
      <c r="D596" s="9" t="str">
        <f>VLOOKUP(Table_mpnet_titles_topics[[#This Row],[Column3.topic]],mpnet_titles_topicDescriptions!$B$2:$C$19, 2, FALSE)</f>
        <v>10_social_informal_facebook_language</v>
      </c>
    </row>
    <row r="597" spans="1:4" x14ac:dyDescent="0.25">
      <c r="A597" t="s">
        <v>1579</v>
      </c>
      <c r="B597" t="s">
        <v>1580</v>
      </c>
      <c r="C597">
        <v>0</v>
      </c>
      <c r="D597" s="9" t="str">
        <f>VLOOKUP(Table_mpnet_titles_topics[[#This Row],[Column3.topic]],mpnet_titles_topicDescriptions!$B$2:$C$19, 2, FALSE)</f>
        <v>0_writing_feedback_of_in</v>
      </c>
    </row>
    <row r="598" spans="1:4" x14ac:dyDescent="0.25">
      <c r="A598" t="s">
        <v>1869</v>
      </c>
      <c r="B598" t="s">
        <v>1870</v>
      </c>
      <c r="C598">
        <v>-1</v>
      </c>
      <c r="D598" s="9" t="str">
        <f>VLOOKUP(Table_mpnet_titles_topics[[#This Row],[Column3.topic]],mpnet_titles_topicDescriptions!$B$2:$C$19, 2, FALSE)</f>
        <v>-1_of_the_and_in_language_learning_learner</v>
      </c>
    </row>
    <row r="599" spans="1:4" x14ac:dyDescent="0.25">
      <c r="A599" t="s">
        <v>1874</v>
      </c>
      <c r="B599" t="s">
        <v>1875</v>
      </c>
      <c r="C599">
        <v>0</v>
      </c>
      <c r="D599" s="9" t="str">
        <f>VLOOKUP(Table_mpnet_titles_topics[[#This Row],[Column3.topic]],mpnet_titles_topicDescriptions!$B$2:$C$19, 2, FALSE)</f>
        <v>0_writing_feedback_of_in</v>
      </c>
    </row>
    <row r="600" spans="1:4" x14ac:dyDescent="0.25">
      <c r="A600" t="s">
        <v>1879</v>
      </c>
      <c r="B600" t="s">
        <v>1880</v>
      </c>
      <c r="C600">
        <v>-1</v>
      </c>
      <c r="D600" s="9" t="str">
        <f>VLOOKUP(Table_mpnet_titles_topics[[#This Row],[Column3.topic]],mpnet_titles_topicDescriptions!$B$2:$C$19, 2, FALSE)</f>
        <v>-1_of_the_and_in_language_learning_learner</v>
      </c>
    </row>
    <row r="601" spans="1:4" x14ac:dyDescent="0.25">
      <c r="A601" t="s">
        <v>1884</v>
      </c>
      <c r="B601" t="s">
        <v>1885</v>
      </c>
      <c r="C601">
        <v>0</v>
      </c>
      <c r="D601" s="9" t="str">
        <f>VLOOKUP(Table_mpnet_titles_topics[[#This Row],[Column3.topic]],mpnet_titles_topicDescriptions!$B$2:$C$19, 2, FALSE)</f>
        <v>0_writing_feedback_of_in</v>
      </c>
    </row>
    <row r="602" spans="1:4" x14ac:dyDescent="0.25">
      <c r="A602" t="s">
        <v>1889</v>
      </c>
      <c r="B602" t="s">
        <v>1890</v>
      </c>
      <c r="C602">
        <v>1</v>
      </c>
      <c r="D602" s="9" t="str">
        <f>VLOOKUP(Table_mpnet_titles_topics[[#This Row],[Column3.topic]],mpnet_titles_topicDescriptions!$B$2:$C$19, 2, FALSE)</f>
        <v>1_communication_interaction_synchronous_multim...</v>
      </c>
    </row>
    <row r="603" spans="1:4" x14ac:dyDescent="0.25">
      <c r="A603" t="s">
        <v>1895</v>
      </c>
      <c r="B603" t="s">
        <v>1896</v>
      </c>
      <c r="C603">
        <v>0</v>
      </c>
      <c r="D603" s="9" t="str">
        <f>VLOOKUP(Table_mpnet_titles_topics[[#This Row],[Column3.topic]],mpnet_titles_topicDescriptions!$B$2:$C$19, 2, FALSE)</f>
        <v>0_writing_feedback_of_in</v>
      </c>
    </row>
    <row r="604" spans="1:4" x14ac:dyDescent="0.25">
      <c r="A604" t="s">
        <v>1901</v>
      </c>
      <c r="B604" t="s">
        <v>1902</v>
      </c>
      <c r="C604">
        <v>10</v>
      </c>
      <c r="D604" s="9" t="str">
        <f>VLOOKUP(Table_mpnet_titles_topics[[#This Row],[Column3.topic]],mpnet_titles_topicDescriptions!$B$2:$C$19, 2, FALSE)</f>
        <v>10_social_informal_facebook_language</v>
      </c>
    </row>
    <row r="605" spans="1:4" x14ac:dyDescent="0.25">
      <c r="A605" t="s">
        <v>1906</v>
      </c>
      <c r="B605" t="s">
        <v>1907</v>
      </c>
      <c r="C605">
        <v>1</v>
      </c>
      <c r="D605" s="9" t="str">
        <f>VLOOKUP(Table_mpnet_titles_topics[[#This Row],[Column3.topic]],mpnet_titles_topicDescriptions!$B$2:$C$19, 2, FALSE)</f>
        <v>1_communication_interaction_synchronous_multim...</v>
      </c>
    </row>
    <row r="606" spans="1:4" x14ac:dyDescent="0.25">
      <c r="A606" t="s">
        <v>1911</v>
      </c>
      <c r="B606" t="s">
        <v>1912</v>
      </c>
      <c r="C606">
        <v>7</v>
      </c>
      <c r="D606" s="9" t="str">
        <f>VLOOKUP(Table_mpnet_titles_topics[[#This Row],[Column3.topic]],mpnet_titles_topicDescriptions!$B$2:$C$19, 2, FALSE)</f>
        <v>7_vocabulary_glosses_dictionary_of</v>
      </c>
    </row>
    <row r="607" spans="1:4" x14ac:dyDescent="0.25">
      <c r="A607" t="s">
        <v>1916</v>
      </c>
      <c r="B607" t="s">
        <v>1917</v>
      </c>
      <c r="C607">
        <v>-1</v>
      </c>
      <c r="D607" s="9" t="str">
        <f>VLOOKUP(Table_mpnet_titles_topics[[#This Row],[Column3.topic]],mpnet_titles_topicDescriptions!$B$2:$C$19, 2, FALSE)</f>
        <v>-1_of_the_and_in_language_learning_learner</v>
      </c>
    </row>
    <row r="608" spans="1:4" x14ac:dyDescent="0.25">
      <c r="A608" t="s">
        <v>1921</v>
      </c>
      <c r="B608" t="s">
        <v>1922</v>
      </c>
      <c r="C608">
        <v>1</v>
      </c>
      <c r="D608" s="9" t="str">
        <f>VLOOKUP(Table_mpnet_titles_topics[[#This Row],[Column3.topic]],mpnet_titles_topicDescriptions!$B$2:$C$19, 2, FALSE)</f>
        <v>1_communication_interaction_synchronous_multim...</v>
      </c>
    </row>
    <row r="609" spans="1:4" x14ac:dyDescent="0.25">
      <c r="A609" t="s">
        <v>1926</v>
      </c>
      <c r="B609" t="s">
        <v>5535</v>
      </c>
      <c r="C609">
        <v>13</v>
      </c>
      <c r="D609" s="9" t="str">
        <f>VLOOKUP(Table_mpnet_titles_topics[[#This Row],[Column3.topic]],mpnet_titles_topicDescriptions!$B$2:$C$19, 2, FALSE)</f>
        <v>13_flipped_classroom_flipping_classrooms</v>
      </c>
    </row>
    <row r="610" spans="1:4" x14ac:dyDescent="0.25">
      <c r="A610" t="s">
        <v>1929</v>
      </c>
      <c r="B610" t="s">
        <v>1930</v>
      </c>
      <c r="C610">
        <v>11</v>
      </c>
      <c r="D610" s="9" t="str">
        <f>VLOOKUP(Table_mpnet_titles_topics[[#This Row],[Column3.topic]],mpnet_titles_topicDescriptions!$B$2:$C$19, 2, FALSE)</f>
        <v>11_game_digital_games_gaming</v>
      </c>
    </row>
    <row r="611" spans="1:4" x14ac:dyDescent="0.25">
      <c r="A611" t="s">
        <v>1934</v>
      </c>
      <c r="B611" t="s">
        <v>1935</v>
      </c>
      <c r="C611">
        <v>4</v>
      </c>
      <c r="D611" s="9" t="str">
        <f>VLOOKUP(Table_mpnet_titles_topics[[#This Row],[Column3.topic]],mpnet_titles_topicDescriptions!$B$2:$C$19, 2, FALSE)</f>
        <v>4_call_research_the_in</v>
      </c>
    </row>
    <row r="612" spans="1:4" x14ac:dyDescent="0.25">
      <c r="A612" t="s">
        <v>1939</v>
      </c>
      <c r="B612" t="s">
        <v>1940</v>
      </c>
      <c r="C612">
        <v>2</v>
      </c>
      <c r="D612" s="9" t="str">
        <f>VLOOKUP(Table_mpnet_titles_topics[[#This Row],[Column3.topic]],mpnet_titles_topicDescriptions!$B$2:$C$19, 2, FALSE)</f>
        <v>2_mobile_learning_assisted_language</v>
      </c>
    </row>
    <row r="613" spans="1:4" x14ac:dyDescent="0.25">
      <c r="A613" t="s">
        <v>1944</v>
      </c>
      <c r="B613" t="s">
        <v>1945</v>
      </c>
      <c r="C613">
        <v>0</v>
      </c>
      <c r="D613" s="9" t="str">
        <f>VLOOKUP(Table_mpnet_titles_topics[[#This Row],[Column3.topic]],mpnet_titles_topicDescriptions!$B$2:$C$19, 2, FALSE)</f>
        <v>0_writing_feedback_of_in</v>
      </c>
    </row>
    <row r="614" spans="1:4" x14ac:dyDescent="0.25">
      <c r="A614" t="s">
        <v>1948</v>
      </c>
      <c r="B614" t="s">
        <v>1949</v>
      </c>
      <c r="C614">
        <v>1</v>
      </c>
      <c r="D614" s="9" t="str">
        <f>VLOOKUP(Table_mpnet_titles_topics[[#This Row],[Column3.topic]],mpnet_titles_topicDescriptions!$B$2:$C$19, 2, FALSE)</f>
        <v>1_communication_interaction_synchronous_multim...</v>
      </c>
    </row>
    <row r="615" spans="1:4" x14ac:dyDescent="0.25">
      <c r="A615" t="s">
        <v>1954</v>
      </c>
      <c r="B615" t="s">
        <v>1955</v>
      </c>
      <c r="C615">
        <v>0</v>
      </c>
      <c r="D615" s="9" t="str">
        <f>VLOOKUP(Table_mpnet_titles_topics[[#This Row],[Column3.topic]],mpnet_titles_topicDescriptions!$B$2:$C$19, 2, FALSE)</f>
        <v>0_writing_feedback_of_in</v>
      </c>
    </row>
    <row r="616" spans="1:4" x14ac:dyDescent="0.25">
      <c r="A616" t="s">
        <v>1959</v>
      </c>
      <c r="B616" t="s">
        <v>1960</v>
      </c>
      <c r="C616">
        <v>2</v>
      </c>
      <c r="D616" s="9" t="str">
        <f>VLOOKUP(Table_mpnet_titles_topics[[#This Row],[Column3.topic]],mpnet_titles_topicDescriptions!$B$2:$C$19, 2, FALSE)</f>
        <v>2_mobile_learning_assisted_language</v>
      </c>
    </row>
    <row r="617" spans="1:4" x14ac:dyDescent="0.25">
      <c r="A617" t="s">
        <v>1963</v>
      </c>
      <c r="B617" t="s">
        <v>1964</v>
      </c>
      <c r="C617">
        <v>0</v>
      </c>
      <c r="D617" s="9" t="str">
        <f>VLOOKUP(Table_mpnet_titles_topics[[#This Row],[Column3.topic]],mpnet_titles_topicDescriptions!$B$2:$C$19, 2, FALSE)</f>
        <v>0_writing_feedback_of_in</v>
      </c>
    </row>
    <row r="618" spans="1:4" x14ac:dyDescent="0.25">
      <c r="A618" t="s">
        <v>1968</v>
      </c>
      <c r="B618" t="s">
        <v>1969</v>
      </c>
      <c r="C618">
        <v>0</v>
      </c>
      <c r="D618" s="9" t="str">
        <f>VLOOKUP(Table_mpnet_titles_topics[[#This Row],[Column3.topic]],mpnet_titles_topicDescriptions!$B$2:$C$19, 2, FALSE)</f>
        <v>0_writing_feedback_of_in</v>
      </c>
    </row>
    <row r="619" spans="1:4" x14ac:dyDescent="0.25">
      <c r="A619" t="s">
        <v>1972</v>
      </c>
      <c r="B619" t="s">
        <v>1973</v>
      </c>
      <c r="C619">
        <v>0</v>
      </c>
      <c r="D619" s="9" t="str">
        <f>VLOOKUP(Table_mpnet_titles_topics[[#This Row],[Column3.topic]],mpnet_titles_topicDescriptions!$B$2:$C$19, 2, FALSE)</f>
        <v>0_writing_feedback_of_in</v>
      </c>
    </row>
    <row r="620" spans="1:4" x14ac:dyDescent="0.25">
      <c r="A620" t="s">
        <v>1977</v>
      </c>
      <c r="B620" t="s">
        <v>1978</v>
      </c>
      <c r="C620">
        <v>0</v>
      </c>
      <c r="D620" s="9" t="str">
        <f>VLOOKUP(Table_mpnet_titles_topics[[#This Row],[Column3.topic]],mpnet_titles_topicDescriptions!$B$2:$C$19, 2, FALSE)</f>
        <v>0_writing_feedback_of_in</v>
      </c>
    </row>
    <row r="621" spans="1:4" x14ac:dyDescent="0.25">
      <c r="A621" t="s">
        <v>1982</v>
      </c>
      <c r="B621" t="s">
        <v>1983</v>
      </c>
      <c r="C621">
        <v>-1</v>
      </c>
      <c r="D621" s="9" t="str">
        <f>VLOOKUP(Table_mpnet_titles_topics[[#This Row],[Column3.topic]],mpnet_titles_topicDescriptions!$B$2:$C$19, 2, FALSE)</f>
        <v>-1_of_the_and_in_language_learning_learner</v>
      </c>
    </row>
    <row r="622" spans="1:4" x14ac:dyDescent="0.25">
      <c r="A622" t="s">
        <v>1988</v>
      </c>
      <c r="B622" t="s">
        <v>1989</v>
      </c>
      <c r="C622">
        <v>-1</v>
      </c>
      <c r="D622" s="9" t="str">
        <f>VLOOKUP(Table_mpnet_titles_topics[[#This Row],[Column3.topic]],mpnet_titles_topicDescriptions!$B$2:$C$19, 2, FALSE)</f>
        <v>-1_of_the_and_in_language_learning_learner</v>
      </c>
    </row>
    <row r="623" spans="1:4" x14ac:dyDescent="0.25">
      <c r="A623" t="s">
        <v>1994</v>
      </c>
      <c r="B623" t="s">
        <v>1995</v>
      </c>
      <c r="C623">
        <v>0</v>
      </c>
      <c r="D623" s="9" t="str">
        <f>VLOOKUP(Table_mpnet_titles_topics[[#This Row],[Column3.topic]],mpnet_titles_topicDescriptions!$B$2:$C$19, 2, FALSE)</f>
        <v>0_writing_feedback_of_in</v>
      </c>
    </row>
    <row r="624" spans="1:4" x14ac:dyDescent="0.25">
      <c r="A624" t="s">
        <v>2000</v>
      </c>
      <c r="B624" t="s">
        <v>2001</v>
      </c>
      <c r="C624">
        <v>-1</v>
      </c>
      <c r="D624" s="9" t="str">
        <f>VLOOKUP(Table_mpnet_titles_topics[[#This Row],[Column3.topic]],mpnet_titles_topicDescriptions!$B$2:$C$19, 2, FALSE)</f>
        <v>-1_of_the_and_in_language_learning_learner</v>
      </c>
    </row>
    <row r="625" spans="1:4" x14ac:dyDescent="0.25">
      <c r="A625" t="s">
        <v>2006</v>
      </c>
      <c r="B625" t="s">
        <v>2007</v>
      </c>
      <c r="C625">
        <v>0</v>
      </c>
      <c r="D625" s="9" t="str">
        <f>VLOOKUP(Table_mpnet_titles_topics[[#This Row],[Column3.topic]],mpnet_titles_topicDescriptions!$B$2:$C$19, 2, FALSE)</f>
        <v>0_writing_feedback_of_in</v>
      </c>
    </row>
    <row r="626" spans="1:4" x14ac:dyDescent="0.25">
      <c r="A626" t="s">
        <v>2011</v>
      </c>
      <c r="B626" t="s">
        <v>2012</v>
      </c>
      <c r="C626">
        <v>0</v>
      </c>
      <c r="D626" s="9" t="str">
        <f>VLOOKUP(Table_mpnet_titles_topics[[#This Row],[Column3.topic]],mpnet_titles_topicDescriptions!$B$2:$C$19, 2, FALSE)</f>
        <v>0_writing_feedback_of_in</v>
      </c>
    </row>
    <row r="627" spans="1:4" x14ac:dyDescent="0.25">
      <c r="A627" t="s">
        <v>2312</v>
      </c>
      <c r="B627" t="s">
        <v>2313</v>
      </c>
      <c r="C627">
        <v>0</v>
      </c>
      <c r="D627" s="9" t="str">
        <f>VLOOKUP(Table_mpnet_titles_topics[[#This Row],[Column3.topic]],mpnet_titles_topicDescriptions!$B$2:$C$19, 2, FALSE)</f>
        <v>0_writing_feedback_of_in</v>
      </c>
    </row>
    <row r="628" spans="1:4" x14ac:dyDescent="0.25">
      <c r="A628" t="s">
        <v>2317</v>
      </c>
      <c r="B628" t="s">
        <v>5533</v>
      </c>
      <c r="C628">
        <v>10</v>
      </c>
      <c r="D628" s="9" t="str">
        <f>VLOOKUP(Table_mpnet_titles_topics[[#This Row],[Column3.topic]],mpnet_titles_topicDescriptions!$B$2:$C$19, 2, FALSE)</f>
        <v>10_social_informal_facebook_language</v>
      </c>
    </row>
    <row r="629" spans="1:4" x14ac:dyDescent="0.25">
      <c r="A629" t="s">
        <v>2322</v>
      </c>
      <c r="B629" t="s">
        <v>5534</v>
      </c>
      <c r="C629">
        <v>1</v>
      </c>
      <c r="D629" s="9" t="str">
        <f>VLOOKUP(Table_mpnet_titles_topics[[#This Row],[Column3.topic]],mpnet_titles_topicDescriptions!$B$2:$C$19, 2, FALSE)</f>
        <v>1_communication_interaction_synchronous_multim...</v>
      </c>
    </row>
    <row r="630" spans="1:4" x14ac:dyDescent="0.25">
      <c r="A630" t="s">
        <v>2326</v>
      </c>
      <c r="B630" t="s">
        <v>2327</v>
      </c>
      <c r="C630">
        <v>-1</v>
      </c>
      <c r="D630" s="9" t="str">
        <f>VLOOKUP(Table_mpnet_titles_topics[[#This Row],[Column3.topic]],mpnet_titles_topicDescriptions!$B$2:$C$19, 2, FALSE)</f>
        <v>-1_of_the_and_in_language_learning_learner</v>
      </c>
    </row>
    <row r="631" spans="1:4" x14ac:dyDescent="0.25">
      <c r="A631" t="s">
        <v>2331</v>
      </c>
      <c r="B631" t="s">
        <v>2332</v>
      </c>
      <c r="C631">
        <v>-1</v>
      </c>
      <c r="D631" s="9" t="str">
        <f>VLOOKUP(Table_mpnet_titles_topics[[#This Row],[Column3.topic]],mpnet_titles_topicDescriptions!$B$2:$C$19, 2, FALSE)</f>
        <v>-1_of_the_and_in_language_learning_learner</v>
      </c>
    </row>
    <row r="632" spans="1:4" x14ac:dyDescent="0.25">
      <c r="A632" t="s">
        <v>2336</v>
      </c>
      <c r="B632" t="s">
        <v>2337</v>
      </c>
      <c r="C632">
        <v>-1</v>
      </c>
      <c r="D632" s="9" t="str">
        <f>VLOOKUP(Table_mpnet_titles_topics[[#This Row],[Column3.topic]],mpnet_titles_topicDescriptions!$B$2:$C$19, 2, FALSE)</f>
        <v>-1_of_the_and_in_language_learning_learner</v>
      </c>
    </row>
    <row r="633" spans="1:4" x14ac:dyDescent="0.25">
      <c r="A633" t="s">
        <v>2341</v>
      </c>
      <c r="B633" t="s">
        <v>2342</v>
      </c>
      <c r="C633">
        <v>-1</v>
      </c>
      <c r="D633" s="9" t="str">
        <f>VLOOKUP(Table_mpnet_titles_topics[[#This Row],[Column3.topic]],mpnet_titles_topicDescriptions!$B$2:$C$19, 2, FALSE)</f>
        <v>-1_of_the_and_in_language_learning_learner</v>
      </c>
    </row>
    <row r="634" spans="1:4" x14ac:dyDescent="0.25">
      <c r="A634" t="s">
        <v>2346</v>
      </c>
      <c r="B634" t="s">
        <v>2347</v>
      </c>
      <c r="C634">
        <v>5</v>
      </c>
      <c r="D634" s="9" t="str">
        <f>VLOOKUP(Table_mpnet_titles_topics[[#This Row],[Column3.topic]],mpnet_titles_topicDescriptions!$B$2:$C$19, 2, FALSE)</f>
        <v>5_telecollaboration_intercultural_telecollabor...</v>
      </c>
    </row>
    <row r="635" spans="1:4" x14ac:dyDescent="0.25">
      <c r="A635" t="s">
        <v>2352</v>
      </c>
      <c r="B635" t="s">
        <v>5532</v>
      </c>
      <c r="C635">
        <v>3</v>
      </c>
      <c r="D635" s="9" t="str">
        <f>VLOOKUP(Table_mpnet_titles_topics[[#This Row],[Column3.topic]],mpnet_titles_topicDescriptions!$B$2:$C$19, 2, FALSE)</f>
        <v>3_technology_language_technologies_teachers</v>
      </c>
    </row>
    <row r="636" spans="1:4" x14ac:dyDescent="0.25">
      <c r="A636" t="s">
        <v>2357</v>
      </c>
      <c r="B636" t="s">
        <v>2358</v>
      </c>
      <c r="C636">
        <v>0</v>
      </c>
      <c r="D636" s="9" t="str">
        <f>VLOOKUP(Table_mpnet_titles_topics[[#This Row],[Column3.topic]],mpnet_titles_topicDescriptions!$B$2:$C$19, 2, FALSE)</f>
        <v>0_writing_feedback_of_in</v>
      </c>
    </row>
    <row r="637" spans="1:4" x14ac:dyDescent="0.25">
      <c r="A637" t="s">
        <v>2362</v>
      </c>
      <c r="B637" t="s">
        <v>2363</v>
      </c>
      <c r="C637">
        <v>13</v>
      </c>
      <c r="D637" s="9" t="str">
        <f>VLOOKUP(Table_mpnet_titles_topics[[#This Row],[Column3.topic]],mpnet_titles_topicDescriptions!$B$2:$C$19, 2, FALSE)</f>
        <v>13_flipped_classroom_flipping_classrooms</v>
      </c>
    </row>
    <row r="638" spans="1:4" x14ac:dyDescent="0.25">
      <c r="A638" t="s">
        <v>2367</v>
      </c>
      <c r="B638" t="s">
        <v>2368</v>
      </c>
      <c r="C638">
        <v>1</v>
      </c>
      <c r="D638" s="9" t="str">
        <f>VLOOKUP(Table_mpnet_titles_topics[[#This Row],[Column3.topic]],mpnet_titles_topicDescriptions!$B$2:$C$19, 2, FALSE)</f>
        <v>1_communication_interaction_synchronous_multim...</v>
      </c>
    </row>
    <row r="639" spans="1:4" x14ac:dyDescent="0.25">
      <c r="A639" t="s">
        <v>2372</v>
      </c>
      <c r="B639" t="s">
        <v>2373</v>
      </c>
      <c r="C639">
        <v>4</v>
      </c>
      <c r="D639" s="9" t="str">
        <f>VLOOKUP(Table_mpnet_titles_topics[[#This Row],[Column3.topic]],mpnet_titles_topicDescriptions!$B$2:$C$19, 2, FALSE)</f>
        <v>4_call_research_the_in</v>
      </c>
    </row>
    <row r="640" spans="1:4" x14ac:dyDescent="0.25">
      <c r="A640" t="s">
        <v>2377</v>
      </c>
      <c r="B640" t="s">
        <v>2378</v>
      </c>
      <c r="C640">
        <v>13</v>
      </c>
      <c r="D640" s="9" t="str">
        <f>VLOOKUP(Table_mpnet_titles_topics[[#This Row],[Column3.topic]],mpnet_titles_topicDescriptions!$B$2:$C$19, 2, FALSE)</f>
        <v>13_flipped_classroom_flipping_classrooms</v>
      </c>
    </row>
    <row r="641" spans="1:4" x14ac:dyDescent="0.25">
      <c r="A641" t="s">
        <v>2382</v>
      </c>
      <c r="B641" t="s">
        <v>2383</v>
      </c>
      <c r="C641">
        <v>5</v>
      </c>
      <c r="D641" s="9" t="str">
        <f>VLOOKUP(Table_mpnet_titles_topics[[#This Row],[Column3.topic]],mpnet_titles_topicDescriptions!$B$2:$C$19, 2, FALSE)</f>
        <v>5_telecollaboration_intercultural_telecollabor...</v>
      </c>
    </row>
    <row r="642" spans="1:4" x14ac:dyDescent="0.25">
      <c r="A642" t="s">
        <v>2387</v>
      </c>
      <c r="B642" t="s">
        <v>2388</v>
      </c>
      <c r="C642">
        <v>-1</v>
      </c>
      <c r="D642" s="9" t="str">
        <f>VLOOKUP(Table_mpnet_titles_topics[[#This Row],[Column3.topic]],mpnet_titles_topicDescriptions!$B$2:$C$19, 2, FALSE)</f>
        <v>-1_of_the_and_in_language_learning_learner</v>
      </c>
    </row>
    <row r="643" spans="1:4" x14ac:dyDescent="0.25">
      <c r="A643" t="s">
        <v>2391</v>
      </c>
      <c r="B643" t="s">
        <v>2392</v>
      </c>
      <c r="C643">
        <v>10</v>
      </c>
      <c r="D643" s="9" t="str">
        <f>VLOOKUP(Table_mpnet_titles_topics[[#This Row],[Column3.topic]],mpnet_titles_topicDescriptions!$B$2:$C$19, 2, FALSE)</f>
        <v>10_social_informal_facebook_language</v>
      </c>
    </row>
    <row r="644" spans="1:4" x14ac:dyDescent="0.25">
      <c r="A644" t="s">
        <v>2395</v>
      </c>
      <c r="B644" t="s">
        <v>2396</v>
      </c>
      <c r="C644">
        <v>-1</v>
      </c>
      <c r="D644" s="9" t="str">
        <f>VLOOKUP(Table_mpnet_titles_topics[[#This Row],[Column3.topic]],mpnet_titles_topicDescriptions!$B$2:$C$19, 2, FALSE)</f>
        <v>-1_of_the_and_in_language_learning_learner</v>
      </c>
    </row>
    <row r="645" spans="1:4" x14ac:dyDescent="0.25">
      <c r="A645" t="s">
        <v>2400</v>
      </c>
      <c r="B645" t="s">
        <v>2401</v>
      </c>
      <c r="C645">
        <v>1</v>
      </c>
      <c r="D645" s="9" t="str">
        <f>VLOOKUP(Table_mpnet_titles_topics[[#This Row],[Column3.topic]],mpnet_titles_topicDescriptions!$B$2:$C$19, 2, FALSE)</f>
        <v>1_communication_interaction_synchronous_multim...</v>
      </c>
    </row>
    <row r="646" spans="1:4" x14ac:dyDescent="0.25">
      <c r="A646" t="s">
        <v>2405</v>
      </c>
      <c r="B646" t="s">
        <v>2406</v>
      </c>
      <c r="C646">
        <v>12</v>
      </c>
      <c r="D646" s="9" t="str">
        <f>VLOOKUP(Table_mpnet_titles_topics[[#This Row],[Column3.topic]],mpnet_titles_topicDescriptions!$B$2:$C$19, 2, FALSE)</f>
        <v>12_comprehension_listening_video_captions</v>
      </c>
    </row>
    <row r="647" spans="1:4" x14ac:dyDescent="0.25">
      <c r="A647" t="s">
        <v>2410</v>
      </c>
      <c r="B647" t="s">
        <v>2411</v>
      </c>
      <c r="C647">
        <v>0</v>
      </c>
      <c r="D647" s="9" t="str">
        <f>VLOOKUP(Table_mpnet_titles_topics[[#This Row],[Column3.topic]],mpnet_titles_topicDescriptions!$B$2:$C$19, 2, FALSE)</f>
        <v>0_writing_feedback_of_in</v>
      </c>
    </row>
    <row r="648" spans="1:4" x14ac:dyDescent="0.25">
      <c r="A648" t="s">
        <v>2415</v>
      </c>
      <c r="B648" t="s">
        <v>2416</v>
      </c>
      <c r="C648">
        <v>1</v>
      </c>
      <c r="D648" s="9" t="str">
        <f>VLOOKUP(Table_mpnet_titles_topics[[#This Row],[Column3.topic]],mpnet_titles_topicDescriptions!$B$2:$C$19, 2, FALSE)</f>
        <v>1_communication_interaction_synchronous_multim...</v>
      </c>
    </row>
    <row r="649" spans="1:4" x14ac:dyDescent="0.25">
      <c r="A649" t="s">
        <v>2420</v>
      </c>
      <c r="B649" t="s">
        <v>2421</v>
      </c>
      <c r="C649">
        <v>1</v>
      </c>
      <c r="D649" s="9" t="str">
        <f>VLOOKUP(Table_mpnet_titles_topics[[#This Row],[Column3.topic]],mpnet_titles_topicDescriptions!$B$2:$C$19, 2, FALSE)</f>
        <v>1_communication_interaction_synchronous_multim...</v>
      </c>
    </row>
    <row r="650" spans="1:4" x14ac:dyDescent="0.25">
      <c r="A650" t="s">
        <v>2425</v>
      </c>
      <c r="B650" t="s">
        <v>2426</v>
      </c>
      <c r="C650">
        <v>10</v>
      </c>
      <c r="D650" s="9" t="str">
        <f>VLOOKUP(Table_mpnet_titles_topics[[#This Row],[Column3.topic]],mpnet_titles_topicDescriptions!$B$2:$C$19, 2, FALSE)</f>
        <v>10_social_informal_facebook_language</v>
      </c>
    </row>
    <row r="651" spans="1:4" x14ac:dyDescent="0.25">
      <c r="A651" t="s">
        <v>2430</v>
      </c>
      <c r="B651" t="s">
        <v>2431</v>
      </c>
      <c r="C651">
        <v>-1</v>
      </c>
      <c r="D651" s="9" t="str">
        <f>VLOOKUP(Table_mpnet_titles_topics[[#This Row],[Column3.topic]],mpnet_titles_topicDescriptions!$B$2:$C$19, 2, FALSE)</f>
        <v>-1_of_the_and_in_language_learning_learner</v>
      </c>
    </row>
    <row r="652" spans="1:4" x14ac:dyDescent="0.25">
      <c r="A652" t="s">
        <v>2435</v>
      </c>
      <c r="B652" t="s">
        <v>2436</v>
      </c>
      <c r="C652">
        <v>0</v>
      </c>
      <c r="D652" s="9" t="str">
        <f>VLOOKUP(Table_mpnet_titles_topics[[#This Row],[Column3.topic]],mpnet_titles_topicDescriptions!$B$2:$C$19, 2, FALSE)</f>
        <v>0_writing_feedback_of_in</v>
      </c>
    </row>
    <row r="653" spans="1:4" x14ac:dyDescent="0.25">
      <c r="A653" t="s">
        <v>2440</v>
      </c>
      <c r="B653" t="s">
        <v>2441</v>
      </c>
      <c r="C653">
        <v>7</v>
      </c>
      <c r="D653" s="9" t="str">
        <f>VLOOKUP(Table_mpnet_titles_topics[[#This Row],[Column3.topic]],mpnet_titles_topicDescriptions!$B$2:$C$19, 2, FALSE)</f>
        <v>7_vocabulary_glosses_dictionary_of</v>
      </c>
    </row>
    <row r="654" spans="1:4" x14ac:dyDescent="0.25">
      <c r="A654" t="s">
        <v>2444</v>
      </c>
      <c r="B654" t="s">
        <v>2445</v>
      </c>
      <c r="C654">
        <v>-1</v>
      </c>
      <c r="D654" s="9" t="str">
        <f>VLOOKUP(Table_mpnet_titles_topics[[#This Row],[Column3.topic]],mpnet_titles_topicDescriptions!$B$2:$C$19, 2, FALSE)</f>
        <v>-1_of_the_and_in_language_learning_learner</v>
      </c>
    </row>
    <row r="655" spans="1:4" x14ac:dyDescent="0.25">
      <c r="A655" t="s">
        <v>2714</v>
      </c>
      <c r="B655" t="s">
        <v>2715</v>
      </c>
      <c r="C655">
        <v>7</v>
      </c>
      <c r="D655" s="9" t="str">
        <f>VLOOKUP(Table_mpnet_titles_topics[[#This Row],[Column3.topic]],mpnet_titles_topicDescriptions!$B$2:$C$19, 2, FALSE)</f>
        <v>7_vocabulary_glosses_dictionary_of</v>
      </c>
    </row>
    <row r="656" spans="1:4" x14ac:dyDescent="0.25">
      <c r="A656" t="s">
        <v>2719</v>
      </c>
      <c r="B656" t="s">
        <v>2720</v>
      </c>
      <c r="C656">
        <v>-1</v>
      </c>
      <c r="D656" s="9" t="str">
        <f>VLOOKUP(Table_mpnet_titles_topics[[#This Row],[Column3.topic]],mpnet_titles_topicDescriptions!$B$2:$C$19, 2, FALSE)</f>
        <v>-1_of_the_and_in_language_learning_learner</v>
      </c>
    </row>
    <row r="657" spans="1:4" x14ac:dyDescent="0.25">
      <c r="A657" t="s">
        <v>2725</v>
      </c>
      <c r="B657" t="s">
        <v>2726</v>
      </c>
      <c r="C657">
        <v>1</v>
      </c>
      <c r="D657" s="9" t="str">
        <f>VLOOKUP(Table_mpnet_titles_topics[[#This Row],[Column3.topic]],mpnet_titles_topicDescriptions!$B$2:$C$19, 2, FALSE)</f>
        <v>1_communication_interaction_synchronous_multim...</v>
      </c>
    </row>
    <row r="658" spans="1:4" x14ac:dyDescent="0.25">
      <c r="A658" t="s">
        <v>2730</v>
      </c>
      <c r="B658" t="s">
        <v>2731</v>
      </c>
      <c r="C658">
        <v>0</v>
      </c>
      <c r="D658" s="9" t="str">
        <f>VLOOKUP(Table_mpnet_titles_topics[[#This Row],[Column3.topic]],mpnet_titles_topicDescriptions!$B$2:$C$19, 2, FALSE)</f>
        <v>0_writing_feedback_of_in</v>
      </c>
    </row>
    <row r="659" spans="1:4" x14ac:dyDescent="0.25">
      <c r="A659" t="s">
        <v>2735</v>
      </c>
      <c r="B659" t="s">
        <v>2736</v>
      </c>
      <c r="C659">
        <v>2</v>
      </c>
      <c r="D659" s="9" t="str">
        <f>VLOOKUP(Table_mpnet_titles_topics[[#This Row],[Column3.topic]],mpnet_titles_topicDescriptions!$B$2:$C$19, 2, FALSE)</f>
        <v>2_mobile_learning_assisted_language</v>
      </c>
    </row>
    <row r="660" spans="1:4" x14ac:dyDescent="0.25">
      <c r="A660" t="s">
        <v>2740</v>
      </c>
      <c r="B660" t="s">
        <v>2741</v>
      </c>
      <c r="C660">
        <v>12</v>
      </c>
      <c r="D660" s="9" t="str">
        <f>VLOOKUP(Table_mpnet_titles_topics[[#This Row],[Column3.topic]],mpnet_titles_topicDescriptions!$B$2:$C$19, 2, FALSE)</f>
        <v>12_comprehension_listening_video_captions</v>
      </c>
    </row>
    <row r="661" spans="1:4" x14ac:dyDescent="0.25">
      <c r="A661" t="s">
        <v>2745</v>
      </c>
      <c r="B661" t="s">
        <v>2746</v>
      </c>
      <c r="C661">
        <v>0</v>
      </c>
      <c r="D661" s="9" t="str">
        <f>VLOOKUP(Table_mpnet_titles_topics[[#This Row],[Column3.topic]],mpnet_titles_topicDescriptions!$B$2:$C$19, 2, FALSE)</f>
        <v>0_writing_feedback_of_in</v>
      </c>
    </row>
    <row r="662" spans="1:4" x14ac:dyDescent="0.25">
      <c r="A662" t="s">
        <v>2750</v>
      </c>
      <c r="B662" t="s">
        <v>2751</v>
      </c>
      <c r="C662">
        <v>9</v>
      </c>
      <c r="D662" s="9" t="str">
        <f>VLOOKUP(Table_mpnet_titles_topics[[#This Row],[Column3.topic]],mpnet_titles_topicDescriptions!$B$2:$C$19, 2, FALSE)</f>
        <v>9_reality_virtual_3d_life</v>
      </c>
    </row>
    <row r="663" spans="1:4" x14ac:dyDescent="0.25">
      <c r="A663" t="s">
        <v>2755</v>
      </c>
      <c r="B663" t="s">
        <v>2756</v>
      </c>
      <c r="C663">
        <v>5</v>
      </c>
      <c r="D663" s="9" t="str">
        <f>VLOOKUP(Table_mpnet_titles_topics[[#This Row],[Column3.topic]],mpnet_titles_topicDescriptions!$B$2:$C$19, 2, FALSE)</f>
        <v>5_telecollaboration_intercultural_telecollabor...</v>
      </c>
    </row>
    <row r="664" spans="1:4" x14ac:dyDescent="0.25">
      <c r="A664" t="s">
        <v>2760</v>
      </c>
      <c r="B664" t="s">
        <v>2761</v>
      </c>
      <c r="C664">
        <v>5</v>
      </c>
      <c r="D664" s="9" t="str">
        <f>VLOOKUP(Table_mpnet_titles_topics[[#This Row],[Column3.topic]],mpnet_titles_topicDescriptions!$B$2:$C$19, 2, FALSE)</f>
        <v>5_telecollaboration_intercultural_telecollabor...</v>
      </c>
    </row>
    <row r="665" spans="1:4" x14ac:dyDescent="0.25">
      <c r="A665" t="s">
        <v>2766</v>
      </c>
      <c r="B665" t="s">
        <v>2767</v>
      </c>
      <c r="C665">
        <v>5</v>
      </c>
      <c r="D665" s="9" t="str">
        <f>VLOOKUP(Table_mpnet_titles_topics[[#This Row],[Column3.topic]],mpnet_titles_topicDescriptions!$B$2:$C$19, 2, FALSE)</f>
        <v>5_telecollaboration_intercultural_telecollabor...</v>
      </c>
    </row>
    <row r="666" spans="1:4" x14ac:dyDescent="0.25">
      <c r="A666" t="s">
        <v>2771</v>
      </c>
      <c r="B666" t="s">
        <v>2772</v>
      </c>
      <c r="C666">
        <v>5</v>
      </c>
      <c r="D666" s="9" t="str">
        <f>VLOOKUP(Table_mpnet_titles_topics[[#This Row],[Column3.topic]],mpnet_titles_topicDescriptions!$B$2:$C$19, 2, FALSE)</f>
        <v>5_telecollaboration_intercultural_telecollabor...</v>
      </c>
    </row>
    <row r="667" spans="1:4" x14ac:dyDescent="0.25">
      <c r="A667" t="s">
        <v>2777</v>
      </c>
      <c r="B667" t="s">
        <v>2778</v>
      </c>
      <c r="C667">
        <v>5</v>
      </c>
      <c r="D667" s="9" t="str">
        <f>VLOOKUP(Table_mpnet_titles_topics[[#This Row],[Column3.topic]],mpnet_titles_topicDescriptions!$B$2:$C$19, 2, FALSE)</f>
        <v>5_telecollaboration_intercultural_telecollabor...</v>
      </c>
    </row>
    <row r="668" spans="1:4" x14ac:dyDescent="0.25">
      <c r="A668" t="s">
        <v>2781</v>
      </c>
      <c r="B668" t="s">
        <v>2782</v>
      </c>
      <c r="C668">
        <v>8</v>
      </c>
      <c r="D668" s="9" t="str">
        <f>VLOOKUP(Table_mpnet_titles_topics[[#This Row],[Column3.topic]],mpnet_titles_topicDescriptions!$B$2:$C$19, 2, FALSE)</f>
        <v>8_online_learning_virtual_analytics</v>
      </c>
    </row>
    <row r="669" spans="1:4" x14ac:dyDescent="0.25">
      <c r="A669" t="s">
        <v>2787</v>
      </c>
      <c r="B669" t="s">
        <v>2788</v>
      </c>
      <c r="C669">
        <v>-1</v>
      </c>
      <c r="D669" s="9" t="str">
        <f>VLOOKUP(Table_mpnet_titles_topics[[#This Row],[Column3.topic]],mpnet_titles_topicDescriptions!$B$2:$C$19, 2, FALSE)</f>
        <v>-1_of_the_and_in_language_learning_learner</v>
      </c>
    </row>
    <row r="670" spans="1:4" x14ac:dyDescent="0.25">
      <c r="A670" t="s">
        <v>2792</v>
      </c>
      <c r="B670" t="s">
        <v>2793</v>
      </c>
      <c r="C670">
        <v>5</v>
      </c>
      <c r="D670" s="9" t="str">
        <f>VLOOKUP(Table_mpnet_titles_topics[[#This Row],[Column3.topic]],mpnet_titles_topicDescriptions!$B$2:$C$19, 2, FALSE)</f>
        <v>5_telecollaboration_intercultural_telecollabor...</v>
      </c>
    </row>
    <row r="671" spans="1:4" x14ac:dyDescent="0.25">
      <c r="A671" t="s">
        <v>2797</v>
      </c>
      <c r="B671" t="s">
        <v>2798</v>
      </c>
      <c r="C671">
        <v>1</v>
      </c>
      <c r="D671" s="9" t="str">
        <f>VLOOKUP(Table_mpnet_titles_topics[[#This Row],[Column3.topic]],mpnet_titles_topicDescriptions!$B$2:$C$19, 2, FALSE)</f>
        <v>1_communication_interaction_synchronous_multim...</v>
      </c>
    </row>
    <row r="672" spans="1:4" x14ac:dyDescent="0.25">
      <c r="A672" t="s">
        <v>2803</v>
      </c>
      <c r="B672" t="s">
        <v>2804</v>
      </c>
      <c r="C672">
        <v>11</v>
      </c>
      <c r="D672" s="9" t="str">
        <f>VLOOKUP(Table_mpnet_titles_topics[[#This Row],[Column3.topic]],mpnet_titles_topicDescriptions!$B$2:$C$19, 2, FALSE)</f>
        <v>11_game_digital_games_gaming</v>
      </c>
    </row>
    <row r="673" spans="1:4" x14ac:dyDescent="0.25">
      <c r="A673" t="s">
        <v>2808</v>
      </c>
      <c r="B673" t="s">
        <v>2809</v>
      </c>
      <c r="C673">
        <v>-1</v>
      </c>
      <c r="D673" s="9" t="str">
        <f>VLOOKUP(Table_mpnet_titles_topics[[#This Row],[Column3.topic]],mpnet_titles_topicDescriptions!$B$2:$C$19, 2, FALSE)</f>
        <v>-1_of_the_and_in_language_learning_learner</v>
      </c>
    </row>
    <row r="674" spans="1:4" x14ac:dyDescent="0.25">
      <c r="A674" t="s">
        <v>2814</v>
      </c>
      <c r="B674" t="s">
        <v>2815</v>
      </c>
      <c r="C674">
        <v>-1</v>
      </c>
      <c r="D674" s="9" t="str">
        <f>VLOOKUP(Table_mpnet_titles_topics[[#This Row],[Column3.topic]],mpnet_titles_topicDescriptions!$B$2:$C$19, 2, FALSE)</f>
        <v>-1_of_the_and_in_language_learning_learner</v>
      </c>
    </row>
    <row r="675" spans="1:4" x14ac:dyDescent="0.25">
      <c r="A675" t="s">
        <v>2820</v>
      </c>
      <c r="B675" t="s">
        <v>2821</v>
      </c>
      <c r="C675">
        <v>10</v>
      </c>
      <c r="D675" s="9" t="str">
        <f>VLOOKUP(Table_mpnet_titles_topics[[#This Row],[Column3.topic]],mpnet_titles_topicDescriptions!$B$2:$C$19, 2, FALSE)</f>
        <v>10_social_informal_facebook_language</v>
      </c>
    </row>
    <row r="676" spans="1:4" x14ac:dyDescent="0.25">
      <c r="A676" t="s">
        <v>2824</v>
      </c>
      <c r="B676" t="s">
        <v>2825</v>
      </c>
      <c r="C676">
        <v>-1</v>
      </c>
      <c r="D676" s="9" t="str">
        <f>VLOOKUP(Table_mpnet_titles_topics[[#This Row],[Column3.topic]],mpnet_titles_topicDescriptions!$B$2:$C$19, 2, FALSE)</f>
        <v>-1_of_the_and_in_language_learning_learner</v>
      </c>
    </row>
    <row r="677" spans="1:4" x14ac:dyDescent="0.25">
      <c r="A677" t="s">
        <v>2829</v>
      </c>
      <c r="B677" t="s">
        <v>2830</v>
      </c>
      <c r="C677">
        <v>10</v>
      </c>
      <c r="D677" s="9" t="str">
        <f>VLOOKUP(Table_mpnet_titles_topics[[#This Row],[Column3.topic]],mpnet_titles_topicDescriptions!$B$2:$C$19, 2, FALSE)</f>
        <v>10_social_informal_facebook_language</v>
      </c>
    </row>
    <row r="678" spans="1:4" x14ac:dyDescent="0.25">
      <c r="A678" t="s">
        <v>2833</v>
      </c>
      <c r="B678" t="s">
        <v>2834</v>
      </c>
      <c r="C678">
        <v>11</v>
      </c>
      <c r="D678" s="9" t="str">
        <f>VLOOKUP(Table_mpnet_titles_topics[[#This Row],[Column3.topic]],mpnet_titles_topicDescriptions!$B$2:$C$19, 2, FALSE)</f>
        <v>11_game_digital_games_gaming</v>
      </c>
    </row>
    <row r="679" spans="1:4" x14ac:dyDescent="0.25">
      <c r="A679" t="s">
        <v>3225</v>
      </c>
      <c r="B679" t="s">
        <v>3226</v>
      </c>
      <c r="C679">
        <v>3</v>
      </c>
      <c r="D679" s="9" t="str">
        <f>VLOOKUP(Table_mpnet_titles_topics[[#This Row],[Column3.topic]],mpnet_titles_topicDescriptions!$B$2:$C$19, 2, FALSE)</f>
        <v>3_technology_language_technologies_teachers</v>
      </c>
    </row>
    <row r="680" spans="1:4" x14ac:dyDescent="0.25">
      <c r="A680" t="s">
        <v>3230</v>
      </c>
      <c r="B680" t="s">
        <v>3231</v>
      </c>
      <c r="C680">
        <v>5</v>
      </c>
      <c r="D680" s="9" t="str">
        <f>VLOOKUP(Table_mpnet_titles_topics[[#This Row],[Column3.topic]],mpnet_titles_topicDescriptions!$B$2:$C$19, 2, FALSE)</f>
        <v>5_telecollaboration_intercultural_telecollabor...</v>
      </c>
    </row>
    <row r="681" spans="1:4" x14ac:dyDescent="0.25">
      <c r="A681" t="s">
        <v>3234</v>
      </c>
      <c r="B681" t="s">
        <v>3235</v>
      </c>
      <c r="C681">
        <v>-1</v>
      </c>
      <c r="D681" s="9" t="str">
        <f>VLOOKUP(Table_mpnet_titles_topics[[#This Row],[Column3.topic]],mpnet_titles_topicDescriptions!$B$2:$C$19, 2, FALSE)</f>
        <v>-1_of_the_and_in_language_learning_learner</v>
      </c>
    </row>
    <row r="682" spans="1:4" x14ac:dyDescent="0.25">
      <c r="A682" t="s">
        <v>3239</v>
      </c>
      <c r="B682" t="s">
        <v>3240</v>
      </c>
      <c r="C682">
        <v>-1</v>
      </c>
      <c r="D682" s="9" t="str">
        <f>VLOOKUP(Table_mpnet_titles_topics[[#This Row],[Column3.topic]],mpnet_titles_topicDescriptions!$B$2:$C$19, 2, FALSE)</f>
        <v>-1_of_the_and_in_language_learning_learner</v>
      </c>
    </row>
    <row r="683" spans="1:4" x14ac:dyDescent="0.25">
      <c r="A683" t="s">
        <v>3244</v>
      </c>
      <c r="B683" t="s">
        <v>3245</v>
      </c>
      <c r="C683">
        <v>3</v>
      </c>
      <c r="D683" s="9" t="str">
        <f>VLOOKUP(Table_mpnet_titles_topics[[#This Row],[Column3.topic]],mpnet_titles_topicDescriptions!$B$2:$C$19, 2, FALSE)</f>
        <v>3_technology_language_technologies_teachers</v>
      </c>
    </row>
    <row r="684" spans="1:4" x14ac:dyDescent="0.25">
      <c r="A684" t="s">
        <v>3249</v>
      </c>
      <c r="B684" t="s">
        <v>3250</v>
      </c>
      <c r="C684">
        <v>8</v>
      </c>
      <c r="D684" s="9" t="str">
        <f>VLOOKUP(Table_mpnet_titles_topics[[#This Row],[Column3.topic]],mpnet_titles_topicDescriptions!$B$2:$C$19, 2, FALSE)</f>
        <v>8_online_learning_virtual_analytics</v>
      </c>
    </row>
    <row r="685" spans="1:4" x14ac:dyDescent="0.25">
      <c r="A685" t="s">
        <v>3254</v>
      </c>
      <c r="B685" t="s">
        <v>3255</v>
      </c>
      <c r="C685">
        <v>-1</v>
      </c>
      <c r="D685" s="9" t="str">
        <f>VLOOKUP(Table_mpnet_titles_topics[[#This Row],[Column3.topic]],mpnet_titles_topicDescriptions!$B$2:$C$19, 2, FALSE)</f>
        <v>-1_of_the_and_in_language_learning_learner</v>
      </c>
    </row>
    <row r="686" spans="1:4" x14ac:dyDescent="0.25">
      <c r="A686" t="s">
        <v>3259</v>
      </c>
      <c r="B686" t="s">
        <v>3260</v>
      </c>
      <c r="C686">
        <v>7</v>
      </c>
      <c r="D686" s="9" t="str">
        <f>VLOOKUP(Table_mpnet_titles_topics[[#This Row],[Column3.topic]],mpnet_titles_topicDescriptions!$B$2:$C$19, 2, FALSE)</f>
        <v>7_vocabulary_glosses_dictionary_of</v>
      </c>
    </row>
    <row r="687" spans="1:4" x14ac:dyDescent="0.25">
      <c r="A687" t="s">
        <v>3265</v>
      </c>
      <c r="B687" t="s">
        <v>3266</v>
      </c>
      <c r="C687">
        <v>0</v>
      </c>
      <c r="D687" s="9" t="str">
        <f>VLOOKUP(Table_mpnet_titles_topics[[#This Row],[Column3.topic]],mpnet_titles_topicDescriptions!$B$2:$C$19, 2, FALSE)</f>
        <v>0_writing_feedback_of_in</v>
      </c>
    </row>
    <row r="688" spans="1:4" x14ac:dyDescent="0.25">
      <c r="A688" t="s">
        <v>3270</v>
      </c>
      <c r="B688" t="s">
        <v>3271</v>
      </c>
      <c r="C688">
        <v>15</v>
      </c>
      <c r="D688" s="9" t="str">
        <f>VLOOKUP(Table_mpnet_titles_topics[[#This Row],[Column3.topic]],mpnet_titles_topicDescriptions!$B$2:$C$19, 2, FALSE)</f>
        <v>15_blended_learning_inquiry_bibliometric</v>
      </c>
    </row>
    <row r="689" spans="1:4" x14ac:dyDescent="0.25">
      <c r="A689" t="s">
        <v>3274</v>
      </c>
      <c r="B689" t="s">
        <v>3275</v>
      </c>
      <c r="C689">
        <v>7</v>
      </c>
      <c r="D689" s="9" t="str">
        <f>VLOOKUP(Table_mpnet_titles_topics[[#This Row],[Column3.topic]],mpnet_titles_topicDescriptions!$B$2:$C$19, 2, FALSE)</f>
        <v>7_vocabulary_glosses_dictionary_of</v>
      </c>
    </row>
    <row r="690" spans="1:4" x14ac:dyDescent="0.25">
      <c r="A690" t="s">
        <v>3279</v>
      </c>
      <c r="B690" t="s">
        <v>3280</v>
      </c>
      <c r="C690">
        <v>-1</v>
      </c>
      <c r="D690" s="9" t="str">
        <f>VLOOKUP(Table_mpnet_titles_topics[[#This Row],[Column3.topic]],mpnet_titles_topicDescriptions!$B$2:$C$19, 2, FALSE)</f>
        <v>-1_of_the_and_in_language_learning_learner</v>
      </c>
    </row>
    <row r="691" spans="1:4" x14ac:dyDescent="0.25">
      <c r="A691" t="s">
        <v>3284</v>
      </c>
      <c r="B691" t="s">
        <v>3285</v>
      </c>
      <c r="C691">
        <v>-1</v>
      </c>
      <c r="D691" s="9" t="str">
        <f>VLOOKUP(Table_mpnet_titles_topics[[#This Row],[Column3.topic]],mpnet_titles_topicDescriptions!$B$2:$C$19, 2, FALSE)</f>
        <v>-1_of_the_and_in_language_learning_learner</v>
      </c>
    </row>
    <row r="692" spans="1:4" x14ac:dyDescent="0.25">
      <c r="A692" t="s">
        <v>3289</v>
      </c>
      <c r="B692" t="s">
        <v>3290</v>
      </c>
      <c r="C692">
        <v>-1</v>
      </c>
      <c r="D692" s="9" t="str">
        <f>VLOOKUP(Table_mpnet_titles_topics[[#This Row],[Column3.topic]],mpnet_titles_topicDescriptions!$B$2:$C$19, 2, FALSE)</f>
        <v>-1_of_the_and_in_language_learning_learner</v>
      </c>
    </row>
    <row r="693" spans="1:4" x14ac:dyDescent="0.25">
      <c r="A693" t="s">
        <v>3294</v>
      </c>
      <c r="B693" t="s">
        <v>3295</v>
      </c>
      <c r="C693">
        <v>0</v>
      </c>
      <c r="D693" s="9" t="str">
        <f>VLOOKUP(Table_mpnet_titles_topics[[#This Row],[Column3.topic]],mpnet_titles_topicDescriptions!$B$2:$C$19, 2, FALSE)</f>
        <v>0_writing_feedback_of_in</v>
      </c>
    </row>
    <row r="694" spans="1:4" x14ac:dyDescent="0.25">
      <c r="A694" t="s">
        <v>3299</v>
      </c>
      <c r="B694" t="s">
        <v>3300</v>
      </c>
      <c r="C694">
        <v>-1</v>
      </c>
      <c r="D694" s="9" t="str">
        <f>VLOOKUP(Table_mpnet_titles_topics[[#This Row],[Column3.topic]],mpnet_titles_topicDescriptions!$B$2:$C$19, 2, FALSE)</f>
        <v>-1_of_the_and_in_language_learning_learner</v>
      </c>
    </row>
    <row r="695" spans="1:4" x14ac:dyDescent="0.25">
      <c r="A695" t="s">
        <v>3304</v>
      </c>
      <c r="B695" t="s">
        <v>3305</v>
      </c>
      <c r="C695">
        <v>-1</v>
      </c>
      <c r="D695" s="9" t="str">
        <f>VLOOKUP(Table_mpnet_titles_topics[[#This Row],[Column3.topic]],mpnet_titles_topicDescriptions!$B$2:$C$19, 2, FALSE)</f>
        <v>-1_of_the_and_in_language_learning_learner</v>
      </c>
    </row>
    <row r="696" spans="1:4" x14ac:dyDescent="0.25">
      <c r="A696" t="s">
        <v>3309</v>
      </c>
      <c r="B696" t="s">
        <v>3310</v>
      </c>
      <c r="C696">
        <v>6</v>
      </c>
      <c r="D696" s="9" t="str">
        <f>VLOOKUP(Table_mpnet_titles_topics[[#This Row],[Column3.topic]],mpnet_titles_topicDescriptions!$B$2:$C$19, 2, FALSE)</f>
        <v>6_pronunciation_speech_training_recognition</v>
      </c>
    </row>
    <row r="697" spans="1:4" x14ac:dyDescent="0.25">
      <c r="A697" t="s">
        <v>3314</v>
      </c>
      <c r="B697" t="s">
        <v>3315</v>
      </c>
      <c r="C697">
        <v>6</v>
      </c>
      <c r="D697" s="9" t="str">
        <f>VLOOKUP(Table_mpnet_titles_topics[[#This Row],[Column3.topic]],mpnet_titles_topicDescriptions!$B$2:$C$19, 2, FALSE)</f>
        <v>6_pronunciation_speech_training_recognition</v>
      </c>
    </row>
    <row r="698" spans="1:4" x14ac:dyDescent="0.25">
      <c r="A698" t="s">
        <v>3318</v>
      </c>
      <c r="B698" t="s">
        <v>3319</v>
      </c>
      <c r="C698">
        <v>0</v>
      </c>
      <c r="D698" s="9" t="str">
        <f>VLOOKUP(Table_mpnet_titles_topics[[#This Row],[Column3.topic]],mpnet_titles_topicDescriptions!$B$2:$C$19, 2, FALSE)</f>
        <v>0_writing_feedback_of_in</v>
      </c>
    </row>
    <row r="699" spans="1:4" x14ac:dyDescent="0.25">
      <c r="A699" t="s">
        <v>3322</v>
      </c>
      <c r="B699" t="s">
        <v>3323</v>
      </c>
      <c r="C699">
        <v>9</v>
      </c>
      <c r="D699" s="9" t="str">
        <f>VLOOKUP(Table_mpnet_titles_topics[[#This Row],[Column3.topic]],mpnet_titles_topicDescriptions!$B$2:$C$19, 2, FALSE)</f>
        <v>9_reality_virtual_3d_life</v>
      </c>
    </row>
    <row r="700" spans="1:4" x14ac:dyDescent="0.25">
      <c r="A700" t="s">
        <v>3327</v>
      </c>
      <c r="B700" t="s">
        <v>3328</v>
      </c>
      <c r="C700">
        <v>-1</v>
      </c>
      <c r="D700" s="9" t="str">
        <f>VLOOKUP(Table_mpnet_titles_topics[[#This Row],[Column3.topic]],mpnet_titles_topicDescriptions!$B$2:$C$19, 2, FALSE)</f>
        <v>-1_of_the_and_in_language_learning_learner</v>
      </c>
    </row>
    <row r="701" spans="1:4" x14ac:dyDescent="0.25">
      <c r="A701" t="s">
        <v>3331</v>
      </c>
      <c r="B701" t="s">
        <v>3332</v>
      </c>
      <c r="C701">
        <v>9</v>
      </c>
      <c r="D701" s="9" t="str">
        <f>VLOOKUP(Table_mpnet_titles_topics[[#This Row],[Column3.topic]],mpnet_titles_topicDescriptions!$B$2:$C$19, 2, FALSE)</f>
        <v>9_reality_virtual_3d_life</v>
      </c>
    </row>
    <row r="702" spans="1:4" x14ac:dyDescent="0.25">
      <c r="A702" t="s">
        <v>3335</v>
      </c>
      <c r="B702" t="s">
        <v>3336</v>
      </c>
      <c r="C702">
        <v>1</v>
      </c>
      <c r="D702" s="9" t="str">
        <f>VLOOKUP(Table_mpnet_titles_topics[[#This Row],[Column3.topic]],mpnet_titles_topicDescriptions!$B$2:$C$19, 2, FALSE)</f>
        <v>1_communication_interaction_synchronous_multim...</v>
      </c>
    </row>
    <row r="703" spans="1:4" x14ac:dyDescent="0.25">
      <c r="A703" t="s">
        <v>3340</v>
      </c>
      <c r="B703" t="s">
        <v>3341</v>
      </c>
      <c r="C703">
        <v>6</v>
      </c>
      <c r="D703" s="9" t="str">
        <f>VLOOKUP(Table_mpnet_titles_topics[[#This Row],[Column3.topic]],mpnet_titles_topicDescriptions!$B$2:$C$19, 2, FALSE)</f>
        <v>6_pronunciation_speech_training_recognition</v>
      </c>
    </row>
    <row r="704" spans="1:4" x14ac:dyDescent="0.25">
      <c r="A704" t="s">
        <v>3344</v>
      </c>
      <c r="B704" t="s">
        <v>5531</v>
      </c>
      <c r="C704">
        <v>5</v>
      </c>
      <c r="D704" s="9" t="str">
        <f>VLOOKUP(Table_mpnet_titles_topics[[#This Row],[Column3.topic]],mpnet_titles_topicDescriptions!$B$2:$C$19, 2, FALSE)</f>
        <v>5_telecollaboration_intercultural_telecollabor...</v>
      </c>
    </row>
    <row r="705" spans="1:4" x14ac:dyDescent="0.25">
      <c r="A705" t="s">
        <v>3348</v>
      </c>
      <c r="B705" t="s">
        <v>3349</v>
      </c>
      <c r="C705">
        <v>6</v>
      </c>
      <c r="D705" s="9" t="str">
        <f>VLOOKUP(Table_mpnet_titles_topics[[#This Row],[Column3.topic]],mpnet_titles_topicDescriptions!$B$2:$C$19, 2, FALSE)</f>
        <v>6_pronunciation_speech_training_recognition</v>
      </c>
    </row>
    <row r="706" spans="1:4" x14ac:dyDescent="0.25">
      <c r="A706" t="s">
        <v>3353</v>
      </c>
      <c r="B706" t="s">
        <v>3354</v>
      </c>
      <c r="C706">
        <v>15</v>
      </c>
      <c r="D706" s="9" t="str">
        <f>VLOOKUP(Table_mpnet_titles_topics[[#This Row],[Column3.topic]],mpnet_titles_topicDescriptions!$B$2:$C$19, 2, FALSE)</f>
        <v>15_blended_learning_inquiry_bibliometric</v>
      </c>
    </row>
    <row r="707" spans="1:4" x14ac:dyDescent="0.25">
      <c r="A707" t="s">
        <v>3669</v>
      </c>
      <c r="B707" t="s">
        <v>3670</v>
      </c>
      <c r="C707">
        <v>6</v>
      </c>
      <c r="D707" s="9" t="str">
        <f>VLOOKUP(Table_mpnet_titles_topics[[#This Row],[Column3.topic]],mpnet_titles_topicDescriptions!$B$2:$C$19, 2, FALSE)</f>
        <v>6_pronunciation_speech_training_recognition</v>
      </c>
    </row>
    <row r="708" spans="1:4" x14ac:dyDescent="0.25">
      <c r="A708" t="s">
        <v>3674</v>
      </c>
      <c r="B708" t="s">
        <v>3675</v>
      </c>
      <c r="C708">
        <v>0</v>
      </c>
      <c r="D708" s="9" t="str">
        <f>VLOOKUP(Table_mpnet_titles_topics[[#This Row],[Column3.topic]],mpnet_titles_topicDescriptions!$B$2:$C$19, 2, FALSE)</f>
        <v>0_writing_feedback_of_in</v>
      </c>
    </row>
    <row r="709" spans="1:4" x14ac:dyDescent="0.25">
      <c r="A709" t="s">
        <v>3678</v>
      </c>
      <c r="B709" t="s">
        <v>3679</v>
      </c>
      <c r="C709">
        <v>8</v>
      </c>
      <c r="D709" s="9" t="str">
        <f>VLOOKUP(Table_mpnet_titles_topics[[#This Row],[Column3.topic]],mpnet_titles_topicDescriptions!$B$2:$C$19, 2, FALSE)</f>
        <v>8_online_learning_virtual_analytics</v>
      </c>
    </row>
    <row r="710" spans="1:4" x14ac:dyDescent="0.25">
      <c r="A710" t="s">
        <v>3683</v>
      </c>
      <c r="B710" t="s">
        <v>3684</v>
      </c>
      <c r="C710">
        <v>0</v>
      </c>
      <c r="D710" s="9" t="str">
        <f>VLOOKUP(Table_mpnet_titles_topics[[#This Row],[Column3.topic]],mpnet_titles_topicDescriptions!$B$2:$C$19, 2, FALSE)</f>
        <v>0_writing_feedback_of_in</v>
      </c>
    </row>
    <row r="711" spans="1:4" x14ac:dyDescent="0.25">
      <c r="A711" t="s">
        <v>3689</v>
      </c>
      <c r="B711" t="s">
        <v>3690</v>
      </c>
      <c r="C711">
        <v>0</v>
      </c>
      <c r="D711" s="9" t="str">
        <f>VLOOKUP(Table_mpnet_titles_topics[[#This Row],[Column3.topic]],mpnet_titles_topicDescriptions!$B$2:$C$19, 2, FALSE)</f>
        <v>0_writing_feedback_of_in</v>
      </c>
    </row>
    <row r="712" spans="1:4" x14ac:dyDescent="0.25">
      <c r="A712" t="s">
        <v>3694</v>
      </c>
      <c r="B712" t="s">
        <v>3695</v>
      </c>
      <c r="C712">
        <v>4</v>
      </c>
      <c r="D712" s="9" t="str">
        <f>VLOOKUP(Table_mpnet_titles_topics[[#This Row],[Column3.topic]],mpnet_titles_topicDescriptions!$B$2:$C$19, 2, FALSE)</f>
        <v>4_call_research_the_in</v>
      </c>
    </row>
    <row r="713" spans="1:4" x14ac:dyDescent="0.25">
      <c r="A713" t="s">
        <v>3699</v>
      </c>
      <c r="B713" t="s">
        <v>3700</v>
      </c>
      <c r="C713">
        <v>16</v>
      </c>
      <c r="D713" s="9" t="str">
        <f>VLOOKUP(Table_mpnet_titles_topics[[#This Row],[Column3.topic]],mpnet_titles_topicDescriptions!$B$2:$C$19, 2, FALSE)</f>
        <v>16_assisted_computer_language_learning</v>
      </c>
    </row>
    <row r="714" spans="1:4" x14ac:dyDescent="0.25">
      <c r="A714" t="s">
        <v>3705</v>
      </c>
      <c r="B714" t="s">
        <v>3706</v>
      </c>
      <c r="C714">
        <v>6</v>
      </c>
      <c r="D714" s="9" t="str">
        <f>VLOOKUP(Table_mpnet_titles_topics[[#This Row],[Column3.topic]],mpnet_titles_topicDescriptions!$B$2:$C$19, 2, FALSE)</f>
        <v>6_pronunciation_speech_training_recognition</v>
      </c>
    </row>
    <row r="715" spans="1:4" x14ac:dyDescent="0.25">
      <c r="A715" t="s">
        <v>3709</v>
      </c>
      <c r="B715" t="s">
        <v>3710</v>
      </c>
      <c r="C715">
        <v>4</v>
      </c>
      <c r="D715" s="9" t="str">
        <f>VLOOKUP(Table_mpnet_titles_topics[[#This Row],[Column3.topic]],mpnet_titles_topicDescriptions!$B$2:$C$19, 2, FALSE)</f>
        <v>4_call_research_the_in</v>
      </c>
    </row>
    <row r="716" spans="1:4" x14ac:dyDescent="0.25">
      <c r="A716" t="s">
        <v>3714</v>
      </c>
      <c r="B716" t="s">
        <v>3715</v>
      </c>
      <c r="C716">
        <v>3</v>
      </c>
      <c r="D716" s="9" t="str">
        <f>VLOOKUP(Table_mpnet_titles_topics[[#This Row],[Column3.topic]],mpnet_titles_topicDescriptions!$B$2:$C$19, 2, FALSE)</f>
        <v>3_technology_language_technologies_teachers</v>
      </c>
    </row>
    <row r="717" spans="1:4" x14ac:dyDescent="0.25">
      <c r="A717" t="s">
        <v>3718</v>
      </c>
      <c r="B717" t="s">
        <v>3719</v>
      </c>
      <c r="C717">
        <v>4</v>
      </c>
      <c r="D717" s="9" t="str">
        <f>VLOOKUP(Table_mpnet_titles_topics[[#This Row],[Column3.topic]],mpnet_titles_topicDescriptions!$B$2:$C$19, 2, FALSE)</f>
        <v>4_call_research_the_in</v>
      </c>
    </row>
    <row r="718" spans="1:4" x14ac:dyDescent="0.25">
      <c r="A718" t="s">
        <v>3723</v>
      </c>
      <c r="B718" t="s">
        <v>3724</v>
      </c>
      <c r="C718">
        <v>4</v>
      </c>
      <c r="D718" s="9" t="str">
        <f>VLOOKUP(Table_mpnet_titles_topics[[#This Row],[Column3.topic]],mpnet_titles_topicDescriptions!$B$2:$C$19, 2, FALSE)</f>
        <v>4_call_research_the_in</v>
      </c>
    </row>
    <row r="719" spans="1:4" x14ac:dyDescent="0.25">
      <c r="A719" t="s">
        <v>3728</v>
      </c>
      <c r="B719" t="s">
        <v>3729</v>
      </c>
      <c r="C719">
        <v>0</v>
      </c>
      <c r="D719" s="9" t="str">
        <f>VLOOKUP(Table_mpnet_titles_topics[[#This Row],[Column3.topic]],mpnet_titles_topicDescriptions!$B$2:$C$19, 2, FALSE)</f>
        <v>0_writing_feedback_of_in</v>
      </c>
    </row>
    <row r="720" spans="1:4" x14ac:dyDescent="0.25">
      <c r="A720" t="s">
        <v>3734</v>
      </c>
      <c r="B720" t="s">
        <v>5529</v>
      </c>
      <c r="C720">
        <v>13</v>
      </c>
      <c r="D720" s="9" t="str">
        <f>VLOOKUP(Table_mpnet_titles_topics[[#This Row],[Column3.topic]],mpnet_titles_topicDescriptions!$B$2:$C$19, 2, FALSE)</f>
        <v>13_flipped_classroom_flipping_classrooms</v>
      </c>
    </row>
    <row r="721" spans="1:4" x14ac:dyDescent="0.25">
      <c r="A721" t="s">
        <v>3738</v>
      </c>
      <c r="B721" t="s">
        <v>5527</v>
      </c>
      <c r="C721">
        <v>-1</v>
      </c>
      <c r="D721" s="9" t="str">
        <f>VLOOKUP(Table_mpnet_titles_topics[[#This Row],[Column3.topic]],mpnet_titles_topicDescriptions!$B$2:$C$19, 2, FALSE)</f>
        <v>-1_of_the_and_in_language_learning_learner</v>
      </c>
    </row>
    <row r="722" spans="1:4" x14ac:dyDescent="0.25">
      <c r="A722" t="s">
        <v>3742</v>
      </c>
      <c r="B722" t="s">
        <v>3743</v>
      </c>
      <c r="C722">
        <v>0</v>
      </c>
      <c r="D722" s="9" t="str">
        <f>VLOOKUP(Table_mpnet_titles_topics[[#This Row],[Column3.topic]],mpnet_titles_topicDescriptions!$B$2:$C$19, 2, FALSE)</f>
        <v>0_writing_feedback_of_in</v>
      </c>
    </row>
    <row r="723" spans="1:4" x14ac:dyDescent="0.25">
      <c r="A723" t="s">
        <v>3747</v>
      </c>
      <c r="B723" t="s">
        <v>3748</v>
      </c>
      <c r="C723">
        <v>-1</v>
      </c>
      <c r="D723" s="9" t="str">
        <f>VLOOKUP(Table_mpnet_titles_topics[[#This Row],[Column3.topic]],mpnet_titles_topicDescriptions!$B$2:$C$19, 2, FALSE)</f>
        <v>-1_of_the_and_in_language_learning_learner</v>
      </c>
    </row>
    <row r="724" spans="1:4" x14ac:dyDescent="0.25">
      <c r="A724" t="s">
        <v>3752</v>
      </c>
      <c r="B724" t="s">
        <v>5528</v>
      </c>
      <c r="C724">
        <v>0</v>
      </c>
      <c r="D724" s="9" t="str">
        <f>VLOOKUP(Table_mpnet_titles_topics[[#This Row],[Column3.topic]],mpnet_titles_topicDescriptions!$B$2:$C$19, 2, FALSE)</f>
        <v>0_writing_feedback_of_in</v>
      </c>
    </row>
    <row r="725" spans="1:4" x14ac:dyDescent="0.25">
      <c r="A725" t="s">
        <v>3756</v>
      </c>
      <c r="B725" t="s">
        <v>3757</v>
      </c>
      <c r="C725">
        <v>-1</v>
      </c>
      <c r="D725" s="9" t="str">
        <f>VLOOKUP(Table_mpnet_titles_topics[[#This Row],[Column3.topic]],mpnet_titles_topicDescriptions!$B$2:$C$19, 2, FALSE)</f>
        <v>-1_of_the_and_in_language_learning_learner</v>
      </c>
    </row>
    <row r="726" spans="1:4" x14ac:dyDescent="0.25">
      <c r="A726" t="s">
        <v>3761</v>
      </c>
      <c r="B726" t="s">
        <v>3762</v>
      </c>
      <c r="C726">
        <v>0</v>
      </c>
      <c r="D726" s="9" t="str">
        <f>VLOOKUP(Table_mpnet_titles_topics[[#This Row],[Column3.topic]],mpnet_titles_topicDescriptions!$B$2:$C$19, 2, FALSE)</f>
        <v>0_writing_feedback_of_in</v>
      </c>
    </row>
    <row r="727" spans="1:4" x14ac:dyDescent="0.25">
      <c r="A727" t="s">
        <v>3765</v>
      </c>
      <c r="B727" t="s">
        <v>3766</v>
      </c>
      <c r="C727">
        <v>1</v>
      </c>
      <c r="D727" s="9" t="str">
        <f>VLOOKUP(Table_mpnet_titles_topics[[#This Row],[Column3.topic]],mpnet_titles_topicDescriptions!$B$2:$C$19, 2, FALSE)</f>
        <v>1_communication_interaction_synchronous_multim...</v>
      </c>
    </row>
    <row r="728" spans="1:4" x14ac:dyDescent="0.25">
      <c r="A728" t="s">
        <v>3771</v>
      </c>
      <c r="B728" t="s">
        <v>5530</v>
      </c>
      <c r="C728">
        <v>12</v>
      </c>
      <c r="D728" s="9" t="str">
        <f>VLOOKUP(Table_mpnet_titles_topics[[#This Row],[Column3.topic]],mpnet_titles_topicDescriptions!$B$2:$C$19, 2, FALSE)</f>
        <v>12_comprehension_listening_video_captions</v>
      </c>
    </row>
    <row r="729" spans="1:4" x14ac:dyDescent="0.25">
      <c r="A729" t="s">
        <v>4264</v>
      </c>
      <c r="B729" t="s">
        <v>4265</v>
      </c>
      <c r="C729">
        <v>0</v>
      </c>
      <c r="D729" s="9" t="str">
        <f>VLOOKUP(Table_mpnet_titles_topics[[#This Row],[Column3.topic]],mpnet_titles_topicDescriptions!$B$2:$C$19, 2, FALSE)</f>
        <v>0_writing_feedback_of_in</v>
      </c>
    </row>
    <row r="730" spans="1:4" x14ac:dyDescent="0.25">
      <c r="A730" t="s">
        <v>4269</v>
      </c>
      <c r="B730" t="s">
        <v>4270</v>
      </c>
      <c r="C730">
        <v>-1</v>
      </c>
      <c r="D730" s="9" t="str">
        <f>VLOOKUP(Table_mpnet_titles_topics[[#This Row],[Column3.topic]],mpnet_titles_topicDescriptions!$B$2:$C$19, 2, FALSE)</f>
        <v>-1_of_the_and_in_language_learning_learner</v>
      </c>
    </row>
    <row r="731" spans="1:4" x14ac:dyDescent="0.25">
      <c r="A731" t="s">
        <v>4275</v>
      </c>
      <c r="B731" t="s">
        <v>4276</v>
      </c>
      <c r="C731">
        <v>6</v>
      </c>
      <c r="D731" s="9" t="str">
        <f>VLOOKUP(Table_mpnet_titles_topics[[#This Row],[Column3.topic]],mpnet_titles_topicDescriptions!$B$2:$C$19, 2, FALSE)</f>
        <v>6_pronunciation_speech_training_recognition</v>
      </c>
    </row>
    <row r="732" spans="1:4" x14ac:dyDescent="0.25">
      <c r="A732" t="s">
        <v>4280</v>
      </c>
      <c r="B732" t="s">
        <v>4281</v>
      </c>
      <c r="C732">
        <v>-1</v>
      </c>
      <c r="D732" s="9" t="str">
        <f>VLOOKUP(Table_mpnet_titles_topics[[#This Row],[Column3.topic]],mpnet_titles_topicDescriptions!$B$2:$C$19, 2, FALSE)</f>
        <v>-1_of_the_and_in_language_learning_learner</v>
      </c>
    </row>
    <row r="733" spans="1:4" x14ac:dyDescent="0.25">
      <c r="A733" t="s">
        <v>4285</v>
      </c>
      <c r="B733" t="s">
        <v>4286</v>
      </c>
      <c r="C733">
        <v>-1</v>
      </c>
      <c r="D733" s="9" t="str">
        <f>VLOOKUP(Table_mpnet_titles_topics[[#This Row],[Column3.topic]],mpnet_titles_topicDescriptions!$B$2:$C$19, 2, FALSE)</f>
        <v>-1_of_the_and_in_language_learning_learner</v>
      </c>
    </row>
    <row r="734" spans="1:4" x14ac:dyDescent="0.25">
      <c r="A734" t="s">
        <v>4290</v>
      </c>
      <c r="B734" t="s">
        <v>4291</v>
      </c>
      <c r="C734">
        <v>11</v>
      </c>
      <c r="D734" s="9" t="str">
        <f>VLOOKUP(Table_mpnet_titles_topics[[#This Row],[Column3.topic]],mpnet_titles_topicDescriptions!$B$2:$C$19, 2, FALSE)</f>
        <v>11_game_digital_games_gaming</v>
      </c>
    </row>
    <row r="735" spans="1:4" x14ac:dyDescent="0.25">
      <c r="A735" t="s">
        <v>4555</v>
      </c>
      <c r="B735" t="s">
        <v>4556</v>
      </c>
      <c r="C735">
        <v>-1</v>
      </c>
      <c r="D735" s="9" t="str">
        <f>VLOOKUP(Table_mpnet_titles_topics[[#This Row],[Column3.topic]],mpnet_titles_topicDescriptions!$B$2:$C$19, 2, FALSE)</f>
        <v>-1_of_the_and_in_language_learning_learner</v>
      </c>
    </row>
    <row r="736" spans="1:4" x14ac:dyDescent="0.25">
      <c r="A736" t="s">
        <v>4559</v>
      </c>
      <c r="B736" t="s">
        <v>4560</v>
      </c>
      <c r="C736">
        <v>0</v>
      </c>
      <c r="D736" s="9" t="str">
        <f>VLOOKUP(Table_mpnet_titles_topics[[#This Row],[Column3.topic]],mpnet_titles_topicDescriptions!$B$2:$C$19, 2, FALSE)</f>
        <v>0_writing_feedback_of_in</v>
      </c>
    </row>
    <row r="737" spans="1:4" x14ac:dyDescent="0.25">
      <c r="A737" t="s">
        <v>4565</v>
      </c>
      <c r="B737" t="s">
        <v>4566</v>
      </c>
      <c r="C737">
        <v>2</v>
      </c>
      <c r="D737" s="9" t="str">
        <f>VLOOKUP(Table_mpnet_titles_topics[[#This Row],[Column3.topic]],mpnet_titles_topicDescriptions!$B$2:$C$19, 2, FALSE)</f>
        <v>2_mobile_learning_assisted_language</v>
      </c>
    </row>
    <row r="738" spans="1:4" x14ac:dyDescent="0.25">
      <c r="A738" t="s">
        <v>4570</v>
      </c>
      <c r="B738" t="s">
        <v>4571</v>
      </c>
      <c r="C738">
        <v>2</v>
      </c>
      <c r="D738" s="9" t="str">
        <f>VLOOKUP(Table_mpnet_titles_topics[[#This Row],[Column3.topic]],mpnet_titles_topicDescriptions!$B$2:$C$19, 2, FALSE)</f>
        <v>2_mobile_learning_assisted_language</v>
      </c>
    </row>
    <row r="739" spans="1:4" x14ac:dyDescent="0.25">
      <c r="A739" t="s">
        <v>4574</v>
      </c>
      <c r="B739" t="s">
        <v>4575</v>
      </c>
      <c r="C739">
        <v>-1</v>
      </c>
      <c r="D739" s="9" t="str">
        <f>VLOOKUP(Table_mpnet_titles_topics[[#This Row],[Column3.topic]],mpnet_titles_topicDescriptions!$B$2:$C$19, 2, FALSE)</f>
        <v>-1_of_the_and_in_language_learning_learner</v>
      </c>
    </row>
    <row r="740" spans="1:4" x14ac:dyDescent="0.25">
      <c r="A740" t="s">
        <v>4579</v>
      </c>
      <c r="B740" t="s">
        <v>4580</v>
      </c>
      <c r="C740">
        <v>-1</v>
      </c>
      <c r="D740" s="9" t="str">
        <f>VLOOKUP(Table_mpnet_titles_topics[[#This Row],[Column3.topic]],mpnet_titles_topicDescriptions!$B$2:$C$19, 2, FALSE)</f>
        <v>-1_of_the_and_in_language_learning_learner</v>
      </c>
    </row>
    <row r="741" spans="1:4" x14ac:dyDescent="0.25">
      <c r="A741" t="s">
        <v>4584</v>
      </c>
      <c r="B741" t="s">
        <v>4585</v>
      </c>
      <c r="C741">
        <v>1</v>
      </c>
      <c r="D741" s="9" t="str">
        <f>VLOOKUP(Table_mpnet_titles_topics[[#This Row],[Column3.topic]],mpnet_titles_topicDescriptions!$B$2:$C$19, 2, FALSE)</f>
        <v>1_communication_interaction_synchronous_multim...</v>
      </c>
    </row>
    <row r="742" spans="1:4" x14ac:dyDescent="0.25">
      <c r="A742" t="s">
        <v>4589</v>
      </c>
      <c r="B742" t="s">
        <v>4590</v>
      </c>
      <c r="C742">
        <v>-1</v>
      </c>
      <c r="D742" s="9" t="str">
        <f>VLOOKUP(Table_mpnet_titles_topics[[#This Row],[Column3.topic]],mpnet_titles_topicDescriptions!$B$2:$C$19, 2, FALSE)</f>
        <v>-1_of_the_and_in_language_learning_learner</v>
      </c>
    </row>
    <row r="743" spans="1:4" x14ac:dyDescent="0.25">
      <c r="A743" t="s">
        <v>4594</v>
      </c>
      <c r="B743" t="s">
        <v>4595</v>
      </c>
      <c r="C743">
        <v>0</v>
      </c>
      <c r="D743" s="9" t="str">
        <f>VLOOKUP(Table_mpnet_titles_topics[[#This Row],[Column3.topic]],mpnet_titles_topicDescriptions!$B$2:$C$19, 2, FALSE)</f>
        <v>0_writing_feedback_of_in</v>
      </c>
    </row>
    <row r="744" spans="1:4" x14ac:dyDescent="0.25">
      <c r="A744" t="s">
        <v>4599</v>
      </c>
      <c r="B744" t="s">
        <v>4600</v>
      </c>
      <c r="C744">
        <v>2</v>
      </c>
      <c r="D744" s="9" t="str">
        <f>VLOOKUP(Table_mpnet_titles_topics[[#This Row],[Column3.topic]],mpnet_titles_topicDescriptions!$B$2:$C$19, 2, FALSE)</f>
        <v>2_mobile_learning_assisted_language</v>
      </c>
    </row>
    <row r="745" spans="1:4" x14ac:dyDescent="0.25">
      <c r="A745" t="s">
        <v>4604</v>
      </c>
      <c r="B745" t="s">
        <v>4605</v>
      </c>
      <c r="C745">
        <v>2</v>
      </c>
      <c r="D745" s="9" t="str">
        <f>VLOOKUP(Table_mpnet_titles_topics[[#This Row],[Column3.topic]],mpnet_titles_topicDescriptions!$B$2:$C$19, 2, FALSE)</f>
        <v>2_mobile_learning_assisted_language</v>
      </c>
    </row>
    <row r="746" spans="1:4" x14ac:dyDescent="0.25">
      <c r="A746" t="s">
        <v>4609</v>
      </c>
      <c r="B746" t="s">
        <v>4610</v>
      </c>
      <c r="C746">
        <v>5</v>
      </c>
      <c r="D746" s="9" t="str">
        <f>VLOOKUP(Table_mpnet_titles_topics[[#This Row],[Column3.topic]],mpnet_titles_topicDescriptions!$B$2:$C$19, 2, FALSE)</f>
        <v>5_telecollaboration_intercultural_telecollabor...</v>
      </c>
    </row>
    <row r="747" spans="1:4" x14ac:dyDescent="0.25">
      <c r="A747" t="s">
        <v>4613</v>
      </c>
      <c r="B747" t="s">
        <v>4614</v>
      </c>
      <c r="C747">
        <v>2</v>
      </c>
      <c r="D747" s="9" t="str">
        <f>VLOOKUP(Table_mpnet_titles_topics[[#This Row],[Column3.topic]],mpnet_titles_topicDescriptions!$B$2:$C$19, 2, FALSE)</f>
        <v>2_mobile_learning_assisted_language</v>
      </c>
    </row>
    <row r="748" spans="1:4" x14ac:dyDescent="0.25">
      <c r="A748" t="s">
        <v>4618</v>
      </c>
      <c r="B748" t="s">
        <v>4619</v>
      </c>
      <c r="C748">
        <v>3</v>
      </c>
      <c r="D748" s="9" t="str">
        <f>VLOOKUP(Table_mpnet_titles_topics[[#This Row],[Column3.topic]],mpnet_titles_topicDescriptions!$B$2:$C$19, 2, FALSE)</f>
        <v>3_technology_language_technologies_teachers</v>
      </c>
    </row>
    <row r="749" spans="1:4" x14ac:dyDescent="0.25">
      <c r="A749" t="s">
        <v>4623</v>
      </c>
      <c r="B749" t="s">
        <v>4624</v>
      </c>
      <c r="C749">
        <v>6</v>
      </c>
      <c r="D749" s="9" t="str">
        <f>VLOOKUP(Table_mpnet_titles_topics[[#This Row],[Column3.topic]],mpnet_titles_topicDescriptions!$B$2:$C$19, 2, FALSE)</f>
        <v>6_pronunciation_speech_training_recognition</v>
      </c>
    </row>
    <row r="750" spans="1:4" x14ac:dyDescent="0.25">
      <c r="A750" t="s">
        <v>4628</v>
      </c>
      <c r="B750" t="s">
        <v>4629</v>
      </c>
      <c r="C750">
        <v>2</v>
      </c>
      <c r="D750" s="9" t="str">
        <f>VLOOKUP(Table_mpnet_titles_topics[[#This Row],[Column3.topic]],mpnet_titles_topicDescriptions!$B$2:$C$19, 2, FALSE)</f>
        <v>2_mobile_learning_assisted_language</v>
      </c>
    </row>
    <row r="751" spans="1:4" x14ac:dyDescent="0.25">
      <c r="A751" t="s">
        <v>4633</v>
      </c>
      <c r="B751" t="s">
        <v>4634</v>
      </c>
      <c r="C751">
        <v>7</v>
      </c>
      <c r="D751" s="9" t="str">
        <f>VLOOKUP(Table_mpnet_titles_topics[[#This Row],[Column3.topic]],mpnet_titles_topicDescriptions!$B$2:$C$19, 2, FALSE)</f>
        <v>7_vocabulary_glosses_dictionary_of</v>
      </c>
    </row>
    <row r="752" spans="1:4" x14ac:dyDescent="0.25">
      <c r="A752" t="s">
        <v>4637</v>
      </c>
      <c r="B752" t="s">
        <v>4638</v>
      </c>
      <c r="C752">
        <v>2</v>
      </c>
      <c r="D752" s="9" t="str">
        <f>VLOOKUP(Table_mpnet_titles_topics[[#This Row],[Column3.topic]],mpnet_titles_topicDescriptions!$B$2:$C$19, 2, FALSE)</f>
        <v>2_mobile_learning_assisted_language</v>
      </c>
    </row>
    <row r="753" spans="1:4" x14ac:dyDescent="0.25">
      <c r="A753" t="s">
        <v>4642</v>
      </c>
      <c r="B753" t="s">
        <v>4643</v>
      </c>
      <c r="C753">
        <v>-1</v>
      </c>
      <c r="D753" s="9" t="str">
        <f>VLOOKUP(Table_mpnet_titles_topics[[#This Row],[Column3.topic]],mpnet_titles_topicDescriptions!$B$2:$C$19, 2, FALSE)</f>
        <v>-1_of_the_and_in_language_learning_learner</v>
      </c>
    </row>
    <row r="754" spans="1:4" x14ac:dyDescent="0.25">
      <c r="A754" t="s">
        <v>4647</v>
      </c>
      <c r="B754" t="s">
        <v>4648</v>
      </c>
      <c r="C754">
        <v>2</v>
      </c>
      <c r="D754" s="9" t="str">
        <f>VLOOKUP(Table_mpnet_titles_topics[[#This Row],[Column3.topic]],mpnet_titles_topicDescriptions!$B$2:$C$19, 2, FALSE)</f>
        <v>2_mobile_learning_assisted_language</v>
      </c>
    </row>
    <row r="755" spans="1:4" x14ac:dyDescent="0.25">
      <c r="A755" t="s">
        <v>521</v>
      </c>
      <c r="B755" t="s">
        <v>522</v>
      </c>
      <c r="C755">
        <v>3</v>
      </c>
      <c r="D755" s="9" t="str">
        <f>VLOOKUP(Table_mpnet_titles_topics[[#This Row],[Column3.topic]],mpnet_titles_topicDescriptions!$B$2:$C$19, 2, FALSE)</f>
        <v>3_technology_language_technologies_teachers</v>
      </c>
    </row>
    <row r="756" spans="1:4" x14ac:dyDescent="0.25">
      <c r="A756" t="s">
        <v>528</v>
      </c>
      <c r="B756" t="s">
        <v>529</v>
      </c>
      <c r="C756">
        <v>12</v>
      </c>
      <c r="D756" s="9" t="str">
        <f>VLOOKUP(Table_mpnet_titles_topics[[#This Row],[Column3.topic]],mpnet_titles_topicDescriptions!$B$2:$C$19, 2, FALSE)</f>
        <v>12_comprehension_listening_video_captions</v>
      </c>
    </row>
    <row r="757" spans="1:4" x14ac:dyDescent="0.25">
      <c r="A757" t="s">
        <v>533</v>
      </c>
      <c r="B757" t="s">
        <v>534</v>
      </c>
      <c r="C757">
        <v>3</v>
      </c>
      <c r="D757" s="9" t="str">
        <f>VLOOKUP(Table_mpnet_titles_topics[[#This Row],[Column3.topic]],mpnet_titles_topicDescriptions!$B$2:$C$19, 2, FALSE)</f>
        <v>3_technology_language_technologies_teachers</v>
      </c>
    </row>
    <row r="758" spans="1:4" x14ac:dyDescent="0.25">
      <c r="A758" t="s">
        <v>538</v>
      </c>
      <c r="B758" t="s">
        <v>539</v>
      </c>
      <c r="C758">
        <v>12</v>
      </c>
      <c r="D758" s="9" t="str">
        <f>VLOOKUP(Table_mpnet_titles_topics[[#This Row],[Column3.topic]],mpnet_titles_topicDescriptions!$B$2:$C$19, 2, FALSE)</f>
        <v>12_comprehension_listening_video_captions</v>
      </c>
    </row>
    <row r="759" spans="1:4" x14ac:dyDescent="0.25">
      <c r="A759" t="s">
        <v>543</v>
      </c>
      <c r="B759" t="s">
        <v>544</v>
      </c>
      <c r="C759">
        <v>12</v>
      </c>
      <c r="D759" s="9" t="str">
        <f>VLOOKUP(Table_mpnet_titles_topics[[#This Row],[Column3.topic]],mpnet_titles_topicDescriptions!$B$2:$C$19, 2, FALSE)</f>
        <v>12_comprehension_listening_video_captions</v>
      </c>
    </row>
    <row r="760" spans="1:4" x14ac:dyDescent="0.25">
      <c r="A760" t="s">
        <v>548</v>
      </c>
      <c r="B760" t="s">
        <v>549</v>
      </c>
      <c r="C760">
        <v>7</v>
      </c>
      <c r="D760" s="9" t="str">
        <f>VLOOKUP(Table_mpnet_titles_topics[[#This Row],[Column3.topic]],mpnet_titles_topicDescriptions!$B$2:$C$19, 2, FALSE)</f>
        <v>7_vocabulary_glosses_dictionary_of</v>
      </c>
    </row>
    <row r="761" spans="1:4" x14ac:dyDescent="0.25">
      <c r="A761" t="s">
        <v>553</v>
      </c>
      <c r="B761" t="s">
        <v>554</v>
      </c>
      <c r="C761">
        <v>4</v>
      </c>
      <c r="D761" s="9" t="str">
        <f>VLOOKUP(Table_mpnet_titles_topics[[#This Row],[Column3.topic]],mpnet_titles_topicDescriptions!$B$2:$C$19, 2, FALSE)</f>
        <v>4_call_research_the_in</v>
      </c>
    </row>
    <row r="762" spans="1:4" x14ac:dyDescent="0.25">
      <c r="A762" t="s">
        <v>558</v>
      </c>
      <c r="B762" t="s">
        <v>559</v>
      </c>
      <c r="C762">
        <v>0</v>
      </c>
      <c r="D762" s="9" t="str">
        <f>VLOOKUP(Table_mpnet_titles_topics[[#This Row],[Column3.topic]],mpnet_titles_topicDescriptions!$B$2:$C$19, 2, FALSE)</f>
        <v>0_writing_feedback_of_in</v>
      </c>
    </row>
    <row r="763" spans="1:4" x14ac:dyDescent="0.25">
      <c r="A763" t="s">
        <v>563</v>
      </c>
      <c r="B763" t="s">
        <v>564</v>
      </c>
      <c r="C763">
        <v>0</v>
      </c>
      <c r="D763" s="9" t="str">
        <f>VLOOKUP(Table_mpnet_titles_topics[[#This Row],[Column3.topic]],mpnet_titles_topicDescriptions!$B$2:$C$19, 2, FALSE)</f>
        <v>0_writing_feedback_of_in</v>
      </c>
    </row>
    <row r="764" spans="1:4" x14ac:dyDescent="0.25">
      <c r="A764" t="s">
        <v>568</v>
      </c>
      <c r="B764" t="s">
        <v>569</v>
      </c>
      <c r="C764">
        <v>-1</v>
      </c>
      <c r="D764" s="9" t="str">
        <f>VLOOKUP(Table_mpnet_titles_topics[[#This Row],[Column3.topic]],mpnet_titles_topicDescriptions!$B$2:$C$19, 2, FALSE)</f>
        <v>-1_of_the_and_in_language_learning_learner</v>
      </c>
    </row>
    <row r="765" spans="1:4" x14ac:dyDescent="0.25">
      <c r="A765" t="s">
        <v>573</v>
      </c>
      <c r="B765" t="s">
        <v>574</v>
      </c>
      <c r="C765">
        <v>0</v>
      </c>
      <c r="D765" s="9" t="str">
        <f>VLOOKUP(Table_mpnet_titles_topics[[#This Row],[Column3.topic]],mpnet_titles_topicDescriptions!$B$2:$C$19, 2, FALSE)</f>
        <v>0_writing_feedback_of_in</v>
      </c>
    </row>
    <row r="766" spans="1:4" x14ac:dyDescent="0.25">
      <c r="A766" t="s">
        <v>578</v>
      </c>
      <c r="B766" t="s">
        <v>579</v>
      </c>
      <c r="C766">
        <v>5</v>
      </c>
      <c r="D766" s="9" t="str">
        <f>VLOOKUP(Table_mpnet_titles_topics[[#This Row],[Column3.topic]],mpnet_titles_topicDescriptions!$B$2:$C$19, 2, FALSE)</f>
        <v>5_telecollaboration_intercultural_telecollabor...</v>
      </c>
    </row>
    <row r="767" spans="1:4" x14ac:dyDescent="0.25">
      <c r="A767" t="s">
        <v>584</v>
      </c>
      <c r="B767" t="s">
        <v>585</v>
      </c>
      <c r="C767">
        <v>3</v>
      </c>
      <c r="D767" s="9" t="str">
        <f>VLOOKUP(Table_mpnet_titles_topics[[#This Row],[Column3.topic]],mpnet_titles_topicDescriptions!$B$2:$C$19, 2, FALSE)</f>
        <v>3_technology_language_technologies_teachers</v>
      </c>
    </row>
    <row r="768" spans="1:4" x14ac:dyDescent="0.25">
      <c r="A768" t="s">
        <v>589</v>
      </c>
      <c r="B768" t="s">
        <v>590</v>
      </c>
      <c r="C768">
        <v>1</v>
      </c>
      <c r="D768" s="9" t="str">
        <f>VLOOKUP(Table_mpnet_titles_topics[[#This Row],[Column3.topic]],mpnet_titles_topicDescriptions!$B$2:$C$19, 2, FALSE)</f>
        <v>1_communication_interaction_synchronous_multim...</v>
      </c>
    </row>
    <row r="769" spans="1:4" x14ac:dyDescent="0.25">
      <c r="A769" t="s">
        <v>594</v>
      </c>
      <c r="B769" t="s">
        <v>595</v>
      </c>
      <c r="C769">
        <v>0</v>
      </c>
      <c r="D769" s="9" t="str">
        <f>VLOOKUP(Table_mpnet_titles_topics[[#This Row],[Column3.topic]],mpnet_titles_topicDescriptions!$B$2:$C$19, 2, FALSE)</f>
        <v>0_writing_feedback_of_in</v>
      </c>
    </row>
    <row r="770" spans="1:4" x14ac:dyDescent="0.25">
      <c r="A770" t="s">
        <v>599</v>
      </c>
      <c r="B770" t="s">
        <v>600</v>
      </c>
      <c r="C770">
        <v>0</v>
      </c>
      <c r="D770" s="9" t="str">
        <f>VLOOKUP(Table_mpnet_titles_topics[[#This Row],[Column3.topic]],mpnet_titles_topicDescriptions!$B$2:$C$19, 2, FALSE)</f>
        <v>0_writing_feedback_of_in</v>
      </c>
    </row>
    <row r="771" spans="1:4" x14ac:dyDescent="0.25">
      <c r="A771" t="s">
        <v>605</v>
      </c>
      <c r="B771" t="s">
        <v>606</v>
      </c>
      <c r="C771">
        <v>0</v>
      </c>
      <c r="D771" s="9" t="str">
        <f>VLOOKUP(Table_mpnet_titles_topics[[#This Row],[Column3.topic]],mpnet_titles_topicDescriptions!$B$2:$C$19, 2, FALSE)</f>
        <v>0_writing_feedback_of_in</v>
      </c>
    </row>
    <row r="772" spans="1:4" x14ac:dyDescent="0.25">
      <c r="A772" t="s">
        <v>610</v>
      </c>
      <c r="B772" t="s">
        <v>611</v>
      </c>
      <c r="C772">
        <v>0</v>
      </c>
      <c r="D772" s="9" t="str">
        <f>VLOOKUP(Table_mpnet_titles_topics[[#This Row],[Column3.topic]],mpnet_titles_topicDescriptions!$B$2:$C$19, 2, FALSE)</f>
        <v>0_writing_feedback_of_in</v>
      </c>
    </row>
    <row r="773" spans="1:4" x14ac:dyDescent="0.25">
      <c r="A773" t="s">
        <v>615</v>
      </c>
      <c r="B773" t="s">
        <v>616</v>
      </c>
      <c r="C773">
        <v>0</v>
      </c>
      <c r="D773" s="9" t="str">
        <f>VLOOKUP(Table_mpnet_titles_topics[[#This Row],[Column3.topic]],mpnet_titles_topicDescriptions!$B$2:$C$19, 2, FALSE)</f>
        <v>0_writing_feedback_of_in</v>
      </c>
    </row>
    <row r="774" spans="1:4" x14ac:dyDescent="0.25">
      <c r="A774" t="s">
        <v>990</v>
      </c>
      <c r="B774" t="s">
        <v>991</v>
      </c>
      <c r="C774">
        <v>6</v>
      </c>
      <c r="D774" s="9" t="str">
        <f>VLOOKUP(Table_mpnet_titles_topics[[#This Row],[Column3.topic]],mpnet_titles_topicDescriptions!$B$2:$C$19, 2, FALSE)</f>
        <v>6_pronunciation_speech_training_recognition</v>
      </c>
    </row>
    <row r="775" spans="1:4" x14ac:dyDescent="0.25">
      <c r="A775" t="s">
        <v>996</v>
      </c>
      <c r="B775" t="s">
        <v>997</v>
      </c>
      <c r="C775">
        <v>0</v>
      </c>
      <c r="D775" s="9" t="str">
        <f>VLOOKUP(Table_mpnet_titles_topics[[#This Row],[Column3.topic]],mpnet_titles_topicDescriptions!$B$2:$C$19, 2, FALSE)</f>
        <v>0_writing_feedback_of_in</v>
      </c>
    </row>
    <row r="776" spans="1:4" x14ac:dyDescent="0.25">
      <c r="A776" t="s">
        <v>1001</v>
      </c>
      <c r="B776" t="s">
        <v>1002</v>
      </c>
      <c r="C776">
        <v>2</v>
      </c>
      <c r="D776" s="9" t="str">
        <f>VLOOKUP(Table_mpnet_titles_topics[[#This Row],[Column3.topic]],mpnet_titles_topicDescriptions!$B$2:$C$19, 2, FALSE)</f>
        <v>2_mobile_learning_assisted_language</v>
      </c>
    </row>
    <row r="777" spans="1:4" x14ac:dyDescent="0.25">
      <c r="A777" t="s">
        <v>1006</v>
      </c>
      <c r="B777" t="s">
        <v>1007</v>
      </c>
      <c r="C777">
        <v>1</v>
      </c>
      <c r="D777" s="9" t="str">
        <f>VLOOKUP(Table_mpnet_titles_topics[[#This Row],[Column3.topic]],mpnet_titles_topicDescriptions!$B$2:$C$19, 2, FALSE)</f>
        <v>1_communication_interaction_synchronous_multim...</v>
      </c>
    </row>
    <row r="778" spans="1:4" x14ac:dyDescent="0.25">
      <c r="A778" t="s">
        <v>1010</v>
      </c>
      <c r="B778" t="s">
        <v>1011</v>
      </c>
      <c r="C778">
        <v>6</v>
      </c>
      <c r="D778" s="9" t="str">
        <f>VLOOKUP(Table_mpnet_titles_topics[[#This Row],[Column3.topic]],mpnet_titles_topicDescriptions!$B$2:$C$19, 2, FALSE)</f>
        <v>6_pronunciation_speech_training_recognition</v>
      </c>
    </row>
    <row r="779" spans="1:4" x14ac:dyDescent="0.25">
      <c r="A779" t="s">
        <v>1015</v>
      </c>
      <c r="B779" t="s">
        <v>1016</v>
      </c>
      <c r="C779">
        <v>14</v>
      </c>
      <c r="D779" s="9" t="str">
        <f>VLOOKUP(Table_mpnet_titles_topics[[#This Row],[Column3.topic]],mpnet_titles_topicDescriptions!$B$2:$C$19, 2, FALSE)</f>
        <v>14_storytelling_digital_story_stories</v>
      </c>
    </row>
    <row r="780" spans="1:4" x14ac:dyDescent="0.25">
      <c r="A780" t="s">
        <v>1020</v>
      </c>
      <c r="B780" t="s">
        <v>1021</v>
      </c>
      <c r="C780">
        <v>12</v>
      </c>
      <c r="D780" s="9" t="str">
        <f>VLOOKUP(Table_mpnet_titles_topics[[#This Row],[Column3.topic]],mpnet_titles_topicDescriptions!$B$2:$C$19, 2, FALSE)</f>
        <v>12_comprehension_listening_video_captions</v>
      </c>
    </row>
    <row r="781" spans="1:4" x14ac:dyDescent="0.25">
      <c r="A781" t="s">
        <v>1025</v>
      </c>
      <c r="B781" t="s">
        <v>1026</v>
      </c>
      <c r="C781">
        <v>-1</v>
      </c>
      <c r="D781" s="9" t="str">
        <f>VLOOKUP(Table_mpnet_titles_topics[[#This Row],[Column3.topic]],mpnet_titles_topicDescriptions!$B$2:$C$19, 2, FALSE)</f>
        <v>-1_of_the_and_in_language_learning_learner</v>
      </c>
    </row>
    <row r="782" spans="1:4" x14ac:dyDescent="0.25">
      <c r="A782" t="s">
        <v>1030</v>
      </c>
      <c r="B782" t="s">
        <v>1031</v>
      </c>
      <c r="C782">
        <v>11</v>
      </c>
      <c r="D782" s="9" t="str">
        <f>VLOOKUP(Table_mpnet_titles_topics[[#This Row],[Column3.topic]],mpnet_titles_topicDescriptions!$B$2:$C$19, 2, FALSE)</f>
        <v>11_game_digital_games_gaming</v>
      </c>
    </row>
    <row r="783" spans="1:4" x14ac:dyDescent="0.25">
      <c r="A783" t="s">
        <v>1034</v>
      </c>
      <c r="B783" t="s">
        <v>1035</v>
      </c>
      <c r="C783">
        <v>6</v>
      </c>
      <c r="D783" s="9" t="str">
        <f>VLOOKUP(Table_mpnet_titles_topics[[#This Row],[Column3.topic]],mpnet_titles_topicDescriptions!$B$2:$C$19, 2, FALSE)</f>
        <v>6_pronunciation_speech_training_recognition</v>
      </c>
    </row>
    <row r="784" spans="1:4" x14ac:dyDescent="0.25">
      <c r="A784" t="s">
        <v>1039</v>
      </c>
      <c r="B784" t="s">
        <v>1040</v>
      </c>
      <c r="C784">
        <v>-1</v>
      </c>
      <c r="D784" s="9" t="str">
        <f>VLOOKUP(Table_mpnet_titles_topics[[#This Row],[Column3.topic]],mpnet_titles_topicDescriptions!$B$2:$C$19, 2, FALSE)</f>
        <v>-1_of_the_and_in_language_learning_learner</v>
      </c>
    </row>
    <row r="785" spans="1:4" x14ac:dyDescent="0.25">
      <c r="A785" t="s">
        <v>1043</v>
      </c>
      <c r="B785" t="s">
        <v>1044</v>
      </c>
      <c r="C785">
        <v>-1</v>
      </c>
      <c r="D785" s="9" t="str">
        <f>VLOOKUP(Table_mpnet_titles_topics[[#This Row],[Column3.topic]],mpnet_titles_topicDescriptions!$B$2:$C$19, 2, FALSE)</f>
        <v>-1_of_the_and_in_language_learning_learner</v>
      </c>
    </row>
    <row r="786" spans="1:4" x14ac:dyDescent="0.25">
      <c r="A786" t="s">
        <v>1049</v>
      </c>
      <c r="B786" t="s">
        <v>1050</v>
      </c>
      <c r="C786">
        <v>7</v>
      </c>
      <c r="D786" s="9" t="str">
        <f>VLOOKUP(Table_mpnet_titles_topics[[#This Row],[Column3.topic]],mpnet_titles_topicDescriptions!$B$2:$C$19, 2, FALSE)</f>
        <v>7_vocabulary_glosses_dictionary_of</v>
      </c>
    </row>
    <row r="787" spans="1:4" x14ac:dyDescent="0.25">
      <c r="A787" t="s">
        <v>1054</v>
      </c>
      <c r="B787" t="s">
        <v>1055</v>
      </c>
      <c r="C787">
        <v>-1</v>
      </c>
      <c r="D787" s="9" t="str">
        <f>VLOOKUP(Table_mpnet_titles_topics[[#This Row],[Column3.topic]],mpnet_titles_topicDescriptions!$B$2:$C$19, 2, FALSE)</f>
        <v>-1_of_the_and_in_language_learning_learner</v>
      </c>
    </row>
    <row r="788" spans="1:4" x14ac:dyDescent="0.25">
      <c r="A788" t="s">
        <v>1059</v>
      </c>
      <c r="B788" t="s">
        <v>1060</v>
      </c>
      <c r="C788">
        <v>1</v>
      </c>
      <c r="D788" s="9" t="str">
        <f>VLOOKUP(Table_mpnet_titles_topics[[#This Row],[Column3.topic]],mpnet_titles_topicDescriptions!$B$2:$C$19, 2, FALSE)</f>
        <v>1_communication_interaction_synchronous_multim...</v>
      </c>
    </row>
    <row r="789" spans="1:4" x14ac:dyDescent="0.25">
      <c r="A789" t="s">
        <v>1064</v>
      </c>
      <c r="B789" t="s">
        <v>1065</v>
      </c>
      <c r="C789">
        <v>-1</v>
      </c>
      <c r="D789" s="9" t="str">
        <f>VLOOKUP(Table_mpnet_titles_topics[[#This Row],[Column3.topic]],mpnet_titles_topicDescriptions!$B$2:$C$19, 2, FALSE)</f>
        <v>-1_of_the_and_in_language_learning_learner</v>
      </c>
    </row>
    <row r="790" spans="1:4" x14ac:dyDescent="0.25">
      <c r="A790" t="s">
        <v>1069</v>
      </c>
      <c r="B790" t="s">
        <v>1070</v>
      </c>
      <c r="C790">
        <v>2</v>
      </c>
      <c r="D790" s="9" t="str">
        <f>VLOOKUP(Table_mpnet_titles_topics[[#This Row],[Column3.topic]],mpnet_titles_topicDescriptions!$B$2:$C$19, 2, FALSE)</f>
        <v>2_mobile_learning_assisted_language</v>
      </c>
    </row>
    <row r="791" spans="1:4" x14ac:dyDescent="0.25">
      <c r="A791" t="s">
        <v>1584</v>
      </c>
      <c r="B791" t="s">
        <v>1585</v>
      </c>
      <c r="C791">
        <v>14</v>
      </c>
      <c r="D791" s="9" t="str">
        <f>VLOOKUP(Table_mpnet_titles_topics[[#This Row],[Column3.topic]],mpnet_titles_topicDescriptions!$B$2:$C$19, 2, FALSE)</f>
        <v>14_storytelling_digital_story_stories</v>
      </c>
    </row>
    <row r="792" spans="1:4" x14ac:dyDescent="0.25">
      <c r="A792" t="s">
        <v>1589</v>
      </c>
      <c r="B792" t="s">
        <v>1590</v>
      </c>
      <c r="C792">
        <v>1</v>
      </c>
      <c r="D792" s="9" t="str">
        <f>VLOOKUP(Table_mpnet_titles_topics[[#This Row],[Column3.topic]],mpnet_titles_topicDescriptions!$B$2:$C$19, 2, FALSE)</f>
        <v>1_communication_interaction_synchronous_multim...</v>
      </c>
    </row>
    <row r="793" spans="1:4" x14ac:dyDescent="0.25">
      <c r="A793" t="s">
        <v>1594</v>
      </c>
      <c r="B793" t="s">
        <v>1595</v>
      </c>
      <c r="C793">
        <v>1</v>
      </c>
      <c r="D793" s="9" t="str">
        <f>VLOOKUP(Table_mpnet_titles_topics[[#This Row],[Column3.topic]],mpnet_titles_topicDescriptions!$B$2:$C$19, 2, FALSE)</f>
        <v>1_communication_interaction_synchronous_multim...</v>
      </c>
    </row>
    <row r="794" spans="1:4" x14ac:dyDescent="0.25">
      <c r="A794" t="s">
        <v>1599</v>
      </c>
      <c r="B794" t="s">
        <v>1600</v>
      </c>
      <c r="C794">
        <v>11</v>
      </c>
      <c r="D794" s="9" t="str">
        <f>VLOOKUP(Table_mpnet_titles_topics[[#This Row],[Column3.topic]],mpnet_titles_topicDescriptions!$B$2:$C$19, 2, FALSE)</f>
        <v>11_game_digital_games_gaming</v>
      </c>
    </row>
    <row r="795" spans="1:4" x14ac:dyDescent="0.25">
      <c r="A795" t="s">
        <v>1604</v>
      </c>
      <c r="B795" t="s">
        <v>1605</v>
      </c>
      <c r="C795">
        <v>1</v>
      </c>
      <c r="D795" s="9" t="str">
        <f>VLOOKUP(Table_mpnet_titles_topics[[#This Row],[Column3.topic]],mpnet_titles_topicDescriptions!$B$2:$C$19, 2, FALSE)</f>
        <v>1_communication_interaction_synchronous_multim...</v>
      </c>
    </row>
    <row r="796" spans="1:4" x14ac:dyDescent="0.25">
      <c r="A796" t="s">
        <v>1609</v>
      </c>
      <c r="B796" t="s">
        <v>1610</v>
      </c>
      <c r="C796">
        <v>0</v>
      </c>
      <c r="D796" s="9" t="str">
        <f>VLOOKUP(Table_mpnet_titles_topics[[#This Row],[Column3.topic]],mpnet_titles_topicDescriptions!$B$2:$C$19, 2, FALSE)</f>
        <v>0_writing_feedback_of_in</v>
      </c>
    </row>
    <row r="797" spans="1:4" x14ac:dyDescent="0.25">
      <c r="A797" t="s">
        <v>1614</v>
      </c>
      <c r="B797" t="s">
        <v>1615</v>
      </c>
      <c r="C797">
        <v>0</v>
      </c>
      <c r="D797" s="9" t="str">
        <f>VLOOKUP(Table_mpnet_titles_topics[[#This Row],[Column3.topic]],mpnet_titles_topicDescriptions!$B$2:$C$19, 2, FALSE)</f>
        <v>0_writing_feedback_of_in</v>
      </c>
    </row>
    <row r="798" spans="1:4" x14ac:dyDescent="0.25">
      <c r="A798" t="s">
        <v>1619</v>
      </c>
      <c r="B798" t="s">
        <v>1620</v>
      </c>
      <c r="C798">
        <v>3</v>
      </c>
      <c r="D798" s="9" t="str">
        <f>VLOOKUP(Table_mpnet_titles_topics[[#This Row],[Column3.topic]],mpnet_titles_topicDescriptions!$B$2:$C$19, 2, FALSE)</f>
        <v>3_technology_language_technologies_teachers</v>
      </c>
    </row>
    <row r="799" spans="1:4" x14ac:dyDescent="0.25">
      <c r="A799" t="s">
        <v>1625</v>
      </c>
      <c r="B799" t="s">
        <v>1626</v>
      </c>
      <c r="C799">
        <v>5</v>
      </c>
      <c r="D799" s="9" t="str">
        <f>VLOOKUP(Table_mpnet_titles_topics[[#This Row],[Column3.topic]],mpnet_titles_topicDescriptions!$B$2:$C$19, 2, FALSE)</f>
        <v>5_telecollaboration_intercultural_telecollabor...</v>
      </c>
    </row>
    <row r="800" spans="1:4" x14ac:dyDescent="0.25">
      <c r="A800" t="s">
        <v>1630</v>
      </c>
      <c r="B800" t="s">
        <v>1631</v>
      </c>
      <c r="C800">
        <v>0</v>
      </c>
      <c r="D800" s="9" t="str">
        <f>VLOOKUP(Table_mpnet_titles_topics[[#This Row],[Column3.topic]],mpnet_titles_topicDescriptions!$B$2:$C$19, 2, FALSE)</f>
        <v>0_writing_feedback_of_in</v>
      </c>
    </row>
    <row r="801" spans="1:4" x14ac:dyDescent="0.25">
      <c r="A801" t="s">
        <v>1635</v>
      </c>
      <c r="B801" t="s">
        <v>1636</v>
      </c>
      <c r="C801">
        <v>0</v>
      </c>
      <c r="D801" s="9" t="str">
        <f>VLOOKUP(Table_mpnet_titles_topics[[#This Row],[Column3.topic]],mpnet_titles_topicDescriptions!$B$2:$C$19, 2, FALSE)</f>
        <v>0_writing_feedback_of_in</v>
      </c>
    </row>
    <row r="802" spans="1:4" x14ac:dyDescent="0.25">
      <c r="A802" t="s">
        <v>1640</v>
      </c>
      <c r="B802" t="s">
        <v>1641</v>
      </c>
      <c r="C802">
        <v>-1</v>
      </c>
      <c r="D802" s="9" t="str">
        <f>VLOOKUP(Table_mpnet_titles_topics[[#This Row],[Column3.topic]],mpnet_titles_topicDescriptions!$B$2:$C$19, 2, FALSE)</f>
        <v>-1_of_the_and_in_language_learning_learner</v>
      </c>
    </row>
    <row r="803" spans="1:4" x14ac:dyDescent="0.25">
      <c r="A803" t="s">
        <v>1645</v>
      </c>
      <c r="B803" t="s">
        <v>1646</v>
      </c>
      <c r="C803">
        <v>0</v>
      </c>
      <c r="D803" s="9" t="str">
        <f>VLOOKUP(Table_mpnet_titles_topics[[#This Row],[Column3.topic]],mpnet_titles_topicDescriptions!$B$2:$C$19, 2, FALSE)</f>
        <v>0_writing_feedback_of_in</v>
      </c>
    </row>
    <row r="804" spans="1:4" x14ac:dyDescent="0.25">
      <c r="A804" t="s">
        <v>1650</v>
      </c>
      <c r="B804" t="s">
        <v>1651</v>
      </c>
      <c r="C804">
        <v>0</v>
      </c>
      <c r="D804" s="9" t="str">
        <f>VLOOKUP(Table_mpnet_titles_topics[[#This Row],[Column3.topic]],mpnet_titles_topicDescriptions!$B$2:$C$19, 2, FALSE)</f>
        <v>0_writing_feedback_of_in</v>
      </c>
    </row>
    <row r="805" spans="1:4" x14ac:dyDescent="0.25">
      <c r="A805" t="s">
        <v>1655</v>
      </c>
      <c r="B805" t="s">
        <v>1656</v>
      </c>
      <c r="C805">
        <v>7</v>
      </c>
      <c r="D805" s="9" t="str">
        <f>VLOOKUP(Table_mpnet_titles_topics[[#This Row],[Column3.topic]],mpnet_titles_topicDescriptions!$B$2:$C$19, 2, FALSE)</f>
        <v>7_vocabulary_glosses_dictionary_of</v>
      </c>
    </row>
    <row r="806" spans="1:4" x14ac:dyDescent="0.25">
      <c r="A806" t="s">
        <v>1660</v>
      </c>
      <c r="B806" t="s">
        <v>1661</v>
      </c>
      <c r="C806">
        <v>1</v>
      </c>
      <c r="D806" s="9" t="str">
        <f>VLOOKUP(Table_mpnet_titles_topics[[#This Row],[Column3.topic]],mpnet_titles_topicDescriptions!$B$2:$C$19, 2, FALSE)</f>
        <v>1_communication_interaction_synchronous_multim...</v>
      </c>
    </row>
    <row r="807" spans="1:4" x14ac:dyDescent="0.25">
      <c r="A807" t="s">
        <v>2015</v>
      </c>
      <c r="B807" t="s">
        <v>2016</v>
      </c>
      <c r="C807">
        <v>7</v>
      </c>
      <c r="D807" s="9" t="str">
        <f>VLOOKUP(Table_mpnet_titles_topics[[#This Row],[Column3.topic]],mpnet_titles_topicDescriptions!$B$2:$C$19, 2, FALSE)</f>
        <v>7_vocabulary_glosses_dictionary_of</v>
      </c>
    </row>
    <row r="808" spans="1:4" x14ac:dyDescent="0.25">
      <c r="A808" t="s">
        <v>2020</v>
      </c>
      <c r="B808" t="s">
        <v>2021</v>
      </c>
      <c r="C808">
        <v>-1</v>
      </c>
      <c r="D808" s="9" t="str">
        <f>VLOOKUP(Table_mpnet_titles_topics[[#This Row],[Column3.topic]],mpnet_titles_topicDescriptions!$B$2:$C$19, 2, FALSE)</f>
        <v>-1_of_the_and_in_language_learning_learner</v>
      </c>
    </row>
    <row r="809" spans="1:4" x14ac:dyDescent="0.25">
      <c r="A809" t="s">
        <v>2024</v>
      </c>
      <c r="B809" t="s">
        <v>2025</v>
      </c>
      <c r="C809">
        <v>9</v>
      </c>
      <c r="D809" s="9" t="str">
        <f>VLOOKUP(Table_mpnet_titles_topics[[#This Row],[Column3.topic]],mpnet_titles_topicDescriptions!$B$2:$C$19, 2, FALSE)</f>
        <v>9_reality_virtual_3d_life</v>
      </c>
    </row>
    <row r="810" spans="1:4" x14ac:dyDescent="0.25">
      <c r="A810" t="s">
        <v>2030</v>
      </c>
      <c r="B810" t="s">
        <v>2031</v>
      </c>
      <c r="C810">
        <v>-1</v>
      </c>
      <c r="D810" s="9" t="str">
        <f>VLOOKUP(Table_mpnet_titles_topics[[#This Row],[Column3.topic]],mpnet_titles_topicDescriptions!$B$2:$C$19, 2, FALSE)</f>
        <v>-1_of_the_and_in_language_learning_learner</v>
      </c>
    </row>
    <row r="811" spans="1:4" x14ac:dyDescent="0.25">
      <c r="A811" t="s">
        <v>2035</v>
      </c>
      <c r="B811" t="s">
        <v>2036</v>
      </c>
      <c r="C811">
        <v>12</v>
      </c>
      <c r="D811" s="9" t="str">
        <f>VLOOKUP(Table_mpnet_titles_topics[[#This Row],[Column3.topic]],mpnet_titles_topicDescriptions!$B$2:$C$19, 2, FALSE)</f>
        <v>12_comprehension_listening_video_captions</v>
      </c>
    </row>
    <row r="812" spans="1:4" x14ac:dyDescent="0.25">
      <c r="A812" t="s">
        <v>2040</v>
      </c>
      <c r="B812" t="s">
        <v>2041</v>
      </c>
      <c r="C812">
        <v>1</v>
      </c>
      <c r="D812" s="9" t="str">
        <f>VLOOKUP(Table_mpnet_titles_topics[[#This Row],[Column3.topic]],mpnet_titles_topicDescriptions!$B$2:$C$19, 2, FALSE)</f>
        <v>1_communication_interaction_synchronous_multim...</v>
      </c>
    </row>
    <row r="813" spans="1:4" x14ac:dyDescent="0.25">
      <c r="A813" t="s">
        <v>2045</v>
      </c>
      <c r="B813" t="s">
        <v>2046</v>
      </c>
      <c r="C813">
        <v>0</v>
      </c>
      <c r="D813" s="9" t="str">
        <f>VLOOKUP(Table_mpnet_titles_topics[[#This Row],[Column3.topic]],mpnet_titles_topicDescriptions!$B$2:$C$19, 2, FALSE)</f>
        <v>0_writing_feedback_of_in</v>
      </c>
    </row>
    <row r="814" spans="1:4" x14ac:dyDescent="0.25">
      <c r="A814" t="s">
        <v>2050</v>
      </c>
      <c r="B814" t="s">
        <v>2051</v>
      </c>
      <c r="C814">
        <v>-1</v>
      </c>
      <c r="D814" s="9" t="str">
        <f>VLOOKUP(Table_mpnet_titles_topics[[#This Row],[Column3.topic]],mpnet_titles_topicDescriptions!$B$2:$C$19, 2, FALSE)</f>
        <v>-1_of_the_and_in_language_learning_learner</v>
      </c>
    </row>
    <row r="815" spans="1:4" x14ac:dyDescent="0.25">
      <c r="A815" t="s">
        <v>2055</v>
      </c>
      <c r="B815" t="s">
        <v>2056</v>
      </c>
      <c r="C815">
        <v>7</v>
      </c>
      <c r="D815" s="9" t="str">
        <f>VLOOKUP(Table_mpnet_titles_topics[[#This Row],[Column3.topic]],mpnet_titles_topicDescriptions!$B$2:$C$19, 2, FALSE)</f>
        <v>7_vocabulary_glosses_dictionary_of</v>
      </c>
    </row>
    <row r="816" spans="1:4" x14ac:dyDescent="0.25">
      <c r="A816" t="s">
        <v>2060</v>
      </c>
      <c r="B816" t="s">
        <v>2061</v>
      </c>
      <c r="C816">
        <v>5</v>
      </c>
      <c r="D816" s="9" t="str">
        <f>VLOOKUP(Table_mpnet_titles_topics[[#This Row],[Column3.topic]],mpnet_titles_topicDescriptions!$B$2:$C$19, 2, FALSE)</f>
        <v>5_telecollaboration_intercultural_telecollabor...</v>
      </c>
    </row>
    <row r="817" spans="1:4" x14ac:dyDescent="0.25">
      <c r="A817" t="s">
        <v>2066</v>
      </c>
      <c r="B817" t="s">
        <v>2067</v>
      </c>
      <c r="C817">
        <v>1</v>
      </c>
      <c r="D817" s="9" t="str">
        <f>VLOOKUP(Table_mpnet_titles_topics[[#This Row],[Column3.topic]],mpnet_titles_topicDescriptions!$B$2:$C$19, 2, FALSE)</f>
        <v>1_communication_interaction_synchronous_multim...</v>
      </c>
    </row>
    <row r="818" spans="1:4" x14ac:dyDescent="0.25">
      <c r="A818" t="s">
        <v>2071</v>
      </c>
      <c r="B818" t="s">
        <v>2072</v>
      </c>
      <c r="C818">
        <v>0</v>
      </c>
      <c r="D818" s="9" t="str">
        <f>VLOOKUP(Table_mpnet_titles_topics[[#This Row],[Column3.topic]],mpnet_titles_topicDescriptions!$B$2:$C$19, 2, FALSE)</f>
        <v>0_writing_feedback_of_in</v>
      </c>
    </row>
    <row r="819" spans="1:4" x14ac:dyDescent="0.25">
      <c r="A819" t="s">
        <v>2076</v>
      </c>
      <c r="B819" t="s">
        <v>2077</v>
      </c>
      <c r="C819">
        <v>0</v>
      </c>
      <c r="D819" s="9" t="str">
        <f>VLOOKUP(Table_mpnet_titles_topics[[#This Row],[Column3.topic]],mpnet_titles_topicDescriptions!$B$2:$C$19, 2, FALSE)</f>
        <v>0_writing_feedback_of_in</v>
      </c>
    </row>
    <row r="820" spans="1:4" x14ac:dyDescent="0.25">
      <c r="A820" t="s">
        <v>2081</v>
      </c>
      <c r="B820" t="s">
        <v>2082</v>
      </c>
      <c r="C820">
        <v>6</v>
      </c>
      <c r="D820" s="9" t="str">
        <f>VLOOKUP(Table_mpnet_titles_topics[[#This Row],[Column3.topic]],mpnet_titles_topicDescriptions!$B$2:$C$19, 2, FALSE)</f>
        <v>6_pronunciation_speech_training_recognition</v>
      </c>
    </row>
    <row r="821" spans="1:4" x14ac:dyDescent="0.25">
      <c r="A821" t="s">
        <v>2086</v>
      </c>
      <c r="B821" t="s">
        <v>2087</v>
      </c>
      <c r="C821">
        <v>11</v>
      </c>
      <c r="D821" s="9" t="str">
        <f>VLOOKUP(Table_mpnet_titles_topics[[#This Row],[Column3.topic]],mpnet_titles_topicDescriptions!$B$2:$C$19, 2, FALSE)</f>
        <v>11_game_digital_games_gaming</v>
      </c>
    </row>
    <row r="822" spans="1:4" x14ac:dyDescent="0.25">
      <c r="A822" t="s">
        <v>2091</v>
      </c>
      <c r="B822" t="s">
        <v>2092</v>
      </c>
      <c r="C822">
        <v>-1</v>
      </c>
      <c r="D822" s="9" t="str">
        <f>VLOOKUP(Table_mpnet_titles_topics[[#This Row],[Column3.topic]],mpnet_titles_topicDescriptions!$B$2:$C$19, 2, FALSE)</f>
        <v>-1_of_the_and_in_language_learning_learner</v>
      </c>
    </row>
    <row r="823" spans="1:4" x14ac:dyDescent="0.25">
      <c r="A823" t="s">
        <v>2096</v>
      </c>
      <c r="B823" t="s">
        <v>2097</v>
      </c>
      <c r="C823">
        <v>0</v>
      </c>
      <c r="D823" s="9" t="str">
        <f>VLOOKUP(Table_mpnet_titles_topics[[#This Row],[Column3.topic]],mpnet_titles_topicDescriptions!$B$2:$C$19, 2, FALSE)</f>
        <v>0_writing_feedback_of_in</v>
      </c>
    </row>
    <row r="824" spans="1:4" x14ac:dyDescent="0.25">
      <c r="A824" t="s">
        <v>2101</v>
      </c>
      <c r="B824" t="s">
        <v>5926</v>
      </c>
      <c r="C824">
        <v>-1</v>
      </c>
      <c r="D824" s="9" t="str">
        <f>VLOOKUP(Table_mpnet_titles_topics[[#This Row],[Column3.topic]],mpnet_titles_topicDescriptions!$B$2:$C$19, 2, FALSE)</f>
        <v>-1_of_the_and_in_language_learning_learner</v>
      </c>
    </row>
    <row r="825" spans="1:4" x14ac:dyDescent="0.25">
      <c r="A825" t="s">
        <v>2105</v>
      </c>
      <c r="B825" t="s">
        <v>2106</v>
      </c>
      <c r="C825">
        <v>-1</v>
      </c>
      <c r="D825" s="9" t="str">
        <f>VLOOKUP(Table_mpnet_titles_topics[[#This Row],[Column3.topic]],mpnet_titles_topicDescriptions!$B$2:$C$19, 2, FALSE)</f>
        <v>-1_of_the_and_in_language_learning_learner</v>
      </c>
    </row>
    <row r="826" spans="1:4" x14ac:dyDescent="0.25">
      <c r="A826" t="s">
        <v>2449</v>
      </c>
      <c r="B826" t="s">
        <v>2450</v>
      </c>
      <c r="C826">
        <v>12</v>
      </c>
      <c r="D826" s="9" t="str">
        <f>VLOOKUP(Table_mpnet_titles_topics[[#This Row],[Column3.topic]],mpnet_titles_topicDescriptions!$B$2:$C$19, 2, FALSE)</f>
        <v>12_comprehension_listening_video_captions</v>
      </c>
    </row>
    <row r="827" spans="1:4" x14ac:dyDescent="0.25">
      <c r="A827" t="s">
        <v>2454</v>
      </c>
      <c r="B827" t="s">
        <v>2455</v>
      </c>
      <c r="C827">
        <v>7</v>
      </c>
      <c r="D827" s="9" t="str">
        <f>VLOOKUP(Table_mpnet_titles_topics[[#This Row],[Column3.topic]],mpnet_titles_topicDescriptions!$B$2:$C$19, 2, FALSE)</f>
        <v>7_vocabulary_glosses_dictionary_of</v>
      </c>
    </row>
    <row r="828" spans="1:4" x14ac:dyDescent="0.25">
      <c r="A828" t="s">
        <v>2459</v>
      </c>
      <c r="B828" t="s">
        <v>2460</v>
      </c>
      <c r="C828">
        <v>7</v>
      </c>
      <c r="D828" s="9" t="str">
        <f>VLOOKUP(Table_mpnet_titles_topics[[#This Row],[Column3.topic]],mpnet_titles_topicDescriptions!$B$2:$C$19, 2, FALSE)</f>
        <v>7_vocabulary_glosses_dictionary_of</v>
      </c>
    </row>
    <row r="829" spans="1:4" x14ac:dyDescent="0.25">
      <c r="A829" t="s">
        <v>2464</v>
      </c>
      <c r="B829" t="s">
        <v>2465</v>
      </c>
      <c r="C829">
        <v>-1</v>
      </c>
      <c r="D829" s="9" t="str">
        <f>VLOOKUP(Table_mpnet_titles_topics[[#This Row],[Column3.topic]],mpnet_titles_topicDescriptions!$B$2:$C$19, 2, FALSE)</f>
        <v>-1_of_the_and_in_language_learning_learner</v>
      </c>
    </row>
    <row r="830" spans="1:4" x14ac:dyDescent="0.25">
      <c r="A830" t="s">
        <v>2469</v>
      </c>
      <c r="B830" t="s">
        <v>5925</v>
      </c>
      <c r="C830">
        <v>0</v>
      </c>
      <c r="D830" s="9" t="str">
        <f>VLOOKUP(Table_mpnet_titles_topics[[#This Row],[Column3.topic]],mpnet_titles_topicDescriptions!$B$2:$C$19, 2, FALSE)</f>
        <v>0_writing_feedback_of_in</v>
      </c>
    </row>
    <row r="831" spans="1:4" x14ac:dyDescent="0.25">
      <c r="A831" t="s">
        <v>2473</v>
      </c>
      <c r="B831" t="s">
        <v>2474</v>
      </c>
      <c r="C831">
        <v>5</v>
      </c>
      <c r="D831" s="9" t="str">
        <f>VLOOKUP(Table_mpnet_titles_topics[[#This Row],[Column3.topic]],mpnet_titles_topicDescriptions!$B$2:$C$19, 2, FALSE)</f>
        <v>5_telecollaboration_intercultural_telecollabor...</v>
      </c>
    </row>
    <row r="832" spans="1:4" x14ac:dyDescent="0.25">
      <c r="A832" t="s">
        <v>2478</v>
      </c>
      <c r="B832" t="s">
        <v>2479</v>
      </c>
      <c r="C832">
        <v>8</v>
      </c>
      <c r="D832" s="9" t="str">
        <f>VLOOKUP(Table_mpnet_titles_topics[[#This Row],[Column3.topic]],mpnet_titles_topicDescriptions!$B$2:$C$19, 2, FALSE)</f>
        <v>8_online_learning_virtual_analytics</v>
      </c>
    </row>
    <row r="833" spans="1:4" x14ac:dyDescent="0.25">
      <c r="A833" t="s">
        <v>2482</v>
      </c>
      <c r="B833" t="s">
        <v>2483</v>
      </c>
      <c r="C833">
        <v>9</v>
      </c>
      <c r="D833" s="9" t="str">
        <f>VLOOKUP(Table_mpnet_titles_topics[[#This Row],[Column3.topic]],mpnet_titles_topicDescriptions!$B$2:$C$19, 2, FALSE)</f>
        <v>9_reality_virtual_3d_life</v>
      </c>
    </row>
    <row r="834" spans="1:4" x14ac:dyDescent="0.25">
      <c r="A834" t="s">
        <v>2487</v>
      </c>
      <c r="B834" t="s">
        <v>2488</v>
      </c>
      <c r="C834">
        <v>9</v>
      </c>
      <c r="D834" s="9" t="str">
        <f>VLOOKUP(Table_mpnet_titles_topics[[#This Row],[Column3.topic]],mpnet_titles_topicDescriptions!$B$2:$C$19, 2, FALSE)</f>
        <v>9_reality_virtual_3d_life</v>
      </c>
    </row>
    <row r="835" spans="1:4" x14ac:dyDescent="0.25">
      <c r="A835" t="s">
        <v>2492</v>
      </c>
      <c r="B835" t="s">
        <v>2493</v>
      </c>
      <c r="C835">
        <v>9</v>
      </c>
      <c r="D835" s="9" t="str">
        <f>VLOOKUP(Table_mpnet_titles_topics[[#This Row],[Column3.topic]],mpnet_titles_topicDescriptions!$B$2:$C$19, 2, FALSE)</f>
        <v>9_reality_virtual_3d_life</v>
      </c>
    </row>
    <row r="836" spans="1:4" x14ac:dyDescent="0.25">
      <c r="A836" t="s">
        <v>2497</v>
      </c>
      <c r="B836" t="s">
        <v>2498</v>
      </c>
      <c r="C836">
        <v>-1</v>
      </c>
      <c r="D836" s="9" t="str">
        <f>VLOOKUP(Table_mpnet_titles_topics[[#This Row],[Column3.topic]],mpnet_titles_topicDescriptions!$B$2:$C$19, 2, FALSE)</f>
        <v>-1_of_the_and_in_language_learning_learner</v>
      </c>
    </row>
    <row r="837" spans="1:4" x14ac:dyDescent="0.25">
      <c r="A837" t="s">
        <v>2502</v>
      </c>
      <c r="B837" t="s">
        <v>2503</v>
      </c>
      <c r="C837">
        <v>-1</v>
      </c>
      <c r="D837" s="9" t="str">
        <f>VLOOKUP(Table_mpnet_titles_topics[[#This Row],[Column3.topic]],mpnet_titles_topicDescriptions!$B$2:$C$19, 2, FALSE)</f>
        <v>-1_of_the_and_in_language_learning_learner</v>
      </c>
    </row>
    <row r="838" spans="1:4" x14ac:dyDescent="0.25">
      <c r="A838" t="s">
        <v>2507</v>
      </c>
      <c r="B838" t="s">
        <v>2508</v>
      </c>
      <c r="C838">
        <v>8</v>
      </c>
      <c r="D838" s="9" t="str">
        <f>VLOOKUP(Table_mpnet_titles_topics[[#This Row],[Column3.topic]],mpnet_titles_topicDescriptions!$B$2:$C$19, 2, FALSE)</f>
        <v>8_online_learning_virtual_analytics</v>
      </c>
    </row>
    <row r="839" spans="1:4" x14ac:dyDescent="0.25">
      <c r="A839" t="s">
        <v>2511</v>
      </c>
      <c r="B839" t="s">
        <v>2512</v>
      </c>
      <c r="C839">
        <v>5</v>
      </c>
      <c r="D839" s="9" t="str">
        <f>VLOOKUP(Table_mpnet_titles_topics[[#This Row],[Column3.topic]],mpnet_titles_topicDescriptions!$B$2:$C$19, 2, FALSE)</f>
        <v>5_telecollaboration_intercultural_telecollabor...</v>
      </c>
    </row>
    <row r="840" spans="1:4" x14ac:dyDescent="0.25">
      <c r="A840" t="s">
        <v>2516</v>
      </c>
      <c r="B840" t="s">
        <v>2517</v>
      </c>
      <c r="C840">
        <v>2</v>
      </c>
      <c r="D840" s="9" t="str">
        <f>VLOOKUP(Table_mpnet_titles_topics[[#This Row],[Column3.topic]],mpnet_titles_topicDescriptions!$B$2:$C$19, 2, FALSE)</f>
        <v>2_mobile_learning_assisted_language</v>
      </c>
    </row>
    <row r="841" spans="1:4" x14ac:dyDescent="0.25">
      <c r="A841" t="s">
        <v>2521</v>
      </c>
      <c r="B841" t="s">
        <v>2522</v>
      </c>
      <c r="C841">
        <v>1</v>
      </c>
      <c r="D841" s="9" t="str">
        <f>VLOOKUP(Table_mpnet_titles_topics[[#This Row],[Column3.topic]],mpnet_titles_topicDescriptions!$B$2:$C$19, 2, FALSE)</f>
        <v>1_communication_interaction_synchronous_multim...</v>
      </c>
    </row>
    <row r="842" spans="1:4" x14ac:dyDescent="0.25">
      <c r="A842" t="s">
        <v>2526</v>
      </c>
      <c r="B842" t="s">
        <v>2527</v>
      </c>
      <c r="C842">
        <v>0</v>
      </c>
      <c r="D842" s="9" t="str">
        <f>VLOOKUP(Table_mpnet_titles_topics[[#This Row],[Column3.topic]],mpnet_titles_topicDescriptions!$B$2:$C$19, 2, FALSE)</f>
        <v>0_writing_feedback_of_in</v>
      </c>
    </row>
    <row r="843" spans="1:4" x14ac:dyDescent="0.25">
      <c r="A843" t="s">
        <v>2531</v>
      </c>
      <c r="B843" t="s">
        <v>2532</v>
      </c>
      <c r="C843">
        <v>4</v>
      </c>
      <c r="D843" s="9" t="str">
        <f>VLOOKUP(Table_mpnet_titles_topics[[#This Row],[Column3.topic]],mpnet_titles_topicDescriptions!$B$2:$C$19, 2, FALSE)</f>
        <v>4_call_research_the_in</v>
      </c>
    </row>
    <row r="844" spans="1:4" x14ac:dyDescent="0.25">
      <c r="A844" t="s">
        <v>2536</v>
      </c>
      <c r="B844" t="s">
        <v>2537</v>
      </c>
      <c r="C844">
        <v>-1</v>
      </c>
      <c r="D844" s="9" t="str">
        <f>VLOOKUP(Table_mpnet_titles_topics[[#This Row],[Column3.topic]],mpnet_titles_topicDescriptions!$B$2:$C$19, 2, FALSE)</f>
        <v>-1_of_the_and_in_language_learning_learner</v>
      </c>
    </row>
    <row r="845" spans="1:4" x14ac:dyDescent="0.25">
      <c r="A845" t="s">
        <v>2838</v>
      </c>
      <c r="B845" t="s">
        <v>2839</v>
      </c>
      <c r="C845">
        <v>0</v>
      </c>
      <c r="D845" s="9" t="str">
        <f>VLOOKUP(Table_mpnet_titles_topics[[#This Row],[Column3.topic]],mpnet_titles_topicDescriptions!$B$2:$C$19, 2, FALSE)</f>
        <v>0_writing_feedback_of_in</v>
      </c>
    </row>
    <row r="846" spans="1:4" x14ac:dyDescent="0.25">
      <c r="A846" t="s">
        <v>2843</v>
      </c>
      <c r="B846" t="s">
        <v>2844</v>
      </c>
      <c r="C846">
        <v>14</v>
      </c>
      <c r="D846" s="9" t="str">
        <f>VLOOKUP(Table_mpnet_titles_topics[[#This Row],[Column3.topic]],mpnet_titles_topicDescriptions!$B$2:$C$19, 2, FALSE)</f>
        <v>14_storytelling_digital_story_stories</v>
      </c>
    </row>
    <row r="847" spans="1:4" x14ac:dyDescent="0.25">
      <c r="A847" t="s">
        <v>2847</v>
      </c>
      <c r="B847" t="s">
        <v>2848</v>
      </c>
      <c r="C847">
        <v>7</v>
      </c>
      <c r="D847" s="9" t="str">
        <f>VLOOKUP(Table_mpnet_titles_topics[[#This Row],[Column3.topic]],mpnet_titles_topicDescriptions!$B$2:$C$19, 2, FALSE)</f>
        <v>7_vocabulary_glosses_dictionary_of</v>
      </c>
    </row>
    <row r="848" spans="1:4" x14ac:dyDescent="0.25">
      <c r="A848" t="s">
        <v>2851</v>
      </c>
      <c r="B848" t="s">
        <v>2852</v>
      </c>
      <c r="C848">
        <v>11</v>
      </c>
      <c r="D848" s="9" t="str">
        <f>VLOOKUP(Table_mpnet_titles_topics[[#This Row],[Column3.topic]],mpnet_titles_topicDescriptions!$B$2:$C$19, 2, FALSE)</f>
        <v>11_game_digital_games_gaming</v>
      </c>
    </row>
    <row r="849" spans="1:4" x14ac:dyDescent="0.25">
      <c r="A849" t="s">
        <v>2856</v>
      </c>
      <c r="B849" t="s">
        <v>2857</v>
      </c>
      <c r="C849">
        <v>14</v>
      </c>
      <c r="D849" s="9" t="str">
        <f>VLOOKUP(Table_mpnet_titles_topics[[#This Row],[Column3.topic]],mpnet_titles_topicDescriptions!$B$2:$C$19, 2, FALSE)</f>
        <v>14_storytelling_digital_story_stories</v>
      </c>
    </row>
    <row r="850" spans="1:4" x14ac:dyDescent="0.25">
      <c r="A850" t="s">
        <v>2861</v>
      </c>
      <c r="B850" t="s">
        <v>2862</v>
      </c>
      <c r="C850">
        <v>0</v>
      </c>
      <c r="D850" s="9" t="str">
        <f>VLOOKUP(Table_mpnet_titles_topics[[#This Row],[Column3.topic]],mpnet_titles_topicDescriptions!$B$2:$C$19, 2, FALSE)</f>
        <v>0_writing_feedback_of_in</v>
      </c>
    </row>
    <row r="851" spans="1:4" x14ac:dyDescent="0.25">
      <c r="A851" t="s">
        <v>2866</v>
      </c>
      <c r="B851" t="s">
        <v>2867</v>
      </c>
      <c r="C851">
        <v>5</v>
      </c>
      <c r="D851" s="9" t="str">
        <f>VLOOKUP(Table_mpnet_titles_topics[[#This Row],[Column3.topic]],mpnet_titles_topicDescriptions!$B$2:$C$19, 2, FALSE)</f>
        <v>5_telecollaboration_intercultural_telecollabor...</v>
      </c>
    </row>
    <row r="852" spans="1:4" x14ac:dyDescent="0.25">
      <c r="A852" t="s">
        <v>2871</v>
      </c>
      <c r="B852" t="s">
        <v>2872</v>
      </c>
      <c r="C852">
        <v>6</v>
      </c>
      <c r="D852" s="9" t="str">
        <f>VLOOKUP(Table_mpnet_titles_topics[[#This Row],[Column3.topic]],mpnet_titles_topicDescriptions!$B$2:$C$19, 2, FALSE)</f>
        <v>6_pronunciation_speech_training_recognition</v>
      </c>
    </row>
    <row r="853" spans="1:4" x14ac:dyDescent="0.25">
      <c r="A853" t="s">
        <v>2876</v>
      </c>
      <c r="B853" t="s">
        <v>2877</v>
      </c>
      <c r="C853">
        <v>2</v>
      </c>
      <c r="D853" s="9" t="str">
        <f>VLOOKUP(Table_mpnet_titles_topics[[#This Row],[Column3.topic]],mpnet_titles_topicDescriptions!$B$2:$C$19, 2, FALSE)</f>
        <v>2_mobile_learning_assisted_language</v>
      </c>
    </row>
    <row r="854" spans="1:4" x14ac:dyDescent="0.25">
      <c r="A854" t="s">
        <v>2881</v>
      </c>
      <c r="B854" t="s">
        <v>2882</v>
      </c>
      <c r="C854">
        <v>6</v>
      </c>
      <c r="D854" s="9" t="str">
        <f>VLOOKUP(Table_mpnet_titles_topics[[#This Row],[Column3.topic]],mpnet_titles_topicDescriptions!$B$2:$C$19, 2, FALSE)</f>
        <v>6_pronunciation_speech_training_recognition</v>
      </c>
    </row>
    <row r="855" spans="1:4" x14ac:dyDescent="0.25">
      <c r="A855" t="s">
        <v>2885</v>
      </c>
      <c r="B855" t="s">
        <v>2886</v>
      </c>
      <c r="C855">
        <v>4</v>
      </c>
      <c r="D855" s="9" t="str">
        <f>VLOOKUP(Table_mpnet_titles_topics[[#This Row],[Column3.topic]],mpnet_titles_topicDescriptions!$B$2:$C$19, 2, FALSE)</f>
        <v>4_call_research_the_in</v>
      </c>
    </row>
    <row r="856" spans="1:4" x14ac:dyDescent="0.25">
      <c r="A856" t="s">
        <v>2889</v>
      </c>
      <c r="B856" t="s">
        <v>2890</v>
      </c>
      <c r="C856">
        <v>0</v>
      </c>
      <c r="D856" s="9" t="str">
        <f>VLOOKUP(Table_mpnet_titles_topics[[#This Row],[Column3.topic]],mpnet_titles_topicDescriptions!$B$2:$C$19, 2, FALSE)</f>
        <v>0_writing_feedback_of_in</v>
      </c>
    </row>
    <row r="857" spans="1:4" x14ac:dyDescent="0.25">
      <c r="A857" t="s">
        <v>2894</v>
      </c>
      <c r="B857" t="s">
        <v>2895</v>
      </c>
      <c r="C857">
        <v>0</v>
      </c>
      <c r="D857" s="9" t="str">
        <f>VLOOKUP(Table_mpnet_titles_topics[[#This Row],[Column3.topic]],mpnet_titles_topicDescriptions!$B$2:$C$19, 2, FALSE)</f>
        <v>0_writing_feedback_of_in</v>
      </c>
    </row>
    <row r="858" spans="1:4" x14ac:dyDescent="0.25">
      <c r="A858" t="s">
        <v>2899</v>
      </c>
      <c r="B858" t="s">
        <v>2900</v>
      </c>
      <c r="C858">
        <v>5</v>
      </c>
      <c r="D858" s="9" t="str">
        <f>VLOOKUP(Table_mpnet_titles_topics[[#This Row],[Column3.topic]],mpnet_titles_topicDescriptions!$B$2:$C$19, 2, FALSE)</f>
        <v>5_telecollaboration_intercultural_telecollabor...</v>
      </c>
    </row>
    <row r="859" spans="1:4" x14ac:dyDescent="0.25">
      <c r="A859" t="s">
        <v>2903</v>
      </c>
      <c r="B859" t="s">
        <v>2904</v>
      </c>
      <c r="C859">
        <v>2</v>
      </c>
      <c r="D859" s="9" t="str">
        <f>VLOOKUP(Table_mpnet_titles_topics[[#This Row],[Column3.topic]],mpnet_titles_topicDescriptions!$B$2:$C$19, 2, FALSE)</f>
        <v>2_mobile_learning_assisted_language</v>
      </c>
    </row>
    <row r="860" spans="1:4" x14ac:dyDescent="0.25">
      <c r="A860" t="s">
        <v>2908</v>
      </c>
      <c r="B860" t="s">
        <v>5924</v>
      </c>
      <c r="C860">
        <v>14</v>
      </c>
      <c r="D860" s="9" t="str">
        <f>VLOOKUP(Table_mpnet_titles_topics[[#This Row],[Column3.topic]],mpnet_titles_topicDescriptions!$B$2:$C$19, 2, FALSE)</f>
        <v>14_storytelling_digital_story_stories</v>
      </c>
    </row>
    <row r="861" spans="1:4" x14ac:dyDescent="0.25">
      <c r="A861" t="s">
        <v>2912</v>
      </c>
      <c r="B861" t="s">
        <v>2913</v>
      </c>
      <c r="C861">
        <v>5</v>
      </c>
      <c r="D861" s="9" t="str">
        <f>VLOOKUP(Table_mpnet_titles_topics[[#This Row],[Column3.topic]],mpnet_titles_topicDescriptions!$B$2:$C$19, 2, FALSE)</f>
        <v>5_telecollaboration_intercultural_telecollabor...</v>
      </c>
    </row>
    <row r="862" spans="1:4" x14ac:dyDescent="0.25">
      <c r="A862" t="s">
        <v>2917</v>
      </c>
      <c r="B862" t="s">
        <v>2918</v>
      </c>
      <c r="C862">
        <v>-1</v>
      </c>
      <c r="D862" s="9" t="str">
        <f>VLOOKUP(Table_mpnet_titles_topics[[#This Row],[Column3.topic]],mpnet_titles_topicDescriptions!$B$2:$C$19, 2, FALSE)</f>
        <v>-1_of_the_and_in_language_learning_learner</v>
      </c>
    </row>
    <row r="863" spans="1:4" x14ac:dyDescent="0.25">
      <c r="A863" t="s">
        <v>2922</v>
      </c>
      <c r="B863" t="s">
        <v>2923</v>
      </c>
      <c r="C863">
        <v>9</v>
      </c>
      <c r="D863" s="9" t="str">
        <f>VLOOKUP(Table_mpnet_titles_topics[[#This Row],[Column3.topic]],mpnet_titles_topicDescriptions!$B$2:$C$19, 2, FALSE)</f>
        <v>9_reality_virtual_3d_life</v>
      </c>
    </row>
    <row r="864" spans="1:4" x14ac:dyDescent="0.25">
      <c r="A864" t="s">
        <v>2926</v>
      </c>
      <c r="B864" t="s">
        <v>2927</v>
      </c>
      <c r="C864">
        <v>-1</v>
      </c>
      <c r="D864" s="9" t="str">
        <f>VLOOKUP(Table_mpnet_titles_topics[[#This Row],[Column3.topic]],mpnet_titles_topicDescriptions!$B$2:$C$19, 2, FALSE)</f>
        <v>-1_of_the_and_in_language_learning_learner</v>
      </c>
    </row>
    <row r="865" spans="1:4" x14ac:dyDescent="0.25">
      <c r="A865" t="s">
        <v>2931</v>
      </c>
      <c r="B865" t="s">
        <v>2932</v>
      </c>
      <c r="C865">
        <v>1</v>
      </c>
      <c r="D865" s="9" t="str">
        <f>VLOOKUP(Table_mpnet_titles_topics[[#This Row],[Column3.topic]],mpnet_titles_topicDescriptions!$B$2:$C$19, 2, FALSE)</f>
        <v>1_communication_interaction_synchronous_multim...</v>
      </c>
    </row>
    <row r="866" spans="1:4" x14ac:dyDescent="0.25">
      <c r="A866" t="s">
        <v>2935</v>
      </c>
      <c r="B866" t="s">
        <v>2936</v>
      </c>
      <c r="C866">
        <v>-1</v>
      </c>
      <c r="D866" s="9" t="str">
        <f>VLOOKUP(Table_mpnet_titles_topics[[#This Row],[Column3.topic]],mpnet_titles_topicDescriptions!$B$2:$C$19, 2, FALSE)</f>
        <v>-1_of_the_and_in_language_learning_learner</v>
      </c>
    </row>
    <row r="867" spans="1:4" x14ac:dyDescent="0.25">
      <c r="A867" t="s">
        <v>2940</v>
      </c>
      <c r="B867" t="s">
        <v>2941</v>
      </c>
      <c r="C867">
        <v>1</v>
      </c>
      <c r="D867" s="9" t="str">
        <f>VLOOKUP(Table_mpnet_titles_topics[[#This Row],[Column3.topic]],mpnet_titles_topicDescriptions!$B$2:$C$19, 2, FALSE)</f>
        <v>1_communication_interaction_synchronous_multim...</v>
      </c>
    </row>
    <row r="868" spans="1:4" x14ac:dyDescent="0.25">
      <c r="A868" t="s">
        <v>2945</v>
      </c>
      <c r="B868" t="s">
        <v>2946</v>
      </c>
      <c r="C868">
        <v>10</v>
      </c>
      <c r="D868" s="9" t="str">
        <f>VLOOKUP(Table_mpnet_titles_topics[[#This Row],[Column3.topic]],mpnet_titles_topicDescriptions!$B$2:$C$19, 2, FALSE)</f>
        <v>10_social_informal_facebook_language</v>
      </c>
    </row>
    <row r="869" spans="1:4" x14ac:dyDescent="0.25">
      <c r="A869" t="s">
        <v>2950</v>
      </c>
      <c r="B869" t="s">
        <v>2951</v>
      </c>
      <c r="C869">
        <v>0</v>
      </c>
      <c r="D869" s="9" t="str">
        <f>VLOOKUP(Table_mpnet_titles_topics[[#This Row],[Column3.topic]],mpnet_titles_topicDescriptions!$B$2:$C$19, 2, FALSE)</f>
        <v>0_writing_feedback_of_in</v>
      </c>
    </row>
    <row r="870" spans="1:4" x14ac:dyDescent="0.25">
      <c r="A870" t="s">
        <v>2955</v>
      </c>
      <c r="B870" t="s">
        <v>2956</v>
      </c>
      <c r="C870">
        <v>2</v>
      </c>
      <c r="D870" s="9" t="str">
        <f>VLOOKUP(Table_mpnet_titles_topics[[#This Row],[Column3.topic]],mpnet_titles_topicDescriptions!$B$2:$C$19, 2, FALSE)</f>
        <v>2_mobile_learning_assisted_language</v>
      </c>
    </row>
    <row r="871" spans="1:4" x14ac:dyDescent="0.25">
      <c r="A871" t="s">
        <v>2960</v>
      </c>
      <c r="B871" t="s">
        <v>2961</v>
      </c>
      <c r="C871">
        <v>12</v>
      </c>
      <c r="D871" s="9" t="str">
        <f>VLOOKUP(Table_mpnet_titles_topics[[#This Row],[Column3.topic]],mpnet_titles_topicDescriptions!$B$2:$C$19, 2, FALSE)</f>
        <v>12_comprehension_listening_video_captions</v>
      </c>
    </row>
    <row r="872" spans="1:4" x14ac:dyDescent="0.25">
      <c r="A872" t="s">
        <v>2965</v>
      </c>
      <c r="B872" t="s">
        <v>2966</v>
      </c>
      <c r="C872">
        <v>0</v>
      </c>
      <c r="D872" s="9" t="str">
        <f>VLOOKUP(Table_mpnet_titles_topics[[#This Row],[Column3.topic]],mpnet_titles_topicDescriptions!$B$2:$C$19, 2, FALSE)</f>
        <v>0_writing_feedback_of_in</v>
      </c>
    </row>
    <row r="873" spans="1:4" x14ac:dyDescent="0.25">
      <c r="A873" t="s">
        <v>2970</v>
      </c>
      <c r="B873" t="s">
        <v>2971</v>
      </c>
      <c r="C873">
        <v>-1</v>
      </c>
      <c r="D873" s="9" t="str">
        <f>VLOOKUP(Table_mpnet_titles_topics[[#This Row],[Column3.topic]],mpnet_titles_topicDescriptions!$B$2:$C$19, 2, FALSE)</f>
        <v>-1_of_the_and_in_language_learning_learner</v>
      </c>
    </row>
    <row r="874" spans="1:4" x14ac:dyDescent="0.25">
      <c r="A874" t="s">
        <v>2975</v>
      </c>
      <c r="B874" t="s">
        <v>2976</v>
      </c>
      <c r="C874">
        <v>11</v>
      </c>
      <c r="D874" s="9" t="str">
        <f>VLOOKUP(Table_mpnet_titles_topics[[#This Row],[Column3.topic]],mpnet_titles_topicDescriptions!$B$2:$C$19, 2, FALSE)</f>
        <v>11_game_digital_games_gaming</v>
      </c>
    </row>
    <row r="875" spans="1:4" x14ac:dyDescent="0.25">
      <c r="A875" t="s">
        <v>2981</v>
      </c>
      <c r="B875" t="s">
        <v>2982</v>
      </c>
      <c r="C875">
        <v>11</v>
      </c>
      <c r="D875" s="9" t="str">
        <f>VLOOKUP(Table_mpnet_titles_topics[[#This Row],[Column3.topic]],mpnet_titles_topicDescriptions!$B$2:$C$19, 2, FALSE)</f>
        <v>11_game_digital_games_gaming</v>
      </c>
    </row>
    <row r="876" spans="1:4" x14ac:dyDescent="0.25">
      <c r="A876" t="s">
        <v>2986</v>
      </c>
      <c r="B876" t="s">
        <v>2987</v>
      </c>
      <c r="C876">
        <v>11</v>
      </c>
      <c r="D876" s="9" t="str">
        <f>VLOOKUP(Table_mpnet_titles_topics[[#This Row],[Column3.topic]],mpnet_titles_topicDescriptions!$B$2:$C$19, 2, FALSE)</f>
        <v>11_game_digital_games_gaming</v>
      </c>
    </row>
    <row r="877" spans="1:4" x14ac:dyDescent="0.25">
      <c r="A877" t="s">
        <v>2991</v>
      </c>
      <c r="B877" t="s">
        <v>2992</v>
      </c>
      <c r="C877">
        <v>11</v>
      </c>
      <c r="D877" s="9" t="str">
        <f>VLOOKUP(Table_mpnet_titles_topics[[#This Row],[Column3.topic]],mpnet_titles_topicDescriptions!$B$2:$C$19, 2, FALSE)</f>
        <v>11_game_digital_games_gaming</v>
      </c>
    </row>
    <row r="878" spans="1:4" x14ac:dyDescent="0.25">
      <c r="A878" t="s">
        <v>2996</v>
      </c>
      <c r="B878" t="s">
        <v>2997</v>
      </c>
      <c r="C878">
        <v>11</v>
      </c>
      <c r="D878" s="9" t="str">
        <f>VLOOKUP(Table_mpnet_titles_topics[[#This Row],[Column3.topic]],mpnet_titles_topicDescriptions!$B$2:$C$19, 2, FALSE)</f>
        <v>11_game_digital_games_gaming</v>
      </c>
    </row>
    <row r="879" spans="1:4" x14ac:dyDescent="0.25">
      <c r="A879" t="s">
        <v>3358</v>
      </c>
      <c r="B879" t="s">
        <v>3359</v>
      </c>
      <c r="C879">
        <v>-1</v>
      </c>
      <c r="D879" s="9" t="str">
        <f>VLOOKUP(Table_mpnet_titles_topics[[#This Row],[Column3.topic]],mpnet_titles_topicDescriptions!$B$2:$C$19, 2, FALSE)</f>
        <v>-1_of_the_and_in_language_learning_learner</v>
      </c>
    </row>
    <row r="880" spans="1:4" x14ac:dyDescent="0.25">
      <c r="A880" t="s">
        <v>3363</v>
      </c>
      <c r="B880" t="s">
        <v>3364</v>
      </c>
      <c r="C880">
        <v>12</v>
      </c>
      <c r="D880" s="9" t="str">
        <f>VLOOKUP(Table_mpnet_titles_topics[[#This Row],[Column3.topic]],mpnet_titles_topicDescriptions!$B$2:$C$19, 2, FALSE)</f>
        <v>12_comprehension_listening_video_captions</v>
      </c>
    </row>
    <row r="881" spans="1:4" x14ac:dyDescent="0.25">
      <c r="A881" t="s">
        <v>3368</v>
      </c>
      <c r="B881" t="s">
        <v>3369</v>
      </c>
      <c r="C881">
        <v>-1</v>
      </c>
      <c r="D881" s="9" t="str">
        <f>VLOOKUP(Table_mpnet_titles_topics[[#This Row],[Column3.topic]],mpnet_titles_topicDescriptions!$B$2:$C$19, 2, FALSE)</f>
        <v>-1_of_the_and_in_language_learning_learner</v>
      </c>
    </row>
    <row r="882" spans="1:4" x14ac:dyDescent="0.25">
      <c r="A882" t="s">
        <v>3373</v>
      </c>
      <c r="B882" t="s">
        <v>3374</v>
      </c>
      <c r="C882">
        <v>5</v>
      </c>
      <c r="D882" s="9" t="str">
        <f>VLOOKUP(Table_mpnet_titles_topics[[#This Row],[Column3.topic]],mpnet_titles_topicDescriptions!$B$2:$C$19, 2, FALSE)</f>
        <v>5_telecollaboration_intercultural_telecollabor...</v>
      </c>
    </row>
    <row r="883" spans="1:4" x14ac:dyDescent="0.25">
      <c r="A883" t="s">
        <v>3378</v>
      </c>
      <c r="B883" t="s">
        <v>3379</v>
      </c>
      <c r="C883">
        <v>7</v>
      </c>
      <c r="D883" s="9" t="str">
        <f>VLOOKUP(Table_mpnet_titles_topics[[#This Row],[Column3.topic]],mpnet_titles_topicDescriptions!$B$2:$C$19, 2, FALSE)</f>
        <v>7_vocabulary_glosses_dictionary_of</v>
      </c>
    </row>
    <row r="884" spans="1:4" x14ac:dyDescent="0.25">
      <c r="A884" t="s">
        <v>3383</v>
      </c>
      <c r="B884" t="s">
        <v>3384</v>
      </c>
      <c r="C884">
        <v>4</v>
      </c>
      <c r="D884" s="9" t="str">
        <f>VLOOKUP(Table_mpnet_titles_topics[[#This Row],[Column3.topic]],mpnet_titles_topicDescriptions!$B$2:$C$19, 2, FALSE)</f>
        <v>4_call_research_the_in</v>
      </c>
    </row>
    <row r="885" spans="1:4" x14ac:dyDescent="0.25">
      <c r="A885" t="s">
        <v>3388</v>
      </c>
      <c r="B885" t="s">
        <v>5922</v>
      </c>
      <c r="C885">
        <v>-1</v>
      </c>
      <c r="D885" s="9" t="str">
        <f>VLOOKUP(Table_mpnet_titles_topics[[#This Row],[Column3.topic]],mpnet_titles_topicDescriptions!$B$2:$C$19, 2, FALSE)</f>
        <v>-1_of_the_and_in_language_learning_learner</v>
      </c>
    </row>
    <row r="886" spans="1:4" x14ac:dyDescent="0.25">
      <c r="A886" t="s">
        <v>3391</v>
      </c>
      <c r="B886" t="s">
        <v>3392</v>
      </c>
      <c r="C886">
        <v>10</v>
      </c>
      <c r="D886" s="9" t="str">
        <f>VLOOKUP(Table_mpnet_titles_topics[[#This Row],[Column3.topic]],mpnet_titles_topicDescriptions!$B$2:$C$19, 2, FALSE)</f>
        <v>10_social_informal_facebook_language</v>
      </c>
    </row>
    <row r="887" spans="1:4" x14ac:dyDescent="0.25">
      <c r="A887" t="s">
        <v>3395</v>
      </c>
      <c r="B887" t="s">
        <v>3396</v>
      </c>
      <c r="C887">
        <v>0</v>
      </c>
      <c r="D887" s="9" t="str">
        <f>VLOOKUP(Table_mpnet_titles_topics[[#This Row],[Column3.topic]],mpnet_titles_topicDescriptions!$B$2:$C$19, 2, FALSE)</f>
        <v>0_writing_feedback_of_in</v>
      </c>
    </row>
    <row r="888" spans="1:4" x14ac:dyDescent="0.25">
      <c r="A888" t="s">
        <v>3399</v>
      </c>
      <c r="B888" t="s">
        <v>3400</v>
      </c>
      <c r="C888">
        <v>5</v>
      </c>
      <c r="D888" s="9" t="str">
        <f>VLOOKUP(Table_mpnet_titles_topics[[#This Row],[Column3.topic]],mpnet_titles_topicDescriptions!$B$2:$C$19, 2, FALSE)</f>
        <v>5_telecollaboration_intercultural_telecollabor...</v>
      </c>
    </row>
    <row r="889" spans="1:4" x14ac:dyDescent="0.25">
      <c r="A889" t="s">
        <v>3403</v>
      </c>
      <c r="B889" t="s">
        <v>3404</v>
      </c>
      <c r="C889">
        <v>1</v>
      </c>
      <c r="D889" s="9" t="str">
        <f>VLOOKUP(Table_mpnet_titles_topics[[#This Row],[Column3.topic]],mpnet_titles_topicDescriptions!$B$2:$C$19, 2, FALSE)</f>
        <v>1_communication_interaction_synchronous_multim...</v>
      </c>
    </row>
    <row r="890" spans="1:4" x14ac:dyDescent="0.25">
      <c r="A890" t="s">
        <v>3408</v>
      </c>
      <c r="B890" t="s">
        <v>3409</v>
      </c>
      <c r="C890">
        <v>11</v>
      </c>
      <c r="D890" s="9" t="str">
        <f>VLOOKUP(Table_mpnet_titles_topics[[#This Row],[Column3.topic]],mpnet_titles_topicDescriptions!$B$2:$C$19, 2, FALSE)</f>
        <v>11_game_digital_games_gaming</v>
      </c>
    </row>
    <row r="891" spans="1:4" x14ac:dyDescent="0.25">
      <c r="A891" t="s">
        <v>3412</v>
      </c>
      <c r="B891" t="s">
        <v>3413</v>
      </c>
      <c r="C891">
        <v>9</v>
      </c>
      <c r="D891" s="9" t="str">
        <f>VLOOKUP(Table_mpnet_titles_topics[[#This Row],[Column3.topic]],mpnet_titles_topicDescriptions!$B$2:$C$19, 2, FALSE)</f>
        <v>9_reality_virtual_3d_life</v>
      </c>
    </row>
    <row r="892" spans="1:4" x14ac:dyDescent="0.25">
      <c r="A892" t="s">
        <v>3416</v>
      </c>
      <c r="B892" t="s">
        <v>3417</v>
      </c>
      <c r="C892">
        <v>16</v>
      </c>
      <c r="D892" s="9" t="str">
        <f>VLOOKUP(Table_mpnet_titles_topics[[#This Row],[Column3.topic]],mpnet_titles_topicDescriptions!$B$2:$C$19, 2, FALSE)</f>
        <v>16_assisted_computer_language_learning</v>
      </c>
    </row>
    <row r="893" spans="1:4" x14ac:dyDescent="0.25">
      <c r="A893" t="s">
        <v>3421</v>
      </c>
      <c r="B893" t="s">
        <v>5923</v>
      </c>
      <c r="C893">
        <v>8</v>
      </c>
      <c r="D893" s="9" t="str">
        <f>VLOOKUP(Table_mpnet_titles_topics[[#This Row],[Column3.topic]],mpnet_titles_topicDescriptions!$B$2:$C$19, 2, FALSE)</f>
        <v>8_online_learning_virtual_analytics</v>
      </c>
    </row>
    <row r="894" spans="1:4" x14ac:dyDescent="0.25">
      <c r="A894" t="s">
        <v>3425</v>
      </c>
      <c r="B894" t="s">
        <v>3426</v>
      </c>
      <c r="C894">
        <v>3</v>
      </c>
      <c r="D894" s="9" t="str">
        <f>VLOOKUP(Table_mpnet_titles_topics[[#This Row],[Column3.topic]],mpnet_titles_topicDescriptions!$B$2:$C$19, 2, FALSE)</f>
        <v>3_technology_language_technologies_teachers</v>
      </c>
    </row>
    <row r="895" spans="1:4" x14ac:dyDescent="0.25">
      <c r="A895" t="s">
        <v>3430</v>
      </c>
      <c r="B895" t="s">
        <v>3431</v>
      </c>
      <c r="C895">
        <v>0</v>
      </c>
      <c r="D895" s="9" t="str">
        <f>VLOOKUP(Table_mpnet_titles_topics[[#This Row],[Column3.topic]],mpnet_titles_topicDescriptions!$B$2:$C$19, 2, FALSE)</f>
        <v>0_writing_feedback_of_in</v>
      </c>
    </row>
    <row r="896" spans="1:4" x14ac:dyDescent="0.25">
      <c r="A896" t="s">
        <v>3774</v>
      </c>
      <c r="B896" t="s">
        <v>3775</v>
      </c>
      <c r="C896">
        <v>-1</v>
      </c>
      <c r="D896" s="9" t="str">
        <f>VLOOKUP(Table_mpnet_titles_topics[[#This Row],[Column3.topic]],mpnet_titles_topicDescriptions!$B$2:$C$19, 2, FALSE)</f>
        <v>-1_of_the_and_in_language_learning_learner</v>
      </c>
    </row>
    <row r="897" spans="1:4" x14ac:dyDescent="0.25">
      <c r="A897" t="s">
        <v>3779</v>
      </c>
      <c r="B897" t="s">
        <v>3780</v>
      </c>
      <c r="C897">
        <v>1</v>
      </c>
      <c r="D897" s="9" t="str">
        <f>VLOOKUP(Table_mpnet_titles_topics[[#This Row],[Column3.topic]],mpnet_titles_topicDescriptions!$B$2:$C$19, 2, FALSE)</f>
        <v>1_communication_interaction_synchronous_multim...</v>
      </c>
    </row>
    <row r="898" spans="1:4" x14ac:dyDescent="0.25">
      <c r="A898" t="s">
        <v>3784</v>
      </c>
      <c r="B898" t="s">
        <v>3785</v>
      </c>
      <c r="C898">
        <v>8</v>
      </c>
      <c r="D898" s="9" t="str">
        <f>VLOOKUP(Table_mpnet_titles_topics[[#This Row],[Column3.topic]],mpnet_titles_topicDescriptions!$B$2:$C$19, 2, FALSE)</f>
        <v>8_online_learning_virtual_analytics</v>
      </c>
    </row>
    <row r="899" spans="1:4" x14ac:dyDescent="0.25">
      <c r="A899" t="s">
        <v>3789</v>
      </c>
      <c r="B899" t="s">
        <v>3790</v>
      </c>
      <c r="C899">
        <v>1</v>
      </c>
      <c r="D899" s="9" t="str">
        <f>VLOOKUP(Table_mpnet_titles_topics[[#This Row],[Column3.topic]],mpnet_titles_topicDescriptions!$B$2:$C$19, 2, FALSE)</f>
        <v>1_communication_interaction_synchronous_multim...</v>
      </c>
    </row>
    <row r="900" spans="1:4" x14ac:dyDescent="0.25">
      <c r="A900" t="s">
        <v>3794</v>
      </c>
      <c r="B900" t="s">
        <v>3795</v>
      </c>
      <c r="C900">
        <v>8</v>
      </c>
      <c r="D900" s="9" t="str">
        <f>VLOOKUP(Table_mpnet_titles_topics[[#This Row],[Column3.topic]],mpnet_titles_topicDescriptions!$B$2:$C$19, 2, FALSE)</f>
        <v>8_online_learning_virtual_analytics</v>
      </c>
    </row>
    <row r="901" spans="1:4" x14ac:dyDescent="0.25">
      <c r="A901" t="s">
        <v>3798</v>
      </c>
      <c r="B901" t="s">
        <v>3799</v>
      </c>
      <c r="C901">
        <v>-1</v>
      </c>
      <c r="D901" s="9" t="str">
        <f>VLOOKUP(Table_mpnet_titles_topics[[#This Row],[Column3.topic]],mpnet_titles_topicDescriptions!$B$2:$C$19, 2, FALSE)</f>
        <v>-1_of_the_and_in_language_learning_learner</v>
      </c>
    </row>
    <row r="902" spans="1:4" x14ac:dyDescent="0.25">
      <c r="A902" t="s">
        <v>3803</v>
      </c>
      <c r="B902" t="s">
        <v>3804</v>
      </c>
      <c r="C902">
        <v>2</v>
      </c>
      <c r="D902" s="9" t="str">
        <f>VLOOKUP(Table_mpnet_titles_topics[[#This Row],[Column3.topic]],mpnet_titles_topicDescriptions!$B$2:$C$19, 2, FALSE)</f>
        <v>2_mobile_learning_assisted_language</v>
      </c>
    </row>
    <row r="903" spans="1:4" x14ac:dyDescent="0.25">
      <c r="A903" t="s">
        <v>3808</v>
      </c>
      <c r="B903" t="s">
        <v>3809</v>
      </c>
      <c r="C903">
        <v>0</v>
      </c>
      <c r="D903" s="9" t="str">
        <f>VLOOKUP(Table_mpnet_titles_topics[[#This Row],[Column3.topic]],mpnet_titles_topicDescriptions!$B$2:$C$19, 2, FALSE)</f>
        <v>0_writing_feedback_of_in</v>
      </c>
    </row>
    <row r="904" spans="1:4" x14ac:dyDescent="0.25">
      <c r="A904" t="s">
        <v>3813</v>
      </c>
      <c r="B904" t="s">
        <v>3814</v>
      </c>
      <c r="C904">
        <v>2</v>
      </c>
      <c r="D904" s="9" t="str">
        <f>VLOOKUP(Table_mpnet_titles_topics[[#This Row],[Column3.topic]],mpnet_titles_topicDescriptions!$B$2:$C$19, 2, FALSE)</f>
        <v>2_mobile_learning_assisted_language</v>
      </c>
    </row>
    <row r="905" spans="1:4" x14ac:dyDescent="0.25">
      <c r="A905" t="s">
        <v>3818</v>
      </c>
      <c r="B905" t="s">
        <v>3819</v>
      </c>
      <c r="C905">
        <v>7</v>
      </c>
      <c r="D905" s="9" t="str">
        <f>VLOOKUP(Table_mpnet_titles_topics[[#This Row],[Column3.topic]],mpnet_titles_topicDescriptions!$B$2:$C$19, 2, FALSE)</f>
        <v>7_vocabulary_glosses_dictionary_of</v>
      </c>
    </row>
    <row r="906" spans="1:4" x14ac:dyDescent="0.25">
      <c r="A906" t="s">
        <v>3822</v>
      </c>
      <c r="B906" t="s">
        <v>3823</v>
      </c>
      <c r="C906">
        <v>-1</v>
      </c>
      <c r="D906" s="9" t="str">
        <f>VLOOKUP(Table_mpnet_titles_topics[[#This Row],[Column3.topic]],mpnet_titles_topicDescriptions!$B$2:$C$19, 2, FALSE)</f>
        <v>-1_of_the_and_in_language_learning_learner</v>
      </c>
    </row>
    <row r="907" spans="1:4" x14ac:dyDescent="0.25">
      <c r="A907" t="s">
        <v>3827</v>
      </c>
      <c r="B907" t="s">
        <v>3828</v>
      </c>
      <c r="C907">
        <v>7</v>
      </c>
      <c r="D907" s="9" t="str">
        <f>VLOOKUP(Table_mpnet_titles_topics[[#This Row],[Column3.topic]],mpnet_titles_topicDescriptions!$B$2:$C$19, 2, FALSE)</f>
        <v>7_vocabulary_glosses_dictionary_of</v>
      </c>
    </row>
    <row r="908" spans="1:4" x14ac:dyDescent="0.25">
      <c r="A908" t="s">
        <v>3833</v>
      </c>
      <c r="B908" t="s">
        <v>3834</v>
      </c>
      <c r="C908">
        <v>2</v>
      </c>
      <c r="D908" s="9" t="str">
        <f>VLOOKUP(Table_mpnet_titles_topics[[#This Row],[Column3.topic]],mpnet_titles_topicDescriptions!$B$2:$C$19, 2, FALSE)</f>
        <v>2_mobile_learning_assisted_language</v>
      </c>
    </row>
    <row r="909" spans="1:4" x14ac:dyDescent="0.25">
      <c r="A909" t="s">
        <v>3838</v>
      </c>
      <c r="B909" t="s">
        <v>3839</v>
      </c>
      <c r="C909">
        <v>7</v>
      </c>
      <c r="D909" s="9" t="str">
        <f>VLOOKUP(Table_mpnet_titles_topics[[#This Row],[Column3.topic]],mpnet_titles_topicDescriptions!$B$2:$C$19, 2, FALSE)</f>
        <v>7_vocabulary_glosses_dictionary_of</v>
      </c>
    </row>
    <row r="910" spans="1:4" x14ac:dyDescent="0.25">
      <c r="A910" t="s">
        <v>3843</v>
      </c>
      <c r="B910" t="s">
        <v>3844</v>
      </c>
      <c r="C910">
        <v>7</v>
      </c>
      <c r="D910" s="9" t="str">
        <f>VLOOKUP(Table_mpnet_titles_topics[[#This Row],[Column3.topic]],mpnet_titles_topicDescriptions!$B$2:$C$19, 2, FALSE)</f>
        <v>7_vocabulary_glosses_dictionary_of</v>
      </c>
    </row>
    <row r="911" spans="1:4" x14ac:dyDescent="0.25">
      <c r="A911" t="s">
        <v>3847</v>
      </c>
      <c r="B911" t="s">
        <v>5891</v>
      </c>
      <c r="C911">
        <v>0</v>
      </c>
      <c r="D911" s="9" t="str">
        <f>VLOOKUP(Table_mpnet_titles_topics[[#This Row],[Column3.topic]],mpnet_titles_topicDescriptions!$B$2:$C$19, 2, FALSE)</f>
        <v>0_writing_feedback_of_in</v>
      </c>
    </row>
    <row r="912" spans="1:4" x14ac:dyDescent="0.25">
      <c r="A912" t="s">
        <v>4295</v>
      </c>
      <c r="B912" t="s">
        <v>5889</v>
      </c>
      <c r="C912">
        <v>-1</v>
      </c>
      <c r="D912" s="9" t="str">
        <f>VLOOKUP(Table_mpnet_titles_topics[[#This Row],[Column3.topic]],mpnet_titles_topicDescriptions!$B$2:$C$19, 2, FALSE)</f>
        <v>-1_of_the_and_in_language_learning_learner</v>
      </c>
    </row>
    <row r="913" spans="1:4" x14ac:dyDescent="0.25">
      <c r="A913" t="s">
        <v>4299</v>
      </c>
      <c r="B913" t="s">
        <v>4300</v>
      </c>
      <c r="C913">
        <v>2</v>
      </c>
      <c r="D913" s="9" t="str">
        <f>VLOOKUP(Table_mpnet_titles_topics[[#This Row],[Column3.topic]],mpnet_titles_topicDescriptions!$B$2:$C$19, 2, FALSE)</f>
        <v>2_mobile_learning_assisted_language</v>
      </c>
    </row>
    <row r="914" spans="1:4" x14ac:dyDescent="0.25">
      <c r="A914" t="s">
        <v>4304</v>
      </c>
      <c r="B914" t="s">
        <v>5890</v>
      </c>
      <c r="C914">
        <v>4</v>
      </c>
      <c r="D914" s="9" t="str">
        <f>VLOOKUP(Table_mpnet_titles_topics[[#This Row],[Column3.topic]],mpnet_titles_topicDescriptions!$B$2:$C$19, 2, FALSE)</f>
        <v>4_call_research_the_in</v>
      </c>
    </row>
    <row r="915" spans="1:4" x14ac:dyDescent="0.25">
      <c r="A915" t="s">
        <v>4307</v>
      </c>
      <c r="B915" t="s">
        <v>4308</v>
      </c>
      <c r="C915">
        <v>0</v>
      </c>
      <c r="D915" s="9" t="str">
        <f>VLOOKUP(Table_mpnet_titles_topics[[#This Row],[Column3.topic]],mpnet_titles_topicDescriptions!$B$2:$C$19, 2, FALSE)</f>
        <v>0_writing_feedback_of_in</v>
      </c>
    </row>
    <row r="916" spans="1:4" x14ac:dyDescent="0.25">
      <c r="A916" t="s">
        <v>4312</v>
      </c>
      <c r="B916" t="s">
        <v>4313</v>
      </c>
      <c r="C916">
        <v>5</v>
      </c>
      <c r="D916" s="9" t="str">
        <f>VLOOKUP(Table_mpnet_titles_topics[[#This Row],[Column3.topic]],mpnet_titles_topicDescriptions!$B$2:$C$19, 2, FALSE)</f>
        <v>5_telecollaboration_intercultural_telecollabor...</v>
      </c>
    </row>
    <row r="917" spans="1:4" x14ac:dyDescent="0.25">
      <c r="A917" t="s">
        <v>4318</v>
      </c>
      <c r="B917" t="s">
        <v>4319</v>
      </c>
      <c r="C917">
        <v>5</v>
      </c>
      <c r="D917" s="9" t="str">
        <f>VLOOKUP(Table_mpnet_titles_topics[[#This Row],[Column3.topic]],mpnet_titles_topicDescriptions!$B$2:$C$19, 2, FALSE)</f>
        <v>5_telecollaboration_intercultural_telecollabor...</v>
      </c>
    </row>
    <row r="918" spans="1:4" x14ac:dyDescent="0.25">
      <c r="A918" t="s">
        <v>4322</v>
      </c>
      <c r="B918" t="s">
        <v>4323</v>
      </c>
      <c r="C918">
        <v>8</v>
      </c>
      <c r="D918" s="9" t="str">
        <f>VLOOKUP(Table_mpnet_titles_topics[[#This Row],[Column3.topic]],mpnet_titles_topicDescriptions!$B$2:$C$19, 2, FALSE)</f>
        <v>8_online_learning_virtual_analytics</v>
      </c>
    </row>
    <row r="919" spans="1:4" x14ac:dyDescent="0.25">
      <c r="A919" t="s">
        <v>4328</v>
      </c>
      <c r="B919" t="s">
        <v>4329</v>
      </c>
      <c r="C919">
        <v>0</v>
      </c>
      <c r="D919" s="9" t="str">
        <f>VLOOKUP(Table_mpnet_titles_topics[[#This Row],[Column3.topic]],mpnet_titles_topicDescriptions!$B$2:$C$19, 2, FALSE)</f>
        <v>0_writing_feedback_of_in</v>
      </c>
    </row>
    <row r="920" spans="1:4" x14ac:dyDescent="0.25">
      <c r="A920" t="s">
        <v>4332</v>
      </c>
      <c r="B920" t="s">
        <v>4333</v>
      </c>
      <c r="C920">
        <v>12</v>
      </c>
      <c r="D920" s="9" t="str">
        <f>VLOOKUP(Table_mpnet_titles_topics[[#This Row],[Column3.topic]],mpnet_titles_topicDescriptions!$B$2:$C$19, 2, FALSE)</f>
        <v>12_comprehension_listening_video_captions</v>
      </c>
    </row>
    <row r="921" spans="1:4" x14ac:dyDescent="0.25">
      <c r="A921" t="s">
        <v>4337</v>
      </c>
      <c r="B921" t="s">
        <v>4338</v>
      </c>
      <c r="C921">
        <v>-1</v>
      </c>
      <c r="D921" s="9" t="str">
        <f>VLOOKUP(Table_mpnet_titles_topics[[#This Row],[Column3.topic]],mpnet_titles_topicDescriptions!$B$2:$C$19, 2, FALSE)</f>
        <v>-1_of_the_and_in_language_learning_learner</v>
      </c>
    </row>
    <row r="922" spans="1:4" x14ac:dyDescent="0.25">
      <c r="A922" t="s">
        <v>4342</v>
      </c>
      <c r="B922" t="s">
        <v>4343</v>
      </c>
      <c r="C922">
        <v>-1</v>
      </c>
      <c r="D922" s="9" t="str">
        <f>VLOOKUP(Table_mpnet_titles_topics[[#This Row],[Column3.topic]],mpnet_titles_topicDescriptions!$B$2:$C$19, 2, FALSE)</f>
        <v>-1_of_the_and_in_language_learning_learner</v>
      </c>
    </row>
    <row r="923" spans="1:4" x14ac:dyDescent="0.25">
      <c r="A923" t="s">
        <v>4347</v>
      </c>
      <c r="B923" t="s">
        <v>4348</v>
      </c>
      <c r="C923">
        <v>15</v>
      </c>
      <c r="D923" s="9" t="str">
        <f>VLOOKUP(Table_mpnet_titles_topics[[#This Row],[Column3.topic]],mpnet_titles_topicDescriptions!$B$2:$C$19, 2, FALSE)</f>
        <v>15_blended_learning_inquiry_bibliometric</v>
      </c>
    </row>
    <row r="924" spans="1:4" x14ac:dyDescent="0.25">
      <c r="A924" t="s">
        <v>4352</v>
      </c>
      <c r="B924" t="s">
        <v>4353</v>
      </c>
      <c r="C924">
        <v>1</v>
      </c>
      <c r="D924" s="9" t="str">
        <f>VLOOKUP(Table_mpnet_titles_topics[[#This Row],[Column3.topic]],mpnet_titles_topicDescriptions!$B$2:$C$19, 2, FALSE)</f>
        <v>1_communication_interaction_synchronous_multim...</v>
      </c>
    </row>
    <row r="925" spans="1:4" x14ac:dyDescent="0.25">
      <c r="A925" t="s">
        <v>4357</v>
      </c>
      <c r="B925" t="s">
        <v>4358</v>
      </c>
      <c r="C925">
        <v>8</v>
      </c>
      <c r="D925" s="9" t="str">
        <f>VLOOKUP(Table_mpnet_titles_topics[[#This Row],[Column3.topic]],mpnet_titles_topicDescriptions!$B$2:$C$19, 2, FALSE)</f>
        <v>8_online_learning_virtual_analytics</v>
      </c>
    </row>
    <row r="926" spans="1:4" x14ac:dyDescent="0.25">
      <c r="A926" t="s">
        <v>4362</v>
      </c>
      <c r="B926" t="s">
        <v>4363</v>
      </c>
      <c r="C926">
        <v>2</v>
      </c>
      <c r="D926" s="9" t="str">
        <f>VLOOKUP(Table_mpnet_titles_topics[[#This Row],[Column3.topic]],mpnet_titles_topicDescriptions!$B$2:$C$19, 2, FALSE)</f>
        <v>2_mobile_learning_assisted_language</v>
      </c>
    </row>
    <row r="927" spans="1:4" x14ac:dyDescent="0.25">
      <c r="A927" t="s">
        <v>4367</v>
      </c>
      <c r="B927" t="s">
        <v>4368</v>
      </c>
      <c r="C927">
        <v>-1</v>
      </c>
      <c r="D927" s="9" t="str">
        <f>VLOOKUP(Table_mpnet_titles_topics[[#This Row],[Column3.topic]],mpnet_titles_topicDescriptions!$B$2:$C$19, 2, FALSE)</f>
        <v>-1_of_the_and_in_language_learning_learner</v>
      </c>
    </row>
    <row r="928" spans="1:4" x14ac:dyDescent="0.25">
      <c r="A928" t="s">
        <v>4417</v>
      </c>
      <c r="B928" t="s">
        <v>4418</v>
      </c>
      <c r="C928">
        <v>-1</v>
      </c>
      <c r="D928" s="9" t="str">
        <f>VLOOKUP(Table_mpnet_titles_topics[[#This Row],[Column3.topic]],mpnet_titles_topicDescriptions!$B$2:$C$19, 2, FALSE)</f>
        <v>-1_of_the_and_in_language_learning_learner</v>
      </c>
    </row>
    <row r="929" spans="1:4" x14ac:dyDescent="0.25">
      <c r="A929" t="s">
        <v>4422</v>
      </c>
      <c r="B929" t="s">
        <v>4423</v>
      </c>
      <c r="C929">
        <v>0</v>
      </c>
      <c r="D929" s="9" t="str">
        <f>VLOOKUP(Table_mpnet_titles_topics[[#This Row],[Column3.topic]],mpnet_titles_topicDescriptions!$B$2:$C$19, 2, FALSE)</f>
        <v>0_writing_feedback_of_in</v>
      </c>
    </row>
    <row r="930" spans="1:4" x14ac:dyDescent="0.25">
      <c r="A930" t="s">
        <v>4427</v>
      </c>
      <c r="B930" t="s">
        <v>4428</v>
      </c>
      <c r="C930">
        <v>8</v>
      </c>
      <c r="D930" s="9" t="str">
        <f>VLOOKUP(Table_mpnet_titles_topics[[#This Row],[Column3.topic]],mpnet_titles_topicDescriptions!$B$2:$C$19, 2, FALSE)</f>
        <v>8_online_learning_virtual_analytics</v>
      </c>
    </row>
    <row r="931" spans="1:4" x14ac:dyDescent="0.25">
      <c r="A931" t="s">
        <v>4433</v>
      </c>
      <c r="B931" t="s">
        <v>4434</v>
      </c>
      <c r="C931">
        <v>6</v>
      </c>
      <c r="D931" s="9" t="str">
        <f>VLOOKUP(Table_mpnet_titles_topics[[#This Row],[Column3.topic]],mpnet_titles_topicDescriptions!$B$2:$C$19, 2, FALSE)</f>
        <v>6_pronunciation_speech_training_recognition</v>
      </c>
    </row>
    <row r="932" spans="1:4" x14ac:dyDescent="0.25">
      <c r="A932" t="s">
        <v>4438</v>
      </c>
      <c r="B932" t="s">
        <v>4439</v>
      </c>
      <c r="C932">
        <v>-1</v>
      </c>
      <c r="D932" s="9" t="str">
        <f>VLOOKUP(Table_mpnet_titles_topics[[#This Row],[Column3.topic]],mpnet_titles_topicDescriptions!$B$2:$C$19, 2, FALSE)</f>
        <v>-1_of_the_and_in_language_learning_learner</v>
      </c>
    </row>
    <row r="933" spans="1:4" x14ac:dyDescent="0.25">
      <c r="A933" t="s">
        <v>4443</v>
      </c>
      <c r="B933" t="s">
        <v>4444</v>
      </c>
      <c r="C933">
        <v>12</v>
      </c>
      <c r="D933" s="9" t="str">
        <f>VLOOKUP(Table_mpnet_titles_topics[[#This Row],[Column3.topic]],mpnet_titles_topicDescriptions!$B$2:$C$19, 2, FALSE)</f>
        <v>12_comprehension_listening_video_captions</v>
      </c>
    </row>
    <row r="934" spans="1:4" x14ac:dyDescent="0.25">
      <c r="A934" t="s">
        <v>4448</v>
      </c>
      <c r="B934" t="s">
        <v>4449</v>
      </c>
      <c r="C934">
        <v>0</v>
      </c>
      <c r="D934" s="9" t="str">
        <f>VLOOKUP(Table_mpnet_titles_topics[[#This Row],[Column3.topic]],mpnet_titles_topicDescriptions!$B$2:$C$19, 2, FALSE)</f>
        <v>0_writing_feedback_of_in</v>
      </c>
    </row>
    <row r="935" spans="1:4" x14ac:dyDescent="0.25">
      <c r="A935" t="s">
        <v>4453</v>
      </c>
      <c r="B935" t="s">
        <v>4454</v>
      </c>
      <c r="C935">
        <v>3</v>
      </c>
      <c r="D935" s="9" t="str">
        <f>VLOOKUP(Table_mpnet_titles_topics[[#This Row],[Column3.topic]],mpnet_titles_topicDescriptions!$B$2:$C$19, 2, FALSE)</f>
        <v>3_technology_language_technologies_teachers</v>
      </c>
    </row>
    <row r="936" spans="1:4" x14ac:dyDescent="0.25">
      <c r="A936" t="s">
        <v>4652</v>
      </c>
      <c r="B936" t="s">
        <v>4653</v>
      </c>
      <c r="C936">
        <v>3</v>
      </c>
      <c r="D936" s="9" t="str">
        <f>VLOOKUP(Table_mpnet_titles_topics[[#This Row],[Column3.topic]],mpnet_titles_topicDescriptions!$B$2:$C$19, 2, FALSE)</f>
        <v>3_technology_language_technologies_teachers</v>
      </c>
    </row>
    <row r="937" spans="1:4" x14ac:dyDescent="0.25">
      <c r="A937" t="s">
        <v>4657</v>
      </c>
      <c r="B937" t="s">
        <v>4658</v>
      </c>
      <c r="C937">
        <v>-1</v>
      </c>
      <c r="D937" s="9" t="str">
        <f>VLOOKUP(Table_mpnet_titles_topics[[#This Row],[Column3.topic]],mpnet_titles_topicDescriptions!$B$2:$C$19, 2, FALSE)</f>
        <v>-1_of_the_and_in_language_learning_learner</v>
      </c>
    </row>
    <row r="938" spans="1:4" x14ac:dyDescent="0.25">
      <c r="A938" t="s">
        <v>4662</v>
      </c>
      <c r="B938" t="s">
        <v>4663</v>
      </c>
      <c r="C938">
        <v>-1</v>
      </c>
      <c r="D938" s="9" t="str">
        <f>VLOOKUP(Table_mpnet_titles_topics[[#This Row],[Column3.topic]],mpnet_titles_topicDescriptions!$B$2:$C$19, 2, FALSE)</f>
        <v>-1_of_the_and_in_language_learning_learner</v>
      </c>
    </row>
    <row r="939" spans="1:4" x14ac:dyDescent="0.25">
      <c r="A939" t="s">
        <v>4668</v>
      </c>
      <c r="B939" t="s">
        <v>4669</v>
      </c>
      <c r="C939">
        <v>5</v>
      </c>
      <c r="D939" s="9" t="str">
        <f>VLOOKUP(Table_mpnet_titles_topics[[#This Row],[Column3.topic]],mpnet_titles_topicDescriptions!$B$2:$C$19, 2, FALSE)</f>
        <v>5_telecollaboration_intercultural_telecollabor...</v>
      </c>
    </row>
    <row r="940" spans="1:4" x14ac:dyDescent="0.25">
      <c r="A940" t="s">
        <v>4672</v>
      </c>
      <c r="B940" t="s">
        <v>4673</v>
      </c>
      <c r="C940">
        <v>1</v>
      </c>
      <c r="D940" s="9" t="str">
        <f>VLOOKUP(Table_mpnet_titles_topics[[#This Row],[Column3.topic]],mpnet_titles_topicDescriptions!$B$2:$C$19, 2, FALSE)</f>
        <v>1_communication_interaction_synchronous_multim...</v>
      </c>
    </row>
    <row r="941" spans="1:4" x14ac:dyDescent="0.25">
      <c r="A941" t="s">
        <v>4678</v>
      </c>
      <c r="B941" t="s">
        <v>4679</v>
      </c>
      <c r="C941">
        <v>10</v>
      </c>
      <c r="D941" s="9" t="str">
        <f>VLOOKUP(Table_mpnet_titles_topics[[#This Row],[Column3.topic]],mpnet_titles_topicDescriptions!$B$2:$C$19, 2, FALSE)</f>
        <v>10_social_informal_facebook_language</v>
      </c>
    </row>
    <row r="942" spans="1:4" x14ac:dyDescent="0.25">
      <c r="A942" t="s">
        <v>4683</v>
      </c>
      <c r="B942" t="s">
        <v>4684</v>
      </c>
      <c r="C942">
        <v>9</v>
      </c>
      <c r="D942" s="9" t="str">
        <f>VLOOKUP(Table_mpnet_titles_topics[[#This Row],[Column3.topic]],mpnet_titles_topicDescriptions!$B$2:$C$19, 2, FALSE)</f>
        <v>9_reality_virtual_3d_life</v>
      </c>
    </row>
    <row r="943" spans="1:4" x14ac:dyDescent="0.25">
      <c r="A943" t="s">
        <v>4687</v>
      </c>
      <c r="B943" t="s">
        <v>4688</v>
      </c>
      <c r="C943">
        <v>12</v>
      </c>
      <c r="D943" s="9" t="str">
        <f>VLOOKUP(Table_mpnet_titles_topics[[#This Row],[Column3.topic]],mpnet_titles_topicDescriptions!$B$2:$C$19, 2, FALSE)</f>
        <v>12_comprehension_listening_video_captions</v>
      </c>
    </row>
    <row r="944" spans="1:4" x14ac:dyDescent="0.25">
      <c r="A944" t="s">
        <v>4692</v>
      </c>
      <c r="B944" t="s">
        <v>4693</v>
      </c>
      <c r="C944">
        <v>-1</v>
      </c>
      <c r="D944" s="9" t="str">
        <f>VLOOKUP(Table_mpnet_titles_topics[[#This Row],[Column3.topic]],mpnet_titles_topicDescriptions!$B$2:$C$19, 2, FALSE)</f>
        <v>-1_of_the_and_in_language_learning_learner</v>
      </c>
    </row>
    <row r="945" spans="1:4" x14ac:dyDescent="0.25">
      <c r="A945" t="s">
        <v>4697</v>
      </c>
      <c r="B945" t="s">
        <v>4698</v>
      </c>
      <c r="C945">
        <v>1</v>
      </c>
      <c r="D945" s="9" t="str">
        <f>VLOOKUP(Table_mpnet_titles_topics[[#This Row],[Column3.topic]],mpnet_titles_topicDescriptions!$B$2:$C$19, 2, FALSE)</f>
        <v>1_communication_interaction_synchronous_multim...</v>
      </c>
    </row>
    <row r="946" spans="1:4" x14ac:dyDescent="0.25">
      <c r="A946" t="s">
        <v>4702</v>
      </c>
      <c r="B946" t="s">
        <v>4703</v>
      </c>
      <c r="C946">
        <v>7</v>
      </c>
      <c r="D946" s="9" t="str">
        <f>VLOOKUP(Table_mpnet_titles_topics[[#This Row],[Column3.topic]],mpnet_titles_topicDescriptions!$B$2:$C$19, 2, FALSE)</f>
        <v>7_vocabulary_glosses_dictionary_of</v>
      </c>
    </row>
    <row r="947" spans="1:4" x14ac:dyDescent="0.25">
      <c r="A947" t="s">
        <v>4707</v>
      </c>
      <c r="B947" t="s">
        <v>4708</v>
      </c>
      <c r="C947">
        <v>16</v>
      </c>
      <c r="D947" s="9" t="str">
        <f>VLOOKUP(Table_mpnet_titles_topics[[#This Row],[Column3.topic]],mpnet_titles_topicDescriptions!$B$2:$C$19, 2, FALSE)</f>
        <v>16_assisted_computer_language_learning</v>
      </c>
    </row>
    <row r="948" spans="1:4" x14ac:dyDescent="0.25">
      <c r="A948" t="s">
        <v>4712</v>
      </c>
      <c r="B948" t="s">
        <v>4713</v>
      </c>
      <c r="C948">
        <v>12</v>
      </c>
      <c r="D948" s="9" t="str">
        <f>VLOOKUP(Table_mpnet_titles_topics[[#This Row],[Column3.topic]],mpnet_titles_topicDescriptions!$B$2:$C$19, 2, FALSE)</f>
        <v>12_comprehension_listening_video_captions</v>
      </c>
    </row>
    <row r="949" spans="1:4" x14ac:dyDescent="0.25">
      <c r="A949" t="s">
        <v>4716</v>
      </c>
      <c r="B949" t="s">
        <v>4717</v>
      </c>
      <c r="C949">
        <v>4</v>
      </c>
      <c r="D949" s="9" t="str">
        <f>VLOOKUP(Table_mpnet_titles_topics[[#This Row],[Column3.topic]],mpnet_titles_topicDescriptions!$B$2:$C$19, 2, FALSE)</f>
        <v>4_call_research_the_in</v>
      </c>
    </row>
    <row r="950" spans="1:4" x14ac:dyDescent="0.25">
      <c r="A950" t="s">
        <v>4720</v>
      </c>
      <c r="B950" t="s">
        <v>4721</v>
      </c>
      <c r="C950">
        <v>0</v>
      </c>
      <c r="D950" s="9" t="str">
        <f>VLOOKUP(Table_mpnet_titles_topics[[#This Row],[Column3.topic]],mpnet_titles_topicDescriptions!$B$2:$C$19, 2, FALSE)</f>
        <v>0_writing_feedback_of_in</v>
      </c>
    </row>
    <row r="951" spans="1:4" x14ac:dyDescent="0.25">
      <c r="A951" t="s">
        <v>4725</v>
      </c>
      <c r="B951" t="s">
        <v>4726</v>
      </c>
      <c r="C951">
        <v>-1</v>
      </c>
      <c r="D951" s="9" t="str">
        <f>VLOOKUP(Table_mpnet_titles_topics[[#This Row],[Column3.topic]],mpnet_titles_topicDescriptions!$B$2:$C$19, 2, FALSE)</f>
        <v>-1_of_the_and_in_language_learning_learner</v>
      </c>
    </row>
    <row r="952" spans="1:4" x14ac:dyDescent="0.25">
      <c r="A952" t="s">
        <v>4730</v>
      </c>
      <c r="B952" t="s">
        <v>4731</v>
      </c>
      <c r="C952">
        <v>4</v>
      </c>
      <c r="D952" s="9" t="str">
        <f>VLOOKUP(Table_mpnet_titles_topics[[#This Row],[Column3.topic]],mpnet_titles_topicDescriptions!$B$2:$C$19, 2, FALSE)</f>
        <v>4_call_research_the_in</v>
      </c>
    </row>
    <row r="953" spans="1:4" x14ac:dyDescent="0.25">
      <c r="A953" t="s">
        <v>4734</v>
      </c>
      <c r="B953" t="s">
        <v>4735</v>
      </c>
      <c r="C953">
        <v>11</v>
      </c>
      <c r="D953" s="9" t="str">
        <f>VLOOKUP(Table_mpnet_titles_topics[[#This Row],[Column3.topic]],mpnet_titles_topicDescriptions!$B$2:$C$19, 2, FALSE)</f>
        <v>11_game_digital_games_gaming</v>
      </c>
    </row>
    <row r="954" spans="1:4" x14ac:dyDescent="0.25">
      <c r="A954" t="s">
        <v>4743</v>
      </c>
      <c r="B954" t="s">
        <v>4763</v>
      </c>
      <c r="C954">
        <v>5</v>
      </c>
      <c r="D954" s="9" t="str">
        <f>VLOOKUP(Table_mpnet_titles_topics[[#This Row],[Column3.topic]],mpnet_titles_topicDescriptions!$B$2:$C$19, 2, FALSE)</f>
        <v>5_telecollaboration_intercultural_telecollabor...</v>
      </c>
    </row>
    <row r="955" spans="1:4" x14ac:dyDescent="0.25">
      <c r="A955" t="s">
        <v>4744</v>
      </c>
      <c r="B955" t="s">
        <v>4766</v>
      </c>
      <c r="C955">
        <v>0</v>
      </c>
      <c r="D955" s="9" t="str">
        <f>VLOOKUP(Table_mpnet_titles_topics[[#This Row],[Column3.topic]],mpnet_titles_topicDescriptions!$B$2:$C$19, 2, FALSE)</f>
        <v>0_writing_feedback_of_in</v>
      </c>
    </row>
    <row r="956" spans="1:4" x14ac:dyDescent="0.25">
      <c r="A956" t="s">
        <v>4747</v>
      </c>
      <c r="B956" t="s">
        <v>4771</v>
      </c>
      <c r="C956">
        <v>0</v>
      </c>
      <c r="D956" s="9" t="str">
        <f>VLOOKUP(Table_mpnet_titles_topics[[#This Row],[Column3.topic]],mpnet_titles_topicDescriptions!$B$2:$C$19, 2, FALSE)</f>
        <v>0_writing_feedback_of_in</v>
      </c>
    </row>
    <row r="957" spans="1:4" x14ac:dyDescent="0.25">
      <c r="A957" t="s">
        <v>4745</v>
      </c>
      <c r="B957" t="s">
        <v>4775</v>
      </c>
      <c r="C957">
        <v>0</v>
      </c>
      <c r="D957" s="9" t="str">
        <f>VLOOKUP(Table_mpnet_titles_topics[[#This Row],[Column3.topic]],mpnet_titles_topicDescriptions!$B$2:$C$19, 2, FALSE)</f>
        <v>0_writing_feedback_of_in</v>
      </c>
    </row>
    <row r="958" spans="1:4" x14ac:dyDescent="0.25">
      <c r="A958" t="s">
        <v>4746</v>
      </c>
      <c r="B958" t="s">
        <v>4779</v>
      </c>
      <c r="C958">
        <v>0</v>
      </c>
      <c r="D958" s="9" t="str">
        <f>VLOOKUP(Table_mpnet_titles_topics[[#This Row],[Column3.topic]],mpnet_titles_topicDescriptions!$B$2:$C$19, 2, FALSE)</f>
        <v>0_writing_feedback_of_in</v>
      </c>
    </row>
    <row r="959" spans="1:4" x14ac:dyDescent="0.25">
      <c r="A959" t="s">
        <v>4748</v>
      </c>
      <c r="B959" t="s">
        <v>4783</v>
      </c>
      <c r="C959">
        <v>-1</v>
      </c>
      <c r="D959" s="9" t="str">
        <f>VLOOKUP(Table_mpnet_titles_topics[[#This Row],[Column3.topic]],mpnet_titles_topicDescriptions!$B$2:$C$19, 2, FALSE)</f>
        <v>-1_of_the_and_in_language_learning_learner</v>
      </c>
    </row>
    <row r="960" spans="1:4" x14ac:dyDescent="0.25">
      <c r="A960" t="s">
        <v>4749</v>
      </c>
      <c r="B960" t="s">
        <v>4787</v>
      </c>
      <c r="C960">
        <v>13</v>
      </c>
      <c r="D960" s="9" t="str">
        <f>VLOOKUP(Table_mpnet_titles_topics[[#This Row],[Column3.topic]],mpnet_titles_topicDescriptions!$B$2:$C$19, 2, FALSE)</f>
        <v>13_flipped_classroom_flipping_classrooms</v>
      </c>
    </row>
    <row r="961" spans="1:4" x14ac:dyDescent="0.25">
      <c r="A961" t="s">
        <v>4750</v>
      </c>
      <c r="B961" t="s">
        <v>4791</v>
      </c>
      <c r="C961">
        <v>2</v>
      </c>
      <c r="D961" s="9" t="str">
        <f>VLOOKUP(Table_mpnet_titles_topics[[#This Row],[Column3.topic]],mpnet_titles_topicDescriptions!$B$2:$C$19, 2, FALSE)</f>
        <v>2_mobile_learning_assisted_language</v>
      </c>
    </row>
    <row r="962" spans="1:4" x14ac:dyDescent="0.25">
      <c r="A962" t="s">
        <v>4751</v>
      </c>
      <c r="B962" t="s">
        <v>4795</v>
      </c>
      <c r="C962">
        <v>5</v>
      </c>
      <c r="D962" s="9" t="str">
        <f>VLOOKUP(Table_mpnet_titles_topics[[#This Row],[Column3.topic]],mpnet_titles_topicDescriptions!$B$2:$C$19, 2, FALSE)</f>
        <v>5_telecollaboration_intercultural_telecollabor...</v>
      </c>
    </row>
    <row r="963" spans="1:4" x14ac:dyDescent="0.25">
      <c r="A963" t="s">
        <v>4752</v>
      </c>
      <c r="B963" t="s">
        <v>4799</v>
      </c>
      <c r="C963">
        <v>11</v>
      </c>
      <c r="D963" s="9" t="str">
        <f>VLOOKUP(Table_mpnet_titles_topics[[#This Row],[Column3.topic]],mpnet_titles_topicDescriptions!$B$2:$C$19, 2, FALSE)</f>
        <v>11_game_digital_games_gaming</v>
      </c>
    </row>
    <row r="964" spans="1:4" x14ac:dyDescent="0.25">
      <c r="A964" t="s">
        <v>4753</v>
      </c>
      <c r="B964" t="s">
        <v>4803</v>
      </c>
      <c r="C964">
        <v>-1</v>
      </c>
      <c r="D964" s="9" t="str">
        <f>VLOOKUP(Table_mpnet_titles_topics[[#This Row],[Column3.topic]],mpnet_titles_topicDescriptions!$B$2:$C$19, 2, FALSE)</f>
        <v>-1_of_the_and_in_language_learning_learner</v>
      </c>
    </row>
    <row r="965" spans="1:4" x14ac:dyDescent="0.25">
      <c r="A965" t="s">
        <v>4754</v>
      </c>
      <c r="B965" t="s">
        <v>4807</v>
      </c>
      <c r="C965">
        <v>11</v>
      </c>
      <c r="D965" s="9" t="str">
        <f>VLOOKUP(Table_mpnet_titles_topics[[#This Row],[Column3.topic]],mpnet_titles_topicDescriptions!$B$2:$C$19, 2, FALSE)</f>
        <v>11_game_digital_games_gaming</v>
      </c>
    </row>
    <row r="966" spans="1:4" x14ac:dyDescent="0.25">
      <c r="A966" t="s">
        <v>4755</v>
      </c>
      <c r="B966" t="s">
        <v>4811</v>
      </c>
      <c r="C966">
        <v>6</v>
      </c>
      <c r="D966" s="9" t="str">
        <f>VLOOKUP(Table_mpnet_titles_topics[[#This Row],[Column3.topic]],mpnet_titles_topicDescriptions!$B$2:$C$19, 2, FALSE)</f>
        <v>6_pronunciation_speech_training_recognition</v>
      </c>
    </row>
    <row r="967" spans="1:4" x14ac:dyDescent="0.25">
      <c r="A967" t="s">
        <v>4756</v>
      </c>
      <c r="B967" t="s">
        <v>4815</v>
      </c>
      <c r="C967">
        <v>14</v>
      </c>
      <c r="D967" s="9" t="str">
        <f>VLOOKUP(Table_mpnet_titles_topics[[#This Row],[Column3.topic]],mpnet_titles_topicDescriptions!$B$2:$C$19, 2, FALSE)</f>
        <v>14_storytelling_digital_story_stories</v>
      </c>
    </row>
    <row r="968" spans="1:4" x14ac:dyDescent="0.25">
      <c r="A968" t="s">
        <v>4757</v>
      </c>
      <c r="B968" t="s">
        <v>4819</v>
      </c>
      <c r="C968">
        <v>-1</v>
      </c>
      <c r="D968" s="9" t="str">
        <f>VLOOKUP(Table_mpnet_titles_topics[[#This Row],[Column3.topic]],mpnet_titles_topicDescriptions!$B$2:$C$19, 2, FALSE)</f>
        <v>-1_of_the_and_in_language_learning_learner</v>
      </c>
    </row>
    <row r="969" spans="1:4" x14ac:dyDescent="0.25">
      <c r="A969" t="s">
        <v>4758</v>
      </c>
      <c r="B969" t="s">
        <v>4823</v>
      </c>
      <c r="C969">
        <v>-1</v>
      </c>
      <c r="D969" s="9" t="str">
        <f>VLOOKUP(Table_mpnet_titles_topics[[#This Row],[Column3.topic]],mpnet_titles_topicDescriptions!$B$2:$C$19, 2, FALSE)</f>
        <v>-1_of_the_and_in_language_learning_learner</v>
      </c>
    </row>
    <row r="970" spans="1:4" x14ac:dyDescent="0.25">
      <c r="A970" t="s">
        <v>4759</v>
      </c>
      <c r="B970" t="s">
        <v>4827</v>
      </c>
      <c r="C970">
        <v>2</v>
      </c>
      <c r="D970" s="9" t="str">
        <f>VLOOKUP(Table_mpnet_titles_topics[[#This Row],[Column3.topic]],mpnet_titles_topicDescriptions!$B$2:$C$19, 2, FALSE)</f>
        <v>2_mobile_learning_assisted_language</v>
      </c>
    </row>
    <row r="971" spans="1:4" x14ac:dyDescent="0.25">
      <c r="A971" t="s">
        <v>4760</v>
      </c>
      <c r="B971" t="s">
        <v>4831</v>
      </c>
      <c r="C971">
        <v>15</v>
      </c>
      <c r="D971" s="9" t="str">
        <f>VLOOKUP(Table_mpnet_titles_topics[[#This Row],[Column3.topic]],mpnet_titles_topicDescriptions!$B$2:$C$19, 2, FALSE)</f>
        <v>15_blended_learning_inquiry_bibliometric</v>
      </c>
    </row>
    <row r="972" spans="1:4" x14ac:dyDescent="0.25">
      <c r="A972" t="s">
        <v>4761</v>
      </c>
      <c r="B972" t="s">
        <v>4835</v>
      </c>
      <c r="C972">
        <v>0</v>
      </c>
      <c r="D972" s="9" t="str">
        <f>VLOOKUP(Table_mpnet_titles_topics[[#This Row],[Column3.topic]],mpnet_titles_topicDescriptions!$B$2:$C$19, 2, FALSE)</f>
        <v>0_writing_feedback_of_in</v>
      </c>
    </row>
    <row r="973" spans="1:4" x14ac:dyDescent="0.25">
      <c r="A973" t="s">
        <v>4762</v>
      </c>
      <c r="B973" t="s">
        <v>4844</v>
      </c>
      <c r="C973">
        <v>-1</v>
      </c>
      <c r="D973" s="9" t="str">
        <f>VLOOKUP(Table_mpnet_titles_topics[[#This Row],[Column3.topic]],mpnet_titles_topicDescriptions!$B$2:$C$19, 2, FALSE)</f>
        <v>-1_of_the_and_in_language_learning_learner</v>
      </c>
    </row>
    <row r="974" spans="1:4" x14ac:dyDescent="0.25">
      <c r="A974" t="s">
        <v>4839</v>
      </c>
      <c r="B974" t="s">
        <v>4848</v>
      </c>
      <c r="C974">
        <v>2</v>
      </c>
      <c r="D974" s="9" t="str">
        <f>VLOOKUP(Table_mpnet_titles_topics[[#This Row],[Column3.topic]],mpnet_titles_topicDescriptions!$B$2:$C$19, 2, FALSE)</f>
        <v>2_mobile_learning_assisted_language</v>
      </c>
    </row>
    <row r="975" spans="1:4" x14ac:dyDescent="0.25">
      <c r="A975" t="s">
        <v>4840</v>
      </c>
      <c r="B975" t="s">
        <v>4852</v>
      </c>
      <c r="C975">
        <v>3</v>
      </c>
      <c r="D975" s="9" t="str">
        <f>VLOOKUP(Table_mpnet_titles_topics[[#This Row],[Column3.topic]],mpnet_titles_topicDescriptions!$B$2:$C$19, 2, FALSE)</f>
        <v>3_technology_language_technologies_teachers</v>
      </c>
    </row>
    <row r="976" spans="1:4" x14ac:dyDescent="0.25">
      <c r="A976" t="s">
        <v>4841</v>
      </c>
      <c r="B976" t="s">
        <v>4856</v>
      </c>
      <c r="C976">
        <v>6</v>
      </c>
      <c r="D976" s="9" t="str">
        <f>VLOOKUP(Table_mpnet_titles_topics[[#This Row],[Column3.topic]],mpnet_titles_topicDescriptions!$B$2:$C$19, 2, FALSE)</f>
        <v>6_pronunciation_speech_training_recognition</v>
      </c>
    </row>
    <row r="977" spans="1:4" x14ac:dyDescent="0.25">
      <c r="A977" t="s">
        <v>4842</v>
      </c>
      <c r="B977" t="s">
        <v>4860</v>
      </c>
      <c r="C977">
        <v>0</v>
      </c>
      <c r="D977" s="9" t="str">
        <f>VLOOKUP(Table_mpnet_titles_topics[[#This Row],[Column3.topic]],mpnet_titles_topicDescriptions!$B$2:$C$19, 2, FALSE)</f>
        <v>0_writing_feedback_of_in</v>
      </c>
    </row>
    <row r="978" spans="1:4" x14ac:dyDescent="0.25">
      <c r="A978" t="s">
        <v>4843</v>
      </c>
      <c r="B978" t="s">
        <v>4879</v>
      </c>
      <c r="C978">
        <v>3</v>
      </c>
      <c r="D978" s="9" t="str">
        <f>VLOOKUP(Table_mpnet_titles_topics[[#This Row],[Column3.topic]],mpnet_titles_topicDescriptions!$B$2:$C$19, 2, FALSE)</f>
        <v>3_technology_language_technologies_teachers</v>
      </c>
    </row>
    <row r="979" spans="1:4" x14ac:dyDescent="0.25">
      <c r="A979" t="s">
        <v>4864</v>
      </c>
      <c r="B979" t="s">
        <v>4882</v>
      </c>
      <c r="C979">
        <v>8</v>
      </c>
      <c r="D979" s="9" t="str">
        <f>VLOOKUP(Table_mpnet_titles_topics[[#This Row],[Column3.topic]],mpnet_titles_topicDescriptions!$B$2:$C$19, 2, FALSE)</f>
        <v>8_online_learning_virtual_analytics</v>
      </c>
    </row>
    <row r="980" spans="1:4" x14ac:dyDescent="0.25">
      <c r="A980" t="s">
        <v>4865</v>
      </c>
      <c r="B980" t="s">
        <v>4885</v>
      </c>
      <c r="C980">
        <v>15</v>
      </c>
      <c r="D980" s="9" t="str">
        <f>VLOOKUP(Table_mpnet_titles_topics[[#This Row],[Column3.topic]],mpnet_titles_topicDescriptions!$B$2:$C$19, 2, FALSE)</f>
        <v>15_blended_learning_inquiry_bibliometric</v>
      </c>
    </row>
    <row r="981" spans="1:4" x14ac:dyDescent="0.25">
      <c r="A981" t="s">
        <v>4866</v>
      </c>
      <c r="B981" t="s">
        <v>4888</v>
      </c>
      <c r="C981">
        <v>14</v>
      </c>
      <c r="D981" s="9" t="str">
        <f>VLOOKUP(Table_mpnet_titles_topics[[#This Row],[Column3.topic]],mpnet_titles_topicDescriptions!$B$2:$C$19, 2, FALSE)</f>
        <v>14_storytelling_digital_story_stories</v>
      </c>
    </row>
    <row r="982" spans="1:4" x14ac:dyDescent="0.25">
      <c r="A982" t="s">
        <v>4867</v>
      </c>
      <c r="B982" t="s">
        <v>4891</v>
      </c>
      <c r="C982">
        <v>0</v>
      </c>
      <c r="D982" s="9" t="str">
        <f>VLOOKUP(Table_mpnet_titles_topics[[#This Row],[Column3.topic]],mpnet_titles_topicDescriptions!$B$2:$C$19, 2, FALSE)</f>
        <v>0_writing_feedback_of_in</v>
      </c>
    </row>
    <row r="983" spans="1:4" x14ac:dyDescent="0.25">
      <c r="A983" t="s">
        <v>4868</v>
      </c>
      <c r="B983" t="s">
        <v>4899</v>
      </c>
      <c r="C983">
        <v>-1</v>
      </c>
      <c r="D983" s="9" t="str">
        <f>VLOOKUP(Table_mpnet_titles_topics[[#This Row],[Column3.topic]],mpnet_titles_topicDescriptions!$B$2:$C$19, 2, FALSE)</f>
        <v>-1_of_the_and_in_language_learning_learner</v>
      </c>
    </row>
    <row r="984" spans="1:4" x14ac:dyDescent="0.25">
      <c r="A984" t="s">
        <v>4869</v>
      </c>
      <c r="B984" t="s">
        <v>4903</v>
      </c>
      <c r="C984">
        <v>-1</v>
      </c>
      <c r="D984" s="9" t="str">
        <f>VLOOKUP(Table_mpnet_titles_topics[[#This Row],[Column3.topic]],mpnet_titles_topicDescriptions!$B$2:$C$19, 2, FALSE)</f>
        <v>-1_of_the_and_in_language_learning_learner</v>
      </c>
    </row>
    <row r="985" spans="1:4" x14ac:dyDescent="0.25">
      <c r="A985" t="s">
        <v>4870</v>
      </c>
      <c r="B985" t="s">
        <v>4907</v>
      </c>
      <c r="C985">
        <v>9</v>
      </c>
      <c r="D985" s="9" t="str">
        <f>VLOOKUP(Table_mpnet_titles_topics[[#This Row],[Column3.topic]],mpnet_titles_topicDescriptions!$B$2:$C$19, 2, FALSE)</f>
        <v>9_reality_virtual_3d_life</v>
      </c>
    </row>
    <row r="986" spans="1:4" x14ac:dyDescent="0.25">
      <c r="A986" t="s">
        <v>4871</v>
      </c>
      <c r="B986" t="s">
        <v>4912</v>
      </c>
      <c r="C986">
        <v>9</v>
      </c>
      <c r="D986" s="9" t="str">
        <f>VLOOKUP(Table_mpnet_titles_topics[[#This Row],[Column3.topic]],mpnet_titles_topicDescriptions!$B$2:$C$19, 2, FALSE)</f>
        <v>9_reality_virtual_3d_life</v>
      </c>
    </row>
    <row r="987" spans="1:4" x14ac:dyDescent="0.25">
      <c r="A987" t="s">
        <v>4872</v>
      </c>
      <c r="B987" t="s">
        <v>4915</v>
      </c>
      <c r="C987">
        <v>9</v>
      </c>
      <c r="D987" s="9" t="str">
        <f>VLOOKUP(Table_mpnet_titles_topics[[#This Row],[Column3.topic]],mpnet_titles_topicDescriptions!$B$2:$C$19, 2, FALSE)</f>
        <v>9_reality_virtual_3d_life</v>
      </c>
    </row>
    <row r="988" spans="1:4" x14ac:dyDescent="0.25">
      <c r="A988" t="s">
        <v>4873</v>
      </c>
      <c r="B988" t="s">
        <v>4919</v>
      </c>
      <c r="C988">
        <v>9</v>
      </c>
      <c r="D988" s="9" t="str">
        <f>VLOOKUP(Table_mpnet_titles_topics[[#This Row],[Column3.topic]],mpnet_titles_topicDescriptions!$B$2:$C$19, 2, FALSE)</f>
        <v>9_reality_virtual_3d_life</v>
      </c>
    </row>
    <row r="989" spans="1:4" x14ac:dyDescent="0.25">
      <c r="A989" t="s">
        <v>4874</v>
      </c>
      <c r="B989" t="s">
        <v>4923</v>
      </c>
      <c r="C989">
        <v>9</v>
      </c>
      <c r="D989" s="9" t="str">
        <f>VLOOKUP(Table_mpnet_titles_topics[[#This Row],[Column3.topic]],mpnet_titles_topicDescriptions!$B$2:$C$19, 2, FALSE)</f>
        <v>9_reality_virtual_3d_life</v>
      </c>
    </row>
    <row r="990" spans="1:4" x14ac:dyDescent="0.25">
      <c r="A990" t="s">
        <v>4875</v>
      </c>
      <c r="B990" t="s">
        <v>4931</v>
      </c>
      <c r="C990">
        <v>8</v>
      </c>
      <c r="D990" s="9" t="str">
        <f>VLOOKUP(Table_mpnet_titles_topics[[#This Row],[Column3.topic]],mpnet_titles_topicDescriptions!$B$2:$C$19, 2, FALSE)</f>
        <v>8_online_learning_virtual_analytics</v>
      </c>
    </row>
    <row r="991" spans="1:4" x14ac:dyDescent="0.25">
      <c r="A991" t="s">
        <v>4876</v>
      </c>
      <c r="B991" t="s">
        <v>4935</v>
      </c>
      <c r="C991">
        <v>-1</v>
      </c>
      <c r="D991" s="9" t="str">
        <f>VLOOKUP(Table_mpnet_titles_topics[[#This Row],[Column3.topic]],mpnet_titles_topicDescriptions!$B$2:$C$19, 2, FALSE)</f>
        <v>-1_of_the_and_in_language_learning_learner</v>
      </c>
    </row>
    <row r="992" spans="1:4" x14ac:dyDescent="0.25">
      <c r="A992" t="s">
        <v>4877</v>
      </c>
      <c r="B992" t="s">
        <v>4939</v>
      </c>
      <c r="C992">
        <v>5</v>
      </c>
      <c r="D992" s="9" t="str">
        <f>VLOOKUP(Table_mpnet_titles_topics[[#This Row],[Column3.topic]],mpnet_titles_topicDescriptions!$B$2:$C$19, 2, FALSE)</f>
        <v>5_telecollaboration_intercultural_telecollabor...</v>
      </c>
    </row>
    <row r="993" spans="1:4" x14ac:dyDescent="0.25">
      <c r="A993" t="s">
        <v>4878</v>
      </c>
      <c r="B993" t="s">
        <v>4943</v>
      </c>
      <c r="C993">
        <v>5</v>
      </c>
      <c r="D993" s="9" t="str">
        <f>VLOOKUP(Table_mpnet_titles_topics[[#This Row],[Column3.topic]],mpnet_titles_topicDescriptions!$B$2:$C$19, 2, FALSE)</f>
        <v>5_telecollaboration_intercultural_telecollabor...</v>
      </c>
    </row>
    <row r="994" spans="1:4" x14ac:dyDescent="0.25">
      <c r="A994" t="s">
        <v>4927</v>
      </c>
      <c r="B994" t="s">
        <v>4948</v>
      </c>
      <c r="C994">
        <v>4</v>
      </c>
      <c r="D994" s="9" t="str">
        <f>VLOOKUP(Table_mpnet_titles_topics[[#This Row],[Column3.topic]],mpnet_titles_topicDescriptions!$B$2:$C$19, 2, FALSE)</f>
        <v>4_call_research_the_in</v>
      </c>
    </row>
    <row r="995" spans="1:4" x14ac:dyDescent="0.25">
      <c r="A995" t="s">
        <v>4928</v>
      </c>
      <c r="B995" t="s">
        <v>4951</v>
      </c>
      <c r="C995">
        <v>-1</v>
      </c>
      <c r="D995" s="9" t="str">
        <f>VLOOKUP(Table_mpnet_titles_topics[[#This Row],[Column3.topic]],mpnet_titles_topicDescriptions!$B$2:$C$19, 2, FALSE)</f>
        <v>-1_of_the_and_in_language_learning_learner</v>
      </c>
    </row>
    <row r="996" spans="1:4" x14ac:dyDescent="0.25">
      <c r="A996" t="s">
        <v>4929</v>
      </c>
      <c r="B996" t="s">
        <v>4956</v>
      </c>
      <c r="C996">
        <v>3</v>
      </c>
      <c r="D996" s="9" t="str">
        <f>VLOOKUP(Table_mpnet_titles_topics[[#This Row],[Column3.topic]],mpnet_titles_topicDescriptions!$B$2:$C$19, 2, FALSE)</f>
        <v>3_technology_language_technologies_teachers</v>
      </c>
    </row>
    <row r="997" spans="1:4" x14ac:dyDescent="0.25">
      <c r="A997" t="s">
        <v>4930</v>
      </c>
      <c r="B997" t="s">
        <v>4967</v>
      </c>
      <c r="C997">
        <v>10</v>
      </c>
      <c r="D997" s="9" t="str">
        <f>VLOOKUP(Table_mpnet_titles_topics[[#This Row],[Column3.topic]],mpnet_titles_topicDescriptions!$B$2:$C$19, 2, FALSE)</f>
        <v>10_social_informal_facebook_language</v>
      </c>
    </row>
    <row r="998" spans="1:4" x14ac:dyDescent="0.25">
      <c r="A998" t="s">
        <v>4959</v>
      </c>
      <c r="B998" t="s">
        <v>4971</v>
      </c>
      <c r="C998">
        <v>4</v>
      </c>
      <c r="D998" s="9" t="str">
        <f>VLOOKUP(Table_mpnet_titles_topics[[#This Row],[Column3.topic]],mpnet_titles_topicDescriptions!$B$2:$C$19, 2, FALSE)</f>
        <v>4_call_research_the_in</v>
      </c>
    </row>
    <row r="999" spans="1:4" x14ac:dyDescent="0.25">
      <c r="A999" t="s">
        <v>4960</v>
      </c>
      <c r="B999" t="s">
        <v>4975</v>
      </c>
      <c r="C999">
        <v>3</v>
      </c>
      <c r="D999" s="9" t="str">
        <f>VLOOKUP(Table_mpnet_titles_topics[[#This Row],[Column3.topic]],mpnet_titles_topicDescriptions!$B$2:$C$19, 2, FALSE)</f>
        <v>3_technology_language_technologies_teachers</v>
      </c>
    </row>
    <row r="1000" spans="1:4" x14ac:dyDescent="0.25">
      <c r="A1000" t="s">
        <v>4961</v>
      </c>
      <c r="B1000" t="s">
        <v>4978</v>
      </c>
      <c r="C1000">
        <v>1</v>
      </c>
      <c r="D1000" s="9" t="str">
        <f>VLOOKUP(Table_mpnet_titles_topics[[#This Row],[Column3.topic]],mpnet_titles_topicDescriptions!$B$2:$C$19, 2, FALSE)</f>
        <v>1_communication_interaction_synchronous_multim...</v>
      </c>
    </row>
    <row r="1001" spans="1:4" x14ac:dyDescent="0.25">
      <c r="A1001" t="s">
        <v>4962</v>
      </c>
      <c r="B1001" t="s">
        <v>4982</v>
      </c>
      <c r="C1001">
        <v>-1</v>
      </c>
      <c r="D1001" s="9" t="str">
        <f>VLOOKUP(Table_mpnet_titles_topics[[#This Row],[Column3.topic]],mpnet_titles_topicDescriptions!$B$2:$C$19, 2, FALSE)</f>
        <v>-1_of_the_and_in_language_learning_learner</v>
      </c>
    </row>
    <row r="1002" spans="1:4" x14ac:dyDescent="0.25">
      <c r="A1002" t="s">
        <v>4963</v>
      </c>
      <c r="B1002" t="s">
        <v>4986</v>
      </c>
      <c r="C1002">
        <v>4</v>
      </c>
      <c r="D1002" s="9" t="str">
        <f>VLOOKUP(Table_mpnet_titles_topics[[#This Row],[Column3.topic]],mpnet_titles_topicDescriptions!$B$2:$C$19, 2, FALSE)</f>
        <v>4_call_research_the_in</v>
      </c>
    </row>
    <row r="1003" spans="1:4" x14ac:dyDescent="0.25">
      <c r="A1003" t="s">
        <v>4964</v>
      </c>
      <c r="B1003" t="s">
        <v>4990</v>
      </c>
      <c r="C1003">
        <v>-1</v>
      </c>
      <c r="D1003" s="9" t="str">
        <f>VLOOKUP(Table_mpnet_titles_topics[[#This Row],[Column3.topic]],mpnet_titles_topicDescriptions!$B$2:$C$19, 2, FALSE)</f>
        <v>-1_of_the_and_in_language_learning_learner</v>
      </c>
    </row>
    <row r="1004" spans="1:4" x14ac:dyDescent="0.25">
      <c r="A1004" t="s">
        <v>4965</v>
      </c>
      <c r="B1004" t="s">
        <v>5012</v>
      </c>
      <c r="C1004">
        <v>9</v>
      </c>
      <c r="D1004" s="9" t="str">
        <f>VLOOKUP(Table_mpnet_titles_topics[[#This Row],[Column3.topic]],mpnet_titles_topicDescriptions!$B$2:$C$19, 2, FALSE)</f>
        <v>9_reality_virtual_3d_life</v>
      </c>
    </row>
    <row r="1005" spans="1:4" x14ac:dyDescent="0.25">
      <c r="A1005" t="s">
        <v>4966</v>
      </c>
      <c r="B1005" t="s">
        <v>5017</v>
      </c>
      <c r="C1005">
        <v>4</v>
      </c>
      <c r="D1005" s="9" t="str">
        <f>VLOOKUP(Table_mpnet_titles_topics[[#This Row],[Column3.topic]],mpnet_titles_topicDescriptions!$B$2:$C$19, 2, FALSE)</f>
        <v>4_call_research_the_in</v>
      </c>
    </row>
    <row r="1006" spans="1:4" x14ac:dyDescent="0.25">
      <c r="A1006" t="s">
        <v>4994</v>
      </c>
      <c r="B1006" t="s">
        <v>5021</v>
      </c>
      <c r="C1006">
        <v>1</v>
      </c>
      <c r="D1006" s="9" t="str">
        <f>VLOOKUP(Table_mpnet_titles_topics[[#This Row],[Column3.topic]],mpnet_titles_topicDescriptions!$B$2:$C$19, 2, FALSE)</f>
        <v>1_communication_interaction_synchronous_multim...</v>
      </c>
    </row>
    <row r="1007" spans="1:4" x14ac:dyDescent="0.25">
      <c r="A1007" t="s">
        <v>4995</v>
      </c>
      <c r="B1007" t="s">
        <v>5025</v>
      </c>
      <c r="C1007">
        <v>-1</v>
      </c>
      <c r="D1007" s="9" t="str">
        <f>VLOOKUP(Table_mpnet_titles_topics[[#This Row],[Column3.topic]],mpnet_titles_topicDescriptions!$B$2:$C$19, 2, FALSE)</f>
        <v>-1_of_the_and_in_language_learning_learner</v>
      </c>
    </row>
    <row r="1008" spans="1:4" x14ac:dyDescent="0.25">
      <c r="A1008" t="s">
        <v>4996</v>
      </c>
      <c r="B1008" t="s">
        <v>5029</v>
      </c>
      <c r="C1008">
        <v>-1</v>
      </c>
      <c r="D1008" s="9" t="str">
        <f>VLOOKUP(Table_mpnet_titles_topics[[#This Row],[Column3.topic]],mpnet_titles_topicDescriptions!$B$2:$C$19, 2, FALSE)</f>
        <v>-1_of_the_and_in_language_learning_learner</v>
      </c>
    </row>
    <row r="1009" spans="1:4" x14ac:dyDescent="0.25">
      <c r="A1009" t="s">
        <v>4997</v>
      </c>
      <c r="B1009" t="s">
        <v>5033</v>
      </c>
      <c r="C1009">
        <v>-1</v>
      </c>
      <c r="D1009" s="9" t="str">
        <f>VLOOKUP(Table_mpnet_titles_topics[[#This Row],[Column3.topic]],mpnet_titles_topicDescriptions!$B$2:$C$19, 2, FALSE)</f>
        <v>-1_of_the_and_in_language_learning_learner</v>
      </c>
    </row>
    <row r="1010" spans="1:4" x14ac:dyDescent="0.25">
      <c r="A1010" t="s">
        <v>4998</v>
      </c>
      <c r="B1010" t="s">
        <v>5037</v>
      </c>
      <c r="C1010">
        <v>-1</v>
      </c>
      <c r="D1010" s="9" t="str">
        <f>VLOOKUP(Table_mpnet_titles_topics[[#This Row],[Column3.topic]],mpnet_titles_topicDescriptions!$B$2:$C$19, 2, FALSE)</f>
        <v>-1_of_the_and_in_language_learning_learner</v>
      </c>
    </row>
    <row r="1011" spans="1:4" x14ac:dyDescent="0.25">
      <c r="A1011" t="s">
        <v>4999</v>
      </c>
      <c r="B1011" t="s">
        <v>5041</v>
      </c>
      <c r="C1011">
        <v>9</v>
      </c>
      <c r="D1011" s="9" t="str">
        <f>VLOOKUP(Table_mpnet_titles_topics[[#This Row],[Column3.topic]],mpnet_titles_topicDescriptions!$B$2:$C$19, 2, FALSE)</f>
        <v>9_reality_virtual_3d_life</v>
      </c>
    </row>
    <row r="1012" spans="1:4" x14ac:dyDescent="0.25">
      <c r="A1012" t="s">
        <v>5000</v>
      </c>
      <c r="B1012" t="s">
        <v>5045</v>
      </c>
      <c r="C1012">
        <v>5</v>
      </c>
      <c r="D1012" s="9" t="str">
        <f>VLOOKUP(Table_mpnet_titles_topics[[#This Row],[Column3.topic]],mpnet_titles_topicDescriptions!$B$2:$C$19, 2, FALSE)</f>
        <v>5_telecollaboration_intercultural_telecollabor...</v>
      </c>
    </row>
    <row r="1013" spans="1:4" x14ac:dyDescent="0.25">
      <c r="A1013" t="s">
        <v>5001</v>
      </c>
      <c r="B1013" t="s">
        <v>5049</v>
      </c>
      <c r="C1013">
        <v>6</v>
      </c>
      <c r="D1013" s="9" t="str">
        <f>VLOOKUP(Table_mpnet_titles_topics[[#This Row],[Column3.topic]],mpnet_titles_topicDescriptions!$B$2:$C$19, 2, FALSE)</f>
        <v>6_pronunciation_speech_training_recognition</v>
      </c>
    </row>
    <row r="1014" spans="1:4" x14ac:dyDescent="0.25">
      <c r="A1014" t="s">
        <v>5002</v>
      </c>
      <c r="B1014" t="s">
        <v>5053</v>
      </c>
      <c r="C1014">
        <v>12</v>
      </c>
      <c r="D1014" s="9" t="str">
        <f>VLOOKUP(Table_mpnet_titles_topics[[#This Row],[Column3.topic]],mpnet_titles_topicDescriptions!$B$2:$C$19, 2, FALSE)</f>
        <v>12_comprehension_listening_video_captions</v>
      </c>
    </row>
    <row r="1015" spans="1:4" x14ac:dyDescent="0.25">
      <c r="A1015" t="s">
        <v>5003</v>
      </c>
      <c r="B1015" t="s">
        <v>5056</v>
      </c>
      <c r="C1015">
        <v>2</v>
      </c>
      <c r="D1015" s="9" t="str">
        <f>VLOOKUP(Table_mpnet_titles_topics[[#This Row],[Column3.topic]],mpnet_titles_topicDescriptions!$B$2:$C$19, 2, FALSE)</f>
        <v>2_mobile_learning_assisted_language</v>
      </c>
    </row>
    <row r="1016" spans="1:4" x14ac:dyDescent="0.25">
      <c r="A1016" t="s">
        <v>5004</v>
      </c>
      <c r="B1016" t="s">
        <v>5060</v>
      </c>
      <c r="C1016">
        <v>-1</v>
      </c>
      <c r="D1016" s="9" t="str">
        <f>VLOOKUP(Table_mpnet_titles_topics[[#This Row],[Column3.topic]],mpnet_titles_topicDescriptions!$B$2:$C$19, 2, FALSE)</f>
        <v>-1_of_the_and_in_language_learning_learner</v>
      </c>
    </row>
    <row r="1017" spans="1:4" x14ac:dyDescent="0.25">
      <c r="A1017" t="s">
        <v>5005</v>
      </c>
      <c r="B1017" t="s">
        <v>5064</v>
      </c>
      <c r="C1017">
        <v>6</v>
      </c>
      <c r="D1017" s="9" t="str">
        <f>VLOOKUP(Table_mpnet_titles_topics[[#This Row],[Column3.topic]],mpnet_titles_topicDescriptions!$B$2:$C$19, 2, FALSE)</f>
        <v>6_pronunciation_speech_training_recognition</v>
      </c>
    </row>
    <row r="1018" spans="1:4" x14ac:dyDescent="0.25">
      <c r="A1018" t="s">
        <v>5006</v>
      </c>
      <c r="B1018" t="s">
        <v>5069</v>
      </c>
      <c r="C1018">
        <v>6</v>
      </c>
      <c r="D1018" s="9" t="str">
        <f>VLOOKUP(Table_mpnet_titles_topics[[#This Row],[Column3.topic]],mpnet_titles_topicDescriptions!$B$2:$C$19, 2, FALSE)</f>
        <v>6_pronunciation_speech_training_recognition</v>
      </c>
    </row>
    <row r="1019" spans="1:4" x14ac:dyDescent="0.25">
      <c r="A1019" t="s">
        <v>5007</v>
      </c>
      <c r="B1019" t="s">
        <v>5070</v>
      </c>
      <c r="C1019">
        <v>0</v>
      </c>
      <c r="D1019" s="9" t="str">
        <f>VLOOKUP(Table_mpnet_titles_topics[[#This Row],[Column3.topic]],mpnet_titles_topicDescriptions!$B$2:$C$19, 2, FALSE)</f>
        <v>0_writing_feedback_of_in</v>
      </c>
    </row>
    <row r="1020" spans="1:4" x14ac:dyDescent="0.25">
      <c r="A1020" t="s">
        <v>5008</v>
      </c>
      <c r="B1020" t="s">
        <v>5076</v>
      </c>
      <c r="C1020">
        <v>11</v>
      </c>
      <c r="D1020" s="9" t="str">
        <f>VLOOKUP(Table_mpnet_titles_topics[[#This Row],[Column3.topic]],mpnet_titles_topicDescriptions!$B$2:$C$19, 2, FALSE)</f>
        <v>11_game_digital_games_gaming</v>
      </c>
    </row>
    <row r="1021" spans="1:4" x14ac:dyDescent="0.25">
      <c r="A1021" t="s">
        <v>5009</v>
      </c>
      <c r="B1021" t="s">
        <v>5089</v>
      </c>
      <c r="C1021">
        <v>1</v>
      </c>
      <c r="D1021" s="9" t="str">
        <f>VLOOKUP(Table_mpnet_titles_topics[[#This Row],[Column3.topic]],mpnet_titles_topicDescriptions!$B$2:$C$19, 2, FALSE)</f>
        <v>1_communication_interaction_synchronous_multim...</v>
      </c>
    </row>
    <row r="1022" spans="1:4" x14ac:dyDescent="0.25">
      <c r="A1022" t="s">
        <v>5010</v>
      </c>
      <c r="B1022" t="s">
        <v>5093</v>
      </c>
      <c r="C1022">
        <v>14</v>
      </c>
      <c r="D1022" s="9" t="str">
        <f>VLOOKUP(Table_mpnet_titles_topics[[#This Row],[Column3.topic]],mpnet_titles_topicDescriptions!$B$2:$C$19, 2, FALSE)</f>
        <v>14_storytelling_digital_story_stories</v>
      </c>
    </row>
    <row r="1023" spans="1:4" x14ac:dyDescent="0.25">
      <c r="A1023" t="s">
        <v>5011</v>
      </c>
      <c r="B1023" t="s">
        <v>5097</v>
      </c>
      <c r="C1023">
        <v>10</v>
      </c>
      <c r="D1023" s="9" t="str">
        <f>VLOOKUP(Table_mpnet_titles_topics[[#This Row],[Column3.topic]],mpnet_titles_topicDescriptions!$B$2:$C$19, 2, FALSE)</f>
        <v>10_social_informal_facebook_language</v>
      </c>
    </row>
    <row r="1024" spans="1:4" x14ac:dyDescent="0.25">
      <c r="A1024" t="s">
        <v>5078</v>
      </c>
      <c r="B1024" t="s">
        <v>5101</v>
      </c>
      <c r="C1024">
        <v>2</v>
      </c>
      <c r="D1024" s="9" t="str">
        <f>VLOOKUP(Table_mpnet_titles_topics[[#This Row],[Column3.topic]],mpnet_titles_topicDescriptions!$B$2:$C$19, 2, FALSE)</f>
        <v>2_mobile_learning_assisted_language</v>
      </c>
    </row>
    <row r="1025" spans="1:4" x14ac:dyDescent="0.25">
      <c r="A1025" t="s">
        <v>5079</v>
      </c>
      <c r="B1025" t="s">
        <v>5105</v>
      </c>
      <c r="C1025">
        <v>10</v>
      </c>
      <c r="D1025" s="9" t="str">
        <f>VLOOKUP(Table_mpnet_titles_topics[[#This Row],[Column3.topic]],mpnet_titles_topicDescriptions!$B$2:$C$19, 2, FALSE)</f>
        <v>10_social_informal_facebook_language</v>
      </c>
    </row>
    <row r="1026" spans="1:4" x14ac:dyDescent="0.25">
      <c r="A1026" t="s">
        <v>5080</v>
      </c>
      <c r="B1026" t="s">
        <v>5109</v>
      </c>
      <c r="C1026">
        <v>11</v>
      </c>
      <c r="D1026" s="9" t="str">
        <f>VLOOKUP(Table_mpnet_titles_topics[[#This Row],[Column3.topic]],mpnet_titles_topicDescriptions!$B$2:$C$19, 2, FALSE)</f>
        <v>11_game_digital_games_gaming</v>
      </c>
    </row>
    <row r="1027" spans="1:4" x14ac:dyDescent="0.25">
      <c r="A1027" t="s">
        <v>5081</v>
      </c>
      <c r="B1027" t="s">
        <v>5113</v>
      </c>
      <c r="C1027">
        <v>3</v>
      </c>
      <c r="D1027" s="9" t="str">
        <f>VLOOKUP(Table_mpnet_titles_topics[[#This Row],[Column3.topic]],mpnet_titles_topicDescriptions!$B$2:$C$19, 2, FALSE)</f>
        <v>3_technology_language_technologies_teachers</v>
      </c>
    </row>
    <row r="1028" spans="1:4" x14ac:dyDescent="0.25">
      <c r="A1028" t="s">
        <v>5082</v>
      </c>
      <c r="B1028" t="s">
        <v>5117</v>
      </c>
      <c r="C1028">
        <v>-1</v>
      </c>
      <c r="D1028" s="9" t="str">
        <f>VLOOKUP(Table_mpnet_titles_topics[[#This Row],[Column3.topic]],mpnet_titles_topicDescriptions!$B$2:$C$19, 2, FALSE)</f>
        <v>-1_of_the_and_in_language_learning_learner</v>
      </c>
    </row>
    <row r="1029" spans="1:4" x14ac:dyDescent="0.25">
      <c r="A1029" t="s">
        <v>5083</v>
      </c>
      <c r="B1029" t="s">
        <v>5129</v>
      </c>
      <c r="C1029">
        <v>6</v>
      </c>
      <c r="D1029" s="9" t="str">
        <f>VLOOKUP(Table_mpnet_titles_topics[[#This Row],[Column3.topic]],mpnet_titles_topicDescriptions!$B$2:$C$19, 2, FALSE)</f>
        <v>6_pronunciation_speech_training_recognition</v>
      </c>
    </row>
    <row r="1030" spans="1:4" x14ac:dyDescent="0.25">
      <c r="A1030" t="s">
        <v>5084</v>
      </c>
      <c r="B1030" t="s">
        <v>5130</v>
      </c>
      <c r="C1030">
        <v>-1</v>
      </c>
      <c r="D1030" s="9" t="str">
        <f>VLOOKUP(Table_mpnet_titles_topics[[#This Row],[Column3.topic]],mpnet_titles_topicDescriptions!$B$2:$C$19, 2, FALSE)</f>
        <v>-1_of_the_and_in_language_learning_learner</v>
      </c>
    </row>
    <row r="1031" spans="1:4" x14ac:dyDescent="0.25">
      <c r="A1031" t="s">
        <v>5085</v>
      </c>
      <c r="B1031" t="s">
        <v>5131</v>
      </c>
      <c r="C1031">
        <v>5</v>
      </c>
      <c r="D1031" s="9" t="str">
        <f>VLOOKUP(Table_mpnet_titles_topics[[#This Row],[Column3.topic]],mpnet_titles_topicDescriptions!$B$2:$C$19, 2, FALSE)</f>
        <v>5_telecollaboration_intercultural_telecollabor...</v>
      </c>
    </row>
    <row r="1032" spans="1:4" x14ac:dyDescent="0.25">
      <c r="A1032" t="s">
        <v>5086</v>
      </c>
      <c r="B1032" t="s">
        <v>5139</v>
      </c>
      <c r="C1032">
        <v>3</v>
      </c>
      <c r="D1032" s="9" t="str">
        <f>VLOOKUP(Table_mpnet_titles_topics[[#This Row],[Column3.topic]],mpnet_titles_topicDescriptions!$B$2:$C$19, 2, FALSE)</f>
        <v>3_technology_language_technologies_teachers</v>
      </c>
    </row>
    <row r="1033" spans="1:4" x14ac:dyDescent="0.25">
      <c r="A1033" t="s">
        <v>5087</v>
      </c>
      <c r="B1033" t="s">
        <v>5143</v>
      </c>
      <c r="C1033">
        <v>3</v>
      </c>
      <c r="D1033" s="9" t="str">
        <f>VLOOKUP(Table_mpnet_titles_topics[[#This Row],[Column3.topic]],mpnet_titles_topicDescriptions!$B$2:$C$19, 2, FALSE)</f>
        <v>3_technology_language_technologies_teachers</v>
      </c>
    </row>
    <row r="1034" spans="1:4" x14ac:dyDescent="0.25">
      <c r="A1034" t="s">
        <v>5122</v>
      </c>
      <c r="B1034" t="s">
        <v>5145</v>
      </c>
      <c r="C1034">
        <v>-1</v>
      </c>
      <c r="D1034" s="9" t="str">
        <f>VLOOKUP(Table_mpnet_titles_topics[[#This Row],[Column3.topic]],mpnet_titles_topicDescriptions!$B$2:$C$19, 2, FALSE)</f>
        <v>-1_of_the_and_in_language_learning_learner</v>
      </c>
    </row>
    <row r="1035" spans="1:4" x14ac:dyDescent="0.25">
      <c r="A1035" t="s">
        <v>5123</v>
      </c>
      <c r="B1035" t="s">
        <v>5147</v>
      </c>
      <c r="C1035">
        <v>-1</v>
      </c>
      <c r="D1035" s="9" t="str">
        <f>VLOOKUP(Table_mpnet_titles_topics[[#This Row],[Column3.topic]],mpnet_titles_topicDescriptions!$B$2:$C$19, 2, FALSE)</f>
        <v>-1_of_the_and_in_language_learning_learner</v>
      </c>
    </row>
    <row r="1036" spans="1:4" x14ac:dyDescent="0.25">
      <c r="A1036" t="s">
        <v>5124</v>
      </c>
      <c r="B1036" t="s">
        <v>5155</v>
      </c>
      <c r="C1036">
        <v>7</v>
      </c>
      <c r="D1036" s="9" t="str">
        <f>VLOOKUP(Table_mpnet_titles_topics[[#This Row],[Column3.topic]],mpnet_titles_topicDescriptions!$B$2:$C$19, 2, FALSE)</f>
        <v>7_vocabulary_glosses_dictionary_of</v>
      </c>
    </row>
    <row r="1037" spans="1:4" x14ac:dyDescent="0.25">
      <c r="A1037" t="s">
        <v>5125</v>
      </c>
      <c r="B1037" t="s">
        <v>5159</v>
      </c>
      <c r="C1037">
        <v>5</v>
      </c>
      <c r="D1037" s="9" t="str">
        <f>VLOOKUP(Table_mpnet_titles_topics[[#This Row],[Column3.topic]],mpnet_titles_topicDescriptions!$B$2:$C$19, 2, FALSE)</f>
        <v>5_telecollaboration_intercultural_telecollabor...</v>
      </c>
    </row>
    <row r="1038" spans="1:4" x14ac:dyDescent="0.25">
      <c r="A1038" t="s">
        <v>5157</v>
      </c>
      <c r="B1038" t="s">
        <v>5161</v>
      </c>
      <c r="C1038">
        <v>0</v>
      </c>
      <c r="D1038" s="9" t="str">
        <f>VLOOKUP(Table_mpnet_titles_topics[[#This Row],[Column3.topic]],mpnet_titles_topicDescriptions!$B$2:$C$19, 2, FALSE)</f>
        <v>0_writing_feedback_of_in</v>
      </c>
    </row>
    <row r="1039" spans="1:4" x14ac:dyDescent="0.25">
      <c r="A1039" t="s">
        <v>5156</v>
      </c>
      <c r="B1039" t="s">
        <v>5163</v>
      </c>
      <c r="C1039">
        <v>4</v>
      </c>
      <c r="D1039" s="9" t="str">
        <f>VLOOKUP(Table_mpnet_titles_topics[[#This Row],[Column3.topic]],mpnet_titles_topicDescriptions!$B$2:$C$19, 2, FALSE)</f>
        <v>4_call_research_the_in</v>
      </c>
    </row>
    <row r="1040" spans="1:4" x14ac:dyDescent="0.25">
      <c r="A1040" t="s">
        <v>5172</v>
      </c>
      <c r="B1040" t="s">
        <v>5187</v>
      </c>
      <c r="C1040">
        <v>4</v>
      </c>
      <c r="D1040" s="9" t="str">
        <f>VLOOKUP(Table_mpnet_titles_topics[[#This Row],[Column3.topic]],mpnet_titles_topicDescriptions!$B$2:$C$19, 2, FALSE)</f>
        <v>4_call_research_the_in</v>
      </c>
    </row>
    <row r="1041" spans="1:4" x14ac:dyDescent="0.25">
      <c r="A1041" t="s">
        <v>5173</v>
      </c>
      <c r="B1041" t="s">
        <v>5189</v>
      </c>
      <c r="C1041">
        <v>3</v>
      </c>
      <c r="D1041" s="9" t="str">
        <f>VLOOKUP(Table_mpnet_titles_topics[[#This Row],[Column3.topic]],mpnet_titles_topicDescriptions!$B$2:$C$19, 2, FALSE)</f>
        <v>3_technology_language_technologies_teachers</v>
      </c>
    </row>
    <row r="1042" spans="1:4" x14ac:dyDescent="0.25">
      <c r="A1042" t="s">
        <v>5174</v>
      </c>
      <c r="B1042" t="s">
        <v>5191</v>
      </c>
      <c r="C1042">
        <v>4</v>
      </c>
      <c r="D1042" s="9" t="str">
        <f>VLOOKUP(Table_mpnet_titles_topics[[#This Row],[Column3.topic]],mpnet_titles_topicDescriptions!$B$2:$C$19, 2, FALSE)</f>
        <v>4_call_research_the_in</v>
      </c>
    </row>
    <row r="1043" spans="1:4" x14ac:dyDescent="0.25">
      <c r="A1043" t="s">
        <v>5175</v>
      </c>
      <c r="B1043" t="s">
        <v>5193</v>
      </c>
      <c r="C1043">
        <v>0</v>
      </c>
      <c r="D1043" s="9" t="str">
        <f>VLOOKUP(Table_mpnet_titles_topics[[#This Row],[Column3.topic]],mpnet_titles_topicDescriptions!$B$2:$C$19, 2, FALSE)</f>
        <v>0_writing_feedback_of_in</v>
      </c>
    </row>
    <row r="1044" spans="1:4" x14ac:dyDescent="0.25">
      <c r="A1044" t="s">
        <v>5176</v>
      </c>
      <c r="B1044" t="s">
        <v>5203</v>
      </c>
      <c r="C1044">
        <v>4</v>
      </c>
      <c r="D1044" s="9" t="str">
        <f>VLOOKUP(Table_mpnet_titles_topics[[#This Row],[Column3.topic]],mpnet_titles_topicDescriptions!$B$2:$C$19, 2, FALSE)</f>
        <v>4_call_research_the_in</v>
      </c>
    </row>
    <row r="1045" spans="1:4" x14ac:dyDescent="0.25">
      <c r="A1045" t="s">
        <v>5177</v>
      </c>
      <c r="B1045" t="s">
        <v>5205</v>
      </c>
      <c r="C1045">
        <v>12</v>
      </c>
      <c r="D1045" s="9" t="str">
        <f>VLOOKUP(Table_mpnet_titles_topics[[#This Row],[Column3.topic]],mpnet_titles_topicDescriptions!$B$2:$C$19, 2, FALSE)</f>
        <v>12_comprehension_listening_video_captions</v>
      </c>
    </row>
    <row r="1046" spans="1:4" x14ac:dyDescent="0.25">
      <c r="A1046" t="s">
        <v>5178</v>
      </c>
      <c r="B1046" t="s">
        <v>5211</v>
      </c>
      <c r="C1046">
        <v>-1</v>
      </c>
      <c r="D1046" s="9" t="str">
        <f>VLOOKUP(Table_mpnet_titles_topics[[#This Row],[Column3.topic]],mpnet_titles_topicDescriptions!$B$2:$C$19, 2, FALSE)</f>
        <v>-1_of_the_and_in_language_learning_learner</v>
      </c>
    </row>
    <row r="1047" spans="1:4" x14ac:dyDescent="0.25">
      <c r="A1047" t="s">
        <v>5179</v>
      </c>
      <c r="B1047" t="s">
        <v>5215</v>
      </c>
      <c r="C1047">
        <v>4</v>
      </c>
      <c r="D1047" s="9" t="str">
        <f>VLOOKUP(Table_mpnet_titles_topics[[#This Row],[Column3.topic]],mpnet_titles_topicDescriptions!$B$2:$C$19, 2, FALSE)</f>
        <v>4_call_research_the_in</v>
      </c>
    </row>
    <row r="1048" spans="1:4" x14ac:dyDescent="0.25">
      <c r="A1048" t="s">
        <v>5180</v>
      </c>
      <c r="B1048" t="s">
        <v>5217</v>
      </c>
      <c r="C1048">
        <v>-1</v>
      </c>
      <c r="D1048" s="9" t="str">
        <f>VLOOKUP(Table_mpnet_titles_topics[[#This Row],[Column3.topic]],mpnet_titles_topicDescriptions!$B$2:$C$19, 2, FALSE)</f>
        <v>-1_of_the_and_in_language_learning_learner</v>
      </c>
    </row>
    <row r="1049" spans="1:4" x14ac:dyDescent="0.25">
      <c r="A1049" t="s">
        <v>5181</v>
      </c>
      <c r="B1049" t="s">
        <v>5219</v>
      </c>
      <c r="C1049">
        <v>2</v>
      </c>
      <c r="D1049" s="9" t="str">
        <f>VLOOKUP(Table_mpnet_titles_topics[[#This Row],[Column3.topic]],mpnet_titles_topicDescriptions!$B$2:$C$19, 2, FALSE)</f>
        <v>2_mobile_learning_assisted_language</v>
      </c>
    </row>
    <row r="1050" spans="1:4" x14ac:dyDescent="0.25">
      <c r="A1050" t="s">
        <v>5182</v>
      </c>
      <c r="B1050" t="s">
        <v>5238</v>
      </c>
      <c r="C1050">
        <v>11</v>
      </c>
      <c r="D1050" s="9" t="str">
        <f>VLOOKUP(Table_mpnet_titles_topics[[#This Row],[Column3.topic]],mpnet_titles_topicDescriptions!$B$2:$C$19, 2, FALSE)</f>
        <v>11_game_digital_games_gaming</v>
      </c>
    </row>
    <row r="1051" spans="1:4" x14ac:dyDescent="0.25">
      <c r="A1051" t="s">
        <v>5183</v>
      </c>
      <c r="B1051" t="s">
        <v>5242</v>
      </c>
      <c r="C1051">
        <v>12</v>
      </c>
      <c r="D1051" s="9" t="str">
        <f>VLOOKUP(Table_mpnet_titles_topics[[#This Row],[Column3.topic]],mpnet_titles_topicDescriptions!$B$2:$C$19, 2, FALSE)</f>
        <v>12_comprehension_listening_video_captions</v>
      </c>
    </row>
    <row r="1052" spans="1:4" x14ac:dyDescent="0.25">
      <c r="A1052" t="s">
        <v>5184</v>
      </c>
      <c r="B1052" t="s">
        <v>5244</v>
      </c>
      <c r="C1052">
        <v>11</v>
      </c>
      <c r="D1052" s="9" t="str">
        <f>VLOOKUP(Table_mpnet_titles_topics[[#This Row],[Column3.topic]],mpnet_titles_topicDescriptions!$B$2:$C$19, 2, FALSE)</f>
        <v>11_game_digital_games_gaming</v>
      </c>
    </row>
    <row r="1053" spans="1:4" x14ac:dyDescent="0.25">
      <c r="A1053" t="s">
        <v>5185</v>
      </c>
      <c r="B1053" t="s">
        <v>5246</v>
      </c>
      <c r="C1053">
        <v>1</v>
      </c>
      <c r="D1053" s="9" t="str">
        <f>VLOOKUP(Table_mpnet_titles_topics[[#This Row],[Column3.topic]],mpnet_titles_topicDescriptions!$B$2:$C$19, 2, FALSE)</f>
        <v>1_communication_interaction_synchronous_multim...</v>
      </c>
    </row>
    <row r="1054" spans="1:4" x14ac:dyDescent="0.25">
      <c r="A1054" t="s">
        <v>5226</v>
      </c>
      <c r="B1054" t="s">
        <v>5248</v>
      </c>
      <c r="C1054">
        <v>0</v>
      </c>
      <c r="D1054" s="9" t="str">
        <f>VLOOKUP(Table_mpnet_titles_topics[[#This Row],[Column3.topic]],mpnet_titles_topicDescriptions!$B$2:$C$19, 2, FALSE)</f>
        <v>0_writing_feedback_of_in</v>
      </c>
    </row>
    <row r="1055" spans="1:4" x14ac:dyDescent="0.25">
      <c r="A1055" t="s">
        <v>5227</v>
      </c>
      <c r="B1055" t="s">
        <v>5250</v>
      </c>
      <c r="C1055">
        <v>1</v>
      </c>
      <c r="D1055" s="9" t="str">
        <f>VLOOKUP(Table_mpnet_titles_topics[[#This Row],[Column3.topic]],mpnet_titles_topicDescriptions!$B$2:$C$19, 2, FALSE)</f>
        <v>1_communication_interaction_synchronous_multim...</v>
      </c>
    </row>
    <row r="1056" spans="1:4" x14ac:dyDescent="0.25">
      <c r="A1056" t="s">
        <v>5228</v>
      </c>
      <c r="B1056" t="s">
        <v>5262</v>
      </c>
      <c r="C1056">
        <v>5</v>
      </c>
      <c r="D1056" s="9" t="str">
        <f>VLOOKUP(Table_mpnet_titles_topics[[#This Row],[Column3.topic]],mpnet_titles_topicDescriptions!$B$2:$C$19, 2, FALSE)</f>
        <v>5_telecollaboration_intercultural_telecollabor...</v>
      </c>
    </row>
    <row r="1057" spans="1:4" x14ac:dyDescent="0.25">
      <c r="A1057" t="s">
        <v>5229</v>
      </c>
      <c r="B1057" t="s">
        <v>5268</v>
      </c>
      <c r="C1057">
        <v>0</v>
      </c>
      <c r="D1057" s="9" t="str">
        <f>VLOOKUP(Table_mpnet_titles_topics[[#This Row],[Column3.topic]],mpnet_titles_topicDescriptions!$B$2:$C$19, 2, FALSE)</f>
        <v>0_writing_feedback_of_in</v>
      </c>
    </row>
    <row r="1058" spans="1:4" x14ac:dyDescent="0.25">
      <c r="A1058" t="s">
        <v>5230</v>
      </c>
      <c r="B1058" t="s">
        <v>5267</v>
      </c>
      <c r="C1058">
        <v>7</v>
      </c>
      <c r="D1058" s="9" t="str">
        <f>VLOOKUP(Table_mpnet_titles_topics[[#This Row],[Column3.topic]],mpnet_titles_topicDescriptions!$B$2:$C$19, 2, FALSE)</f>
        <v>7_vocabulary_glosses_dictionary_of</v>
      </c>
    </row>
    <row r="1059" spans="1:4" x14ac:dyDescent="0.25">
      <c r="A1059" t="s">
        <v>5231</v>
      </c>
      <c r="B1059" t="s">
        <v>5270</v>
      </c>
      <c r="C1059">
        <v>11</v>
      </c>
      <c r="D1059" s="9" t="str">
        <f>VLOOKUP(Table_mpnet_titles_topics[[#This Row],[Column3.topic]],mpnet_titles_topicDescriptions!$B$2:$C$19, 2, FALSE)</f>
        <v>11_game_digital_games_gaming</v>
      </c>
    </row>
    <row r="1060" spans="1:4" x14ac:dyDescent="0.25">
      <c r="A1060" t="s">
        <v>5232</v>
      </c>
      <c r="B1060" t="s">
        <v>5274</v>
      </c>
      <c r="C1060">
        <v>-1</v>
      </c>
      <c r="D1060" s="9" t="str">
        <f>VLOOKUP(Table_mpnet_titles_topics[[#This Row],[Column3.topic]],mpnet_titles_topicDescriptions!$B$2:$C$19, 2, FALSE)</f>
        <v>-1_of_the_and_in_language_learning_learner</v>
      </c>
    </row>
    <row r="1061" spans="1:4" x14ac:dyDescent="0.25">
      <c r="A1061" t="s">
        <v>5233</v>
      </c>
      <c r="B1061" t="s">
        <v>5292</v>
      </c>
      <c r="C1061">
        <v>14</v>
      </c>
      <c r="D1061" s="9" t="str">
        <f>VLOOKUP(Table_mpnet_titles_topics[[#This Row],[Column3.topic]],mpnet_titles_topicDescriptions!$B$2:$C$19, 2, FALSE)</f>
        <v>14_storytelling_digital_story_stories</v>
      </c>
    </row>
    <row r="1062" spans="1:4" x14ac:dyDescent="0.25">
      <c r="A1062" t="s">
        <v>5234</v>
      </c>
      <c r="B1062" t="s">
        <v>5294</v>
      </c>
      <c r="C1062">
        <v>3</v>
      </c>
      <c r="D1062" s="9" t="str">
        <f>VLOOKUP(Table_mpnet_titles_topics[[#This Row],[Column3.topic]],mpnet_titles_topicDescriptions!$B$2:$C$19, 2, FALSE)</f>
        <v>3_technology_language_technologies_teachers</v>
      </c>
    </row>
    <row r="1063" spans="1:4" x14ac:dyDescent="0.25">
      <c r="A1063" t="s">
        <v>5235</v>
      </c>
      <c r="B1063" t="s">
        <v>5296</v>
      </c>
      <c r="C1063">
        <v>6</v>
      </c>
      <c r="D1063" s="9" t="str">
        <f>VLOOKUP(Table_mpnet_titles_topics[[#This Row],[Column3.topic]],mpnet_titles_topicDescriptions!$B$2:$C$19, 2, FALSE)</f>
        <v>6_pronunciation_speech_training_recognition</v>
      </c>
    </row>
    <row r="1064" spans="1:4" x14ac:dyDescent="0.25">
      <c r="A1064" t="s">
        <v>5236</v>
      </c>
      <c r="B1064" t="s">
        <v>5298</v>
      </c>
      <c r="C1064">
        <v>1</v>
      </c>
      <c r="D1064" s="9" t="str">
        <f>VLOOKUP(Table_mpnet_titles_topics[[#This Row],[Column3.topic]],mpnet_titles_topicDescriptions!$B$2:$C$19, 2, FALSE)</f>
        <v>1_communication_interaction_synchronous_multim...</v>
      </c>
    </row>
    <row r="1065" spans="1:4" x14ac:dyDescent="0.25">
      <c r="A1065" t="s">
        <v>5281</v>
      </c>
      <c r="B1065" t="s">
        <v>5300</v>
      </c>
      <c r="C1065">
        <v>-1</v>
      </c>
      <c r="D1065" s="9" t="str">
        <f>VLOOKUP(Table_mpnet_titles_topics[[#This Row],[Column3.topic]],mpnet_titles_topicDescriptions!$B$2:$C$19, 2, FALSE)</f>
        <v>-1_of_the_and_in_language_learning_learner</v>
      </c>
    </row>
    <row r="1066" spans="1:4" x14ac:dyDescent="0.25">
      <c r="A1066" t="s">
        <v>5282</v>
      </c>
      <c r="B1066" t="s">
        <v>5312</v>
      </c>
      <c r="C1066">
        <v>0</v>
      </c>
      <c r="D1066" s="9" t="str">
        <f>VLOOKUP(Table_mpnet_titles_topics[[#This Row],[Column3.topic]],mpnet_titles_topicDescriptions!$B$2:$C$19, 2, FALSE)</f>
        <v>0_writing_feedback_of_in</v>
      </c>
    </row>
    <row r="1067" spans="1:4" x14ac:dyDescent="0.25">
      <c r="A1067" t="s">
        <v>5283</v>
      </c>
      <c r="B1067" t="s">
        <v>5314</v>
      </c>
      <c r="C1067">
        <v>0</v>
      </c>
      <c r="D1067" s="9" t="str">
        <f>VLOOKUP(Table_mpnet_titles_topics[[#This Row],[Column3.topic]],mpnet_titles_topicDescriptions!$B$2:$C$19, 2, FALSE)</f>
        <v>0_writing_feedback_of_in</v>
      </c>
    </row>
    <row r="1068" spans="1:4" x14ac:dyDescent="0.25">
      <c r="A1068" t="s">
        <v>5284</v>
      </c>
      <c r="B1068" t="s">
        <v>5316</v>
      </c>
      <c r="C1068">
        <v>0</v>
      </c>
      <c r="D1068" s="9" t="str">
        <f>VLOOKUP(Table_mpnet_titles_topics[[#This Row],[Column3.topic]],mpnet_titles_topicDescriptions!$B$2:$C$19, 2, FALSE)</f>
        <v>0_writing_feedback_of_in</v>
      </c>
    </row>
    <row r="1069" spans="1:4" x14ac:dyDescent="0.25">
      <c r="A1069" t="s">
        <v>5285</v>
      </c>
      <c r="B1069" t="s">
        <v>5318</v>
      </c>
      <c r="C1069">
        <v>0</v>
      </c>
      <c r="D1069" s="9" t="str">
        <f>VLOOKUP(Table_mpnet_titles_topics[[#This Row],[Column3.topic]],mpnet_titles_topicDescriptions!$B$2:$C$19, 2, FALSE)</f>
        <v>0_writing_feedback_of_in</v>
      </c>
    </row>
    <row r="1070" spans="1:4" x14ac:dyDescent="0.25">
      <c r="A1070" t="s">
        <v>5286</v>
      </c>
      <c r="B1070" t="s">
        <v>5320</v>
      </c>
      <c r="C1070">
        <v>0</v>
      </c>
      <c r="D1070" s="9" t="str">
        <f>VLOOKUP(Table_mpnet_titles_topics[[#This Row],[Column3.topic]],mpnet_titles_topicDescriptions!$B$2:$C$19, 2, FALSE)</f>
        <v>0_writing_feedback_of_in</v>
      </c>
    </row>
    <row r="1071" spans="1:4" x14ac:dyDescent="0.25">
      <c r="A1071" t="s">
        <v>5287</v>
      </c>
      <c r="B1071" t="s">
        <v>5322</v>
      </c>
      <c r="C1071">
        <v>0</v>
      </c>
      <c r="D1071" s="9" t="str">
        <f>VLOOKUP(Table_mpnet_titles_topics[[#This Row],[Column3.topic]],mpnet_titles_topicDescriptions!$B$2:$C$19, 2, FALSE)</f>
        <v>0_writing_feedback_of_in</v>
      </c>
    </row>
    <row r="1072" spans="1:4" x14ac:dyDescent="0.25">
      <c r="A1072" t="s">
        <v>5288</v>
      </c>
      <c r="B1072" t="s">
        <v>5341</v>
      </c>
      <c r="C1072">
        <v>4</v>
      </c>
      <c r="D1072" s="9" t="str">
        <f>VLOOKUP(Table_mpnet_titles_topics[[#This Row],[Column3.topic]],mpnet_titles_topicDescriptions!$B$2:$C$19, 2, FALSE)</f>
        <v>4_call_research_the_in</v>
      </c>
    </row>
    <row r="1073" spans="1:4" x14ac:dyDescent="0.25">
      <c r="A1073" t="s">
        <v>5289</v>
      </c>
      <c r="B1073" t="s">
        <v>5343</v>
      </c>
      <c r="C1073">
        <v>10</v>
      </c>
      <c r="D1073" s="9" t="str">
        <f>VLOOKUP(Table_mpnet_titles_topics[[#This Row],[Column3.topic]],mpnet_titles_topicDescriptions!$B$2:$C$19, 2, FALSE)</f>
        <v>10_social_informal_facebook_language</v>
      </c>
    </row>
    <row r="1074" spans="1:4" x14ac:dyDescent="0.25">
      <c r="A1074" t="s">
        <v>5290</v>
      </c>
      <c r="B1074" t="s">
        <v>5345</v>
      </c>
      <c r="C1074">
        <v>1</v>
      </c>
      <c r="D1074" s="9" t="str">
        <f>VLOOKUP(Table_mpnet_titles_topics[[#This Row],[Column3.topic]],mpnet_titles_topicDescriptions!$B$2:$C$19, 2, FALSE)</f>
        <v>1_communication_interaction_synchronous_multim...</v>
      </c>
    </row>
    <row r="1075" spans="1:4" x14ac:dyDescent="0.25">
      <c r="A1075" t="s">
        <v>5335</v>
      </c>
      <c r="B1075" t="s">
        <v>5347</v>
      </c>
      <c r="C1075">
        <v>1</v>
      </c>
      <c r="D1075" s="9" t="str">
        <f>VLOOKUP(Table_mpnet_titles_topics[[#This Row],[Column3.topic]],mpnet_titles_topicDescriptions!$B$2:$C$19, 2, FALSE)</f>
        <v>1_communication_interaction_synchronous_multim...</v>
      </c>
    </row>
    <row r="1076" spans="1:4" x14ac:dyDescent="0.25">
      <c r="A1076" t="s">
        <v>5336</v>
      </c>
      <c r="B1076" t="s">
        <v>5349</v>
      </c>
      <c r="C1076">
        <v>11</v>
      </c>
      <c r="D1076" s="9" t="str">
        <f>VLOOKUP(Table_mpnet_titles_topics[[#This Row],[Column3.topic]],mpnet_titles_topicDescriptions!$B$2:$C$19, 2, FALSE)</f>
        <v>11_game_digital_games_gaming</v>
      </c>
    </row>
    <row r="1077" spans="1:4" x14ac:dyDescent="0.25">
      <c r="A1077" t="s">
        <v>5337</v>
      </c>
      <c r="B1077" t="s">
        <v>5351</v>
      </c>
      <c r="C1077">
        <v>-1</v>
      </c>
      <c r="D1077" s="9" t="str">
        <f>VLOOKUP(Table_mpnet_titles_topics[[#This Row],[Column3.topic]],mpnet_titles_topicDescriptions!$B$2:$C$19, 2, FALSE)</f>
        <v>-1_of_the_and_in_language_learning_learner</v>
      </c>
    </row>
    <row r="1078" spans="1:4" x14ac:dyDescent="0.25">
      <c r="A1078" t="s">
        <v>5338</v>
      </c>
      <c r="B1078" t="s">
        <v>5353</v>
      </c>
      <c r="C1078">
        <v>4</v>
      </c>
      <c r="D1078" s="9" t="str">
        <f>VLOOKUP(Table_mpnet_titles_topics[[#This Row],[Column3.topic]],mpnet_titles_topicDescriptions!$B$2:$C$19, 2, FALSE)</f>
        <v>4_call_research_the_in</v>
      </c>
    </row>
    <row r="1079" spans="1:4" x14ac:dyDescent="0.25">
      <c r="A1079" t="s">
        <v>5339</v>
      </c>
      <c r="B1079" t="s">
        <v>5355</v>
      </c>
      <c r="C1079">
        <v>-1</v>
      </c>
      <c r="D1079" s="9" t="str">
        <f>VLOOKUP(Table_mpnet_titles_topics[[#This Row],[Column3.topic]],mpnet_titles_topicDescriptions!$B$2:$C$19, 2, FALSE)</f>
        <v>-1_of_the_and_in_language_learning_learner</v>
      </c>
    </row>
    <row r="1080" spans="1:4" x14ac:dyDescent="0.25">
      <c r="A1080" t="s">
        <v>5372</v>
      </c>
      <c r="B1080" t="s">
        <v>5387</v>
      </c>
      <c r="C1080">
        <v>4</v>
      </c>
      <c r="D1080" s="9" t="str">
        <f>VLOOKUP(Table_mpnet_titles_topics[[#This Row],[Column3.topic]],mpnet_titles_topicDescriptions!$B$2:$C$19, 2, FALSE)</f>
        <v>4_call_research_the_in</v>
      </c>
    </row>
    <row r="1081" spans="1:4" x14ac:dyDescent="0.25">
      <c r="A1081" t="s">
        <v>5373</v>
      </c>
      <c r="B1081" t="s">
        <v>5391</v>
      </c>
      <c r="C1081">
        <v>1</v>
      </c>
      <c r="D1081" s="9" t="str">
        <f>VLOOKUP(Table_mpnet_titles_topics[[#This Row],[Column3.topic]],mpnet_titles_topicDescriptions!$B$2:$C$19, 2, FALSE)</f>
        <v>1_communication_interaction_synchronous_multim...</v>
      </c>
    </row>
    <row r="1082" spans="1:4" x14ac:dyDescent="0.25">
      <c r="A1082" t="s">
        <v>5374</v>
      </c>
      <c r="B1082" t="s">
        <v>5393</v>
      </c>
      <c r="C1082">
        <v>4</v>
      </c>
      <c r="D1082" s="9" t="str">
        <f>VLOOKUP(Table_mpnet_titles_topics[[#This Row],[Column3.topic]],mpnet_titles_topicDescriptions!$B$2:$C$19, 2, FALSE)</f>
        <v>4_call_research_the_in</v>
      </c>
    </row>
    <row r="1083" spans="1:4" x14ac:dyDescent="0.25">
      <c r="A1083" t="s">
        <v>5375</v>
      </c>
      <c r="B1083" t="s">
        <v>5395</v>
      </c>
      <c r="C1083">
        <v>2</v>
      </c>
      <c r="D1083" s="9" t="str">
        <f>VLOOKUP(Table_mpnet_titles_topics[[#This Row],[Column3.topic]],mpnet_titles_topicDescriptions!$B$2:$C$19, 2, FALSE)</f>
        <v>2_mobile_learning_assisted_language</v>
      </c>
    </row>
    <row r="1084" spans="1:4" x14ac:dyDescent="0.25">
      <c r="A1084" t="s">
        <v>5376</v>
      </c>
      <c r="B1084" t="s">
        <v>5397</v>
      </c>
      <c r="C1084">
        <v>-1</v>
      </c>
      <c r="D1084" s="9" t="str">
        <f>VLOOKUP(Table_mpnet_titles_topics[[#This Row],[Column3.topic]],mpnet_titles_topicDescriptions!$B$2:$C$19, 2, FALSE)</f>
        <v>-1_of_the_and_in_language_learning_learner</v>
      </c>
    </row>
    <row r="1085" spans="1:4" x14ac:dyDescent="0.25">
      <c r="A1085" t="s">
        <v>5377</v>
      </c>
      <c r="B1085" t="s">
        <v>5407</v>
      </c>
      <c r="C1085">
        <v>6</v>
      </c>
      <c r="D1085" s="9" t="str">
        <f>VLOOKUP(Table_mpnet_titles_topics[[#This Row],[Column3.topic]],mpnet_titles_topicDescriptions!$B$2:$C$19, 2, FALSE)</f>
        <v>6_pronunciation_speech_training_recognition</v>
      </c>
    </row>
    <row r="1086" spans="1:4" x14ac:dyDescent="0.25">
      <c r="A1086" t="s">
        <v>5378</v>
      </c>
      <c r="B1086" t="s">
        <v>5409</v>
      </c>
      <c r="C1086">
        <v>-1</v>
      </c>
      <c r="D1086" s="9" t="str">
        <f>VLOOKUP(Table_mpnet_titles_topics[[#This Row],[Column3.topic]],mpnet_titles_topicDescriptions!$B$2:$C$19, 2, FALSE)</f>
        <v>-1_of_the_and_in_language_learning_learner</v>
      </c>
    </row>
    <row r="1087" spans="1:4" x14ac:dyDescent="0.25">
      <c r="A1087" t="s">
        <v>5379</v>
      </c>
      <c r="B1087" t="s">
        <v>5411</v>
      </c>
      <c r="C1087">
        <v>1</v>
      </c>
      <c r="D1087" s="9" t="str">
        <f>VLOOKUP(Table_mpnet_titles_topics[[#This Row],[Column3.topic]],mpnet_titles_topicDescriptions!$B$2:$C$19, 2, FALSE)</f>
        <v>1_communication_interaction_synchronous_multim...</v>
      </c>
    </row>
    <row r="1088" spans="1:4" x14ac:dyDescent="0.25">
      <c r="A1088" t="s">
        <v>5380</v>
      </c>
      <c r="B1088" t="s">
        <v>5413</v>
      </c>
      <c r="C1088">
        <v>1</v>
      </c>
      <c r="D1088" s="9" t="str">
        <f>VLOOKUP(Table_mpnet_titles_topics[[#This Row],[Column3.topic]],mpnet_titles_topicDescriptions!$B$2:$C$19, 2, FALSE)</f>
        <v>1_communication_interaction_synchronous_multim...</v>
      </c>
    </row>
    <row r="1089" spans="1:4" x14ac:dyDescent="0.25">
      <c r="A1089" t="s">
        <v>5381</v>
      </c>
      <c r="B1089" t="s">
        <v>5415</v>
      </c>
      <c r="C1089">
        <v>10</v>
      </c>
      <c r="D1089" s="9" t="str">
        <f>VLOOKUP(Table_mpnet_titles_topics[[#This Row],[Column3.topic]],mpnet_titles_topicDescriptions!$B$2:$C$19, 2, FALSE)</f>
        <v>10_social_informal_facebook_language</v>
      </c>
    </row>
    <row r="1090" spans="1:4" x14ac:dyDescent="0.25">
      <c r="A1090" t="s">
        <v>5382</v>
      </c>
      <c r="B1090" t="s">
        <v>5417</v>
      </c>
      <c r="C1090">
        <v>-1</v>
      </c>
      <c r="D1090" s="9" t="str">
        <f>VLOOKUP(Table_mpnet_titles_topics[[#This Row],[Column3.topic]],mpnet_titles_topicDescriptions!$B$2:$C$19, 2, FALSE)</f>
        <v>-1_of_the_and_in_language_learning_learner</v>
      </c>
    </row>
    <row r="1091" spans="1:4" x14ac:dyDescent="0.25">
      <c r="A1091" t="s">
        <v>5383</v>
      </c>
      <c r="B1091" t="s">
        <v>5419</v>
      </c>
      <c r="C1091">
        <v>10</v>
      </c>
      <c r="D1091" s="9" t="str">
        <f>VLOOKUP(Table_mpnet_titles_topics[[#This Row],[Column3.topic]],mpnet_titles_topicDescriptions!$B$2:$C$19, 2, FALSE)</f>
        <v>10_social_informal_facebook_language</v>
      </c>
    </row>
    <row r="1092" spans="1:4" x14ac:dyDescent="0.25">
      <c r="A1092" t="s">
        <v>5385</v>
      </c>
      <c r="B1092" t="s">
        <v>5446</v>
      </c>
      <c r="C1092">
        <v>0</v>
      </c>
      <c r="D1092" s="9" t="str">
        <f>VLOOKUP(Table_mpnet_titles_topics[[#This Row],[Column3.topic]],mpnet_titles_topicDescriptions!$B$2:$C$19, 2, FALSE)</f>
        <v>0_writing_feedback_of_in</v>
      </c>
    </row>
    <row r="1093" spans="1:4" x14ac:dyDescent="0.25">
      <c r="A1093" t="s">
        <v>5384</v>
      </c>
      <c r="B1093" t="s">
        <v>5448</v>
      </c>
      <c r="C1093">
        <v>4</v>
      </c>
      <c r="D1093" s="9" t="str">
        <f>VLOOKUP(Table_mpnet_titles_topics[[#This Row],[Column3.topic]],mpnet_titles_topicDescriptions!$B$2:$C$19, 2, FALSE)</f>
        <v>4_call_research_the_in</v>
      </c>
    </row>
    <row r="1094" spans="1:4" x14ac:dyDescent="0.25">
      <c r="A1094" t="s">
        <v>5444</v>
      </c>
      <c r="B1094" t="s">
        <v>5450</v>
      </c>
      <c r="C1094">
        <v>1</v>
      </c>
      <c r="D1094" s="9" t="str">
        <f>VLOOKUP(Table_mpnet_titles_topics[[#This Row],[Column3.topic]],mpnet_titles_topicDescriptions!$B$2:$C$19, 2, FALSE)</f>
        <v>1_communication_interaction_synchronous_multim...</v>
      </c>
    </row>
    <row r="1095" spans="1:4" x14ac:dyDescent="0.25">
      <c r="A1095" t="s">
        <v>5434</v>
      </c>
      <c r="B1095" t="s">
        <v>5452</v>
      </c>
      <c r="C1095">
        <v>-1</v>
      </c>
      <c r="D1095" s="9" t="str">
        <f>VLOOKUP(Table_mpnet_titles_topics[[#This Row],[Column3.topic]],mpnet_titles_topicDescriptions!$B$2:$C$19, 2, FALSE)</f>
        <v>-1_of_the_and_in_language_learning_learner</v>
      </c>
    </row>
    <row r="1096" spans="1:4" x14ac:dyDescent="0.25">
      <c r="A1096" t="s">
        <v>5435</v>
      </c>
      <c r="B1096" t="s">
        <v>5454</v>
      </c>
      <c r="C1096">
        <v>2</v>
      </c>
      <c r="D1096" s="9" t="str">
        <f>VLOOKUP(Table_mpnet_titles_topics[[#This Row],[Column3.topic]],mpnet_titles_topicDescriptions!$B$2:$C$19, 2, FALSE)</f>
        <v>2_mobile_learning_assisted_language</v>
      </c>
    </row>
    <row r="1097" spans="1:4" x14ac:dyDescent="0.25">
      <c r="A1097" t="s">
        <v>5436</v>
      </c>
      <c r="B1097" t="s">
        <v>5456</v>
      </c>
      <c r="C1097">
        <v>2</v>
      </c>
      <c r="D1097" s="9" t="str">
        <f>VLOOKUP(Table_mpnet_titles_topics[[#This Row],[Column3.topic]],mpnet_titles_topicDescriptions!$B$2:$C$19, 2, FALSE)</f>
        <v>2_mobile_learning_assisted_language</v>
      </c>
    </row>
    <row r="1098" spans="1:4" x14ac:dyDescent="0.25">
      <c r="A1098" t="s">
        <v>5437</v>
      </c>
      <c r="B1098" t="s">
        <v>5458</v>
      </c>
      <c r="C1098">
        <v>0</v>
      </c>
      <c r="D1098" s="9" t="str">
        <f>VLOOKUP(Table_mpnet_titles_topics[[#This Row],[Column3.topic]],mpnet_titles_topicDescriptions!$B$2:$C$19, 2, FALSE)</f>
        <v>0_writing_feedback_of_in</v>
      </c>
    </row>
    <row r="1099" spans="1:4" x14ac:dyDescent="0.25">
      <c r="A1099" t="s">
        <v>5438</v>
      </c>
      <c r="B1099" t="s">
        <v>5460</v>
      </c>
      <c r="C1099">
        <v>-1</v>
      </c>
      <c r="D1099" s="9" t="str">
        <f>VLOOKUP(Table_mpnet_titles_topics[[#This Row],[Column3.topic]],mpnet_titles_topicDescriptions!$B$2:$C$19, 2, FALSE)</f>
        <v>-1_of_the_and_in_language_learning_learner</v>
      </c>
    </row>
    <row r="1100" spans="1:4" x14ac:dyDescent="0.25">
      <c r="A1100" t="s">
        <v>5439</v>
      </c>
      <c r="B1100" t="s">
        <v>5462</v>
      </c>
      <c r="C1100">
        <v>7</v>
      </c>
      <c r="D1100" s="9" t="str">
        <f>VLOOKUP(Table_mpnet_titles_topics[[#This Row],[Column3.topic]],mpnet_titles_topicDescriptions!$B$2:$C$19, 2, FALSE)</f>
        <v>7_vocabulary_glosses_dictionary_of</v>
      </c>
    </row>
    <row r="1101" spans="1:4" x14ac:dyDescent="0.25">
      <c r="A1101" t="s">
        <v>5440</v>
      </c>
      <c r="B1101" t="s">
        <v>5464</v>
      </c>
      <c r="C1101">
        <v>7</v>
      </c>
      <c r="D1101" s="9" t="str">
        <f>VLOOKUP(Table_mpnet_titles_topics[[#This Row],[Column3.topic]],mpnet_titles_topicDescriptions!$B$2:$C$19, 2, FALSE)</f>
        <v>7_vocabulary_glosses_dictionary_of</v>
      </c>
    </row>
    <row r="1102" spans="1:4" x14ac:dyDescent="0.25">
      <c r="A1102" t="s">
        <v>5441</v>
      </c>
      <c r="B1102" t="s">
        <v>5466</v>
      </c>
      <c r="C1102">
        <v>4</v>
      </c>
      <c r="D1102" s="9" t="str">
        <f>VLOOKUP(Table_mpnet_titles_topics[[#This Row],[Column3.topic]],mpnet_titles_topicDescriptions!$B$2:$C$19, 2, FALSE)</f>
        <v>4_call_research_the_in</v>
      </c>
    </row>
    <row r="1103" spans="1:4" x14ac:dyDescent="0.25">
      <c r="A1103" t="s">
        <v>5442</v>
      </c>
      <c r="B1103" t="s">
        <v>5467</v>
      </c>
      <c r="C1103">
        <v>-1</v>
      </c>
      <c r="D1103" s="9" t="str">
        <f>VLOOKUP(Table_mpnet_titles_topics[[#This Row],[Column3.topic]],mpnet_titles_topicDescriptions!$B$2:$C$19, 2, FALSE)</f>
        <v>-1_of_the_and_in_language_learning_learner</v>
      </c>
    </row>
    <row r="1104" spans="1:4" x14ac:dyDescent="0.25">
      <c r="A1104" t="s">
        <v>5443</v>
      </c>
      <c r="B1104" t="s">
        <v>5469</v>
      </c>
      <c r="C1104">
        <v>-1</v>
      </c>
      <c r="D1104" s="9" t="str">
        <f>VLOOKUP(Table_mpnet_titles_topics[[#This Row],[Column3.topic]],mpnet_titles_topicDescriptions!$B$2:$C$19, 2, FALSE)</f>
        <v>-1_of_the_and_in_language_learning_learner</v>
      </c>
    </row>
    <row r="1105" spans="1:4" x14ac:dyDescent="0.25">
      <c r="A1105" t="s">
        <v>5487</v>
      </c>
      <c r="B1105" t="s">
        <v>5497</v>
      </c>
      <c r="C1105">
        <v>6</v>
      </c>
      <c r="D1105" s="9" t="str">
        <f>VLOOKUP(Table_mpnet_titles_topics[[#This Row],[Column3.topic]],mpnet_titles_topicDescriptions!$B$2:$C$19, 2, FALSE)</f>
        <v>6_pronunciation_speech_training_recognition</v>
      </c>
    </row>
    <row r="1106" spans="1:4" x14ac:dyDescent="0.25">
      <c r="A1106" t="s">
        <v>5488</v>
      </c>
      <c r="B1106" t="s">
        <v>5499</v>
      </c>
      <c r="C1106">
        <v>10</v>
      </c>
      <c r="D1106" s="9" t="str">
        <f>VLOOKUP(Table_mpnet_titles_topics[[#This Row],[Column3.topic]],mpnet_titles_topicDescriptions!$B$2:$C$19, 2, FALSE)</f>
        <v>10_social_informal_facebook_language</v>
      </c>
    </row>
    <row r="1107" spans="1:4" x14ac:dyDescent="0.25">
      <c r="A1107" t="s">
        <v>5489</v>
      </c>
      <c r="B1107" t="s">
        <v>5501</v>
      </c>
      <c r="C1107">
        <v>2</v>
      </c>
      <c r="D1107" s="9" t="str">
        <f>VLOOKUP(Table_mpnet_titles_topics[[#This Row],[Column3.topic]],mpnet_titles_topicDescriptions!$B$2:$C$19, 2, FALSE)</f>
        <v>2_mobile_learning_assisted_language</v>
      </c>
    </row>
    <row r="1108" spans="1:4" x14ac:dyDescent="0.25">
      <c r="A1108" t="s">
        <v>5490</v>
      </c>
      <c r="B1108" t="s">
        <v>5503</v>
      </c>
      <c r="C1108">
        <v>9</v>
      </c>
      <c r="D1108" s="9" t="str">
        <f>VLOOKUP(Table_mpnet_titles_topics[[#This Row],[Column3.topic]],mpnet_titles_topicDescriptions!$B$2:$C$19, 2, FALSE)</f>
        <v>9_reality_virtual_3d_life</v>
      </c>
    </row>
    <row r="1109" spans="1:4" x14ac:dyDescent="0.25">
      <c r="A1109" t="s">
        <v>5491</v>
      </c>
      <c r="B1109" t="s">
        <v>5505</v>
      </c>
      <c r="C1109">
        <v>3</v>
      </c>
      <c r="D1109" s="9" t="str">
        <f>VLOOKUP(Table_mpnet_titles_topics[[#This Row],[Column3.topic]],mpnet_titles_topicDescriptions!$B$2:$C$19, 2, FALSE)</f>
        <v>3_technology_language_technologies_teachers</v>
      </c>
    </row>
    <row r="1110" spans="1:4" x14ac:dyDescent="0.25">
      <c r="A1110" t="s">
        <v>5492</v>
      </c>
      <c r="B1110" t="s">
        <v>5507</v>
      </c>
      <c r="C1110">
        <v>15</v>
      </c>
      <c r="D1110" s="9" t="str">
        <f>VLOOKUP(Table_mpnet_titles_topics[[#This Row],[Column3.topic]],mpnet_titles_topicDescriptions!$B$2:$C$19, 2, FALSE)</f>
        <v>15_blended_learning_inquiry_bibliometric</v>
      </c>
    </row>
    <row r="1111" spans="1:4" x14ac:dyDescent="0.25">
      <c r="A1111" t="s">
        <v>5493</v>
      </c>
      <c r="B1111" t="s">
        <v>5509</v>
      </c>
      <c r="C1111">
        <v>7</v>
      </c>
      <c r="D1111" s="9" t="str">
        <f>VLOOKUP(Table_mpnet_titles_topics[[#This Row],[Column3.topic]],mpnet_titles_topicDescriptions!$B$2:$C$19, 2, FALSE)</f>
        <v>7_vocabulary_glosses_dictionary_of</v>
      </c>
    </row>
    <row r="1112" spans="1:4" x14ac:dyDescent="0.25">
      <c r="A1112" t="s">
        <v>5494</v>
      </c>
      <c r="B1112" t="s">
        <v>5511</v>
      </c>
      <c r="C1112">
        <v>0</v>
      </c>
      <c r="D1112" s="9" t="str">
        <f>VLOOKUP(Table_mpnet_titles_topics[[#This Row],[Column3.topic]],mpnet_titles_topicDescriptions!$B$2:$C$19, 2, FALSE)</f>
        <v>0_writing_feedback_of_in</v>
      </c>
    </row>
    <row r="1113" spans="1:4" x14ac:dyDescent="0.25">
      <c r="A1113" t="s">
        <v>5495</v>
      </c>
      <c r="B1113" t="s">
        <v>5541</v>
      </c>
      <c r="C1113">
        <v>0</v>
      </c>
      <c r="D1113" s="9" t="str">
        <f>VLOOKUP(Table_mpnet_titles_topics[[#This Row],[Column3.topic]],mpnet_titles_topicDescriptions!$B$2:$C$19, 2, FALSE)</f>
        <v>0_writing_feedback_of_in</v>
      </c>
    </row>
    <row r="1114" spans="1:4" x14ac:dyDescent="0.25">
      <c r="A1114" t="s">
        <v>5536</v>
      </c>
      <c r="B1114" t="s">
        <v>5545</v>
      </c>
      <c r="C1114">
        <v>4</v>
      </c>
      <c r="D1114" s="9" t="str">
        <f>VLOOKUP(Table_mpnet_titles_topics[[#This Row],[Column3.topic]],mpnet_titles_topicDescriptions!$B$2:$C$19, 2, FALSE)</f>
        <v>4_call_research_the_in</v>
      </c>
    </row>
    <row r="1115" spans="1:4" x14ac:dyDescent="0.25">
      <c r="A1115" t="s">
        <v>5537</v>
      </c>
      <c r="B1115" t="s">
        <v>5549</v>
      </c>
      <c r="C1115">
        <v>9</v>
      </c>
      <c r="D1115" s="9" t="str">
        <f>VLOOKUP(Table_mpnet_titles_topics[[#This Row],[Column3.topic]],mpnet_titles_topicDescriptions!$B$2:$C$19, 2, FALSE)</f>
        <v>9_reality_virtual_3d_life</v>
      </c>
    </row>
    <row r="1116" spans="1:4" x14ac:dyDescent="0.25">
      <c r="A1116" t="s">
        <v>5538</v>
      </c>
      <c r="B1116" t="s">
        <v>5573</v>
      </c>
      <c r="C1116">
        <v>-1</v>
      </c>
      <c r="D1116" s="9" t="str">
        <f>VLOOKUP(Table_mpnet_titles_topics[[#This Row],[Column3.topic]],mpnet_titles_topicDescriptions!$B$2:$C$19, 2, FALSE)</f>
        <v>-1_of_the_and_in_language_learning_learner</v>
      </c>
    </row>
    <row r="1117" spans="1:4" x14ac:dyDescent="0.25">
      <c r="A1117" t="s">
        <v>5551</v>
      </c>
      <c r="B1117" t="s">
        <v>5577</v>
      </c>
      <c r="C1117">
        <v>-1</v>
      </c>
      <c r="D1117" s="9" t="str">
        <f>VLOOKUP(Table_mpnet_titles_topics[[#This Row],[Column3.topic]],mpnet_titles_topicDescriptions!$B$2:$C$19, 2, FALSE)</f>
        <v>-1_of_the_and_in_language_learning_learner</v>
      </c>
    </row>
    <row r="1118" spans="1:4" x14ac:dyDescent="0.25">
      <c r="A1118" t="s">
        <v>5552</v>
      </c>
      <c r="B1118" t="s">
        <v>5581</v>
      </c>
      <c r="C1118">
        <v>-1</v>
      </c>
      <c r="D1118" s="9" t="str">
        <f>VLOOKUP(Table_mpnet_titles_topics[[#This Row],[Column3.topic]],mpnet_titles_topicDescriptions!$B$2:$C$19, 2, FALSE)</f>
        <v>-1_of_the_and_in_language_learning_learner</v>
      </c>
    </row>
    <row r="1119" spans="1:4" x14ac:dyDescent="0.25">
      <c r="A1119" t="s">
        <v>5553</v>
      </c>
      <c r="B1119" t="s">
        <v>5585</v>
      </c>
      <c r="C1119">
        <v>4</v>
      </c>
      <c r="D1119" s="9" t="str">
        <f>VLOOKUP(Table_mpnet_titles_topics[[#This Row],[Column3.topic]],mpnet_titles_topicDescriptions!$B$2:$C$19, 2, FALSE)</f>
        <v>4_call_research_the_in</v>
      </c>
    </row>
    <row r="1120" spans="1:4" x14ac:dyDescent="0.25">
      <c r="A1120" t="s">
        <v>5554</v>
      </c>
      <c r="B1120" t="s">
        <v>5589</v>
      </c>
      <c r="C1120">
        <v>9</v>
      </c>
      <c r="D1120" s="9" t="str">
        <f>VLOOKUP(Table_mpnet_titles_topics[[#This Row],[Column3.topic]],mpnet_titles_topicDescriptions!$B$2:$C$19, 2, FALSE)</f>
        <v>9_reality_virtual_3d_life</v>
      </c>
    </row>
    <row r="1121" spans="1:4" x14ac:dyDescent="0.25">
      <c r="A1121" t="s">
        <v>5555</v>
      </c>
      <c r="B1121" t="s">
        <v>5593</v>
      </c>
      <c r="C1121">
        <v>10</v>
      </c>
      <c r="D1121" s="9" t="str">
        <f>VLOOKUP(Table_mpnet_titles_topics[[#This Row],[Column3.topic]],mpnet_titles_topicDescriptions!$B$2:$C$19, 2, FALSE)</f>
        <v>10_social_informal_facebook_language</v>
      </c>
    </row>
    <row r="1122" spans="1:4" x14ac:dyDescent="0.25">
      <c r="A1122" t="s">
        <v>5557</v>
      </c>
      <c r="B1122" t="s">
        <v>5597</v>
      </c>
      <c r="C1122">
        <v>9</v>
      </c>
      <c r="D1122" s="9" t="str">
        <f>VLOOKUP(Table_mpnet_titles_topics[[#This Row],[Column3.topic]],mpnet_titles_topicDescriptions!$B$2:$C$19, 2, FALSE)</f>
        <v>9_reality_virtual_3d_life</v>
      </c>
    </row>
    <row r="1123" spans="1:4" x14ac:dyDescent="0.25">
      <c r="A1123" t="s">
        <v>5558</v>
      </c>
      <c r="B1123" t="s">
        <v>5601</v>
      </c>
      <c r="C1123">
        <v>-1</v>
      </c>
      <c r="D1123" s="9" t="str">
        <f>VLOOKUP(Table_mpnet_titles_topics[[#This Row],[Column3.topic]],mpnet_titles_topicDescriptions!$B$2:$C$19, 2, FALSE)</f>
        <v>-1_of_the_and_in_language_learning_learner</v>
      </c>
    </row>
    <row r="1124" spans="1:4" x14ac:dyDescent="0.25">
      <c r="A1124" t="s">
        <v>5559</v>
      </c>
      <c r="B1124" t="s">
        <v>5604</v>
      </c>
      <c r="C1124">
        <v>-1</v>
      </c>
      <c r="D1124" s="9" t="str">
        <f>VLOOKUP(Table_mpnet_titles_topics[[#This Row],[Column3.topic]],mpnet_titles_topicDescriptions!$B$2:$C$19, 2, FALSE)</f>
        <v>-1_of_the_and_in_language_learning_learner</v>
      </c>
    </row>
    <row r="1125" spans="1:4" x14ac:dyDescent="0.25">
      <c r="A1125" t="s">
        <v>5560</v>
      </c>
      <c r="B1125" t="s">
        <v>5607</v>
      </c>
      <c r="C1125">
        <v>11</v>
      </c>
      <c r="D1125" s="9" t="str">
        <f>VLOOKUP(Table_mpnet_titles_topics[[#This Row],[Column3.topic]],mpnet_titles_topicDescriptions!$B$2:$C$19, 2, FALSE)</f>
        <v>11_game_digital_games_gaming</v>
      </c>
    </row>
    <row r="1126" spans="1:4" x14ac:dyDescent="0.25">
      <c r="A1126" t="s">
        <v>5561</v>
      </c>
      <c r="B1126" t="s">
        <v>5609</v>
      </c>
      <c r="C1126">
        <v>1</v>
      </c>
      <c r="D1126" s="9" t="str">
        <f>VLOOKUP(Table_mpnet_titles_topics[[#This Row],[Column3.topic]],mpnet_titles_topicDescriptions!$B$2:$C$19, 2, FALSE)</f>
        <v>1_communication_interaction_synchronous_multim...</v>
      </c>
    </row>
    <row r="1127" spans="1:4" x14ac:dyDescent="0.25">
      <c r="A1127" t="s">
        <v>5562</v>
      </c>
      <c r="B1127" t="s">
        <v>5615</v>
      </c>
      <c r="C1127">
        <v>4</v>
      </c>
      <c r="D1127" s="9" t="str">
        <f>VLOOKUP(Table_mpnet_titles_topics[[#This Row],[Column3.topic]],mpnet_titles_topicDescriptions!$B$2:$C$19, 2, FALSE)</f>
        <v>4_call_research_the_in</v>
      </c>
    </row>
    <row r="1128" spans="1:4" x14ac:dyDescent="0.25">
      <c r="A1128" t="s">
        <v>5563</v>
      </c>
      <c r="B1128" t="s">
        <v>5619</v>
      </c>
      <c r="C1128">
        <v>6</v>
      </c>
      <c r="D1128" s="9" t="str">
        <f>VLOOKUP(Table_mpnet_titles_topics[[#This Row],[Column3.topic]],mpnet_titles_topicDescriptions!$B$2:$C$19, 2, FALSE)</f>
        <v>6_pronunciation_speech_training_recognition</v>
      </c>
    </row>
    <row r="1129" spans="1:4" x14ac:dyDescent="0.25">
      <c r="A1129" t="s">
        <v>5564</v>
      </c>
      <c r="B1129" t="s">
        <v>5623</v>
      </c>
      <c r="C1129">
        <v>1</v>
      </c>
      <c r="D1129" s="9" t="str">
        <f>VLOOKUP(Table_mpnet_titles_topics[[#This Row],[Column3.topic]],mpnet_titles_topicDescriptions!$B$2:$C$19, 2, FALSE)</f>
        <v>1_communication_interaction_synchronous_multim...</v>
      </c>
    </row>
    <row r="1130" spans="1:4" x14ac:dyDescent="0.25">
      <c r="A1130" t="s">
        <v>5565</v>
      </c>
      <c r="B1130" t="s">
        <v>5627</v>
      </c>
      <c r="C1130">
        <v>7</v>
      </c>
      <c r="D1130" s="9" t="str">
        <f>VLOOKUP(Table_mpnet_titles_topics[[#This Row],[Column3.topic]],mpnet_titles_topicDescriptions!$B$2:$C$19, 2, FALSE)</f>
        <v>7_vocabulary_glosses_dictionary_of</v>
      </c>
    </row>
    <row r="1131" spans="1:4" x14ac:dyDescent="0.25">
      <c r="A1131" t="s">
        <v>5566</v>
      </c>
      <c r="B1131" t="s">
        <v>5633</v>
      </c>
      <c r="C1131">
        <v>0</v>
      </c>
      <c r="D1131" s="9" t="str">
        <f>VLOOKUP(Table_mpnet_titles_topics[[#This Row],[Column3.topic]],mpnet_titles_topicDescriptions!$B$2:$C$19, 2, FALSE)</f>
        <v>0_writing_feedback_of_in</v>
      </c>
    </row>
    <row r="1132" spans="1:4" x14ac:dyDescent="0.25">
      <c r="A1132" t="s">
        <v>5567</v>
      </c>
      <c r="B1132" t="s">
        <v>5635</v>
      </c>
      <c r="C1132">
        <v>-1</v>
      </c>
      <c r="D1132" s="9" t="str">
        <f>VLOOKUP(Table_mpnet_titles_topics[[#This Row],[Column3.topic]],mpnet_titles_topicDescriptions!$B$2:$C$19, 2, FALSE)</f>
        <v>-1_of_the_and_in_language_learning_learner</v>
      </c>
    </row>
    <row r="1133" spans="1:4" x14ac:dyDescent="0.25">
      <c r="A1133" t="s">
        <v>5568</v>
      </c>
      <c r="B1133" t="s">
        <v>5641</v>
      </c>
      <c r="C1133">
        <v>0</v>
      </c>
      <c r="D1133" s="9" t="str">
        <f>VLOOKUP(Table_mpnet_titles_topics[[#This Row],[Column3.topic]],mpnet_titles_topicDescriptions!$B$2:$C$19, 2, FALSE)</f>
        <v>0_writing_feedback_of_in</v>
      </c>
    </row>
    <row r="1134" spans="1:4" x14ac:dyDescent="0.25">
      <c r="A1134" t="s">
        <v>5569</v>
      </c>
      <c r="B1134" t="s">
        <v>5645</v>
      </c>
      <c r="C1134">
        <v>0</v>
      </c>
      <c r="D1134" s="9" t="str">
        <f>VLOOKUP(Table_mpnet_titles_topics[[#This Row],[Column3.topic]],mpnet_titles_topicDescriptions!$B$2:$C$19, 2, FALSE)</f>
        <v>0_writing_feedback_of_in</v>
      </c>
    </row>
    <row r="1135" spans="1:4" x14ac:dyDescent="0.25">
      <c r="A1135" t="s">
        <v>5570</v>
      </c>
      <c r="B1135" t="s">
        <v>5648</v>
      </c>
      <c r="C1135">
        <v>0</v>
      </c>
      <c r="D1135" s="9" t="str">
        <f>VLOOKUP(Table_mpnet_titles_topics[[#This Row],[Column3.topic]],mpnet_titles_topicDescriptions!$B$2:$C$19, 2, FALSE)</f>
        <v>0_writing_feedback_of_in</v>
      </c>
    </row>
    <row r="1136" spans="1:4" x14ac:dyDescent="0.25">
      <c r="A1136" t="s">
        <v>5571</v>
      </c>
      <c r="B1136" t="s">
        <v>5652</v>
      </c>
      <c r="C1136">
        <v>-1</v>
      </c>
      <c r="D1136" s="9" t="str">
        <f>VLOOKUP(Table_mpnet_titles_topics[[#This Row],[Column3.topic]],mpnet_titles_topicDescriptions!$B$2:$C$19, 2, FALSE)</f>
        <v>-1_of_the_and_in_language_learning_learner</v>
      </c>
    </row>
    <row r="1137" spans="1:4" x14ac:dyDescent="0.25">
      <c r="A1137" t="s">
        <v>5653</v>
      </c>
      <c r="B1137" t="s">
        <v>5663</v>
      </c>
      <c r="C1137">
        <v>3</v>
      </c>
      <c r="D1137" s="9" t="str">
        <f>VLOOKUP(Table_mpnet_titles_topics[[#This Row],[Column3.topic]],mpnet_titles_topicDescriptions!$B$2:$C$19, 2, FALSE)</f>
        <v>3_technology_language_technologies_teachers</v>
      </c>
    </row>
    <row r="1138" spans="1:4" x14ac:dyDescent="0.25">
      <c r="A1138" t="s">
        <v>5654</v>
      </c>
      <c r="B1138" t="s">
        <v>5685</v>
      </c>
      <c r="C1138">
        <v>-1</v>
      </c>
      <c r="D1138" s="9" t="str">
        <f>VLOOKUP(Table_mpnet_titles_topics[[#This Row],[Column3.topic]],mpnet_titles_topicDescriptions!$B$2:$C$19, 2, FALSE)</f>
        <v>-1_of_the_and_in_language_learning_learner</v>
      </c>
    </row>
    <row r="1139" spans="1:4" x14ac:dyDescent="0.25">
      <c r="A1139" t="s">
        <v>5655</v>
      </c>
      <c r="B1139" t="s">
        <v>5687</v>
      </c>
      <c r="C1139">
        <v>-1</v>
      </c>
      <c r="D1139" s="9" t="str">
        <f>VLOOKUP(Table_mpnet_titles_topics[[#This Row],[Column3.topic]],mpnet_titles_topicDescriptions!$B$2:$C$19, 2, FALSE)</f>
        <v>-1_of_the_and_in_language_learning_learner</v>
      </c>
    </row>
    <row r="1140" spans="1:4" x14ac:dyDescent="0.25">
      <c r="A1140" t="s">
        <v>5656</v>
      </c>
      <c r="B1140" t="s">
        <v>5689</v>
      </c>
      <c r="C1140">
        <v>7</v>
      </c>
      <c r="D1140" s="9" t="str">
        <f>VLOOKUP(Table_mpnet_titles_topics[[#This Row],[Column3.topic]],mpnet_titles_topicDescriptions!$B$2:$C$19, 2, FALSE)</f>
        <v>7_vocabulary_glosses_dictionary_of</v>
      </c>
    </row>
    <row r="1141" spans="1:4" x14ac:dyDescent="0.25">
      <c r="A1141" t="s">
        <v>5657</v>
      </c>
      <c r="B1141" t="s">
        <v>5691</v>
      </c>
      <c r="C1141">
        <v>6</v>
      </c>
      <c r="D1141" s="9" t="str">
        <f>VLOOKUP(Table_mpnet_titles_topics[[#This Row],[Column3.topic]],mpnet_titles_topicDescriptions!$B$2:$C$19, 2, FALSE)</f>
        <v>6_pronunciation_speech_training_recognition</v>
      </c>
    </row>
    <row r="1142" spans="1:4" x14ac:dyDescent="0.25">
      <c r="A1142" t="s">
        <v>5556</v>
      </c>
      <c r="B1142" t="s">
        <v>5693</v>
      </c>
      <c r="C1142">
        <v>9</v>
      </c>
      <c r="D1142" s="9" t="str">
        <f>VLOOKUP(Table_mpnet_titles_topics[[#This Row],[Column3.topic]],mpnet_titles_topicDescriptions!$B$2:$C$19, 2, FALSE)</f>
        <v>9_reality_virtual_3d_life</v>
      </c>
    </row>
    <row r="1143" spans="1:4" x14ac:dyDescent="0.25">
      <c r="A1143" t="s">
        <v>5658</v>
      </c>
      <c r="B1143" t="s">
        <v>5694</v>
      </c>
      <c r="C1143">
        <v>0</v>
      </c>
      <c r="D1143" s="9" t="str">
        <f>VLOOKUP(Table_mpnet_titles_topics[[#This Row],[Column3.topic]],mpnet_titles_topicDescriptions!$B$2:$C$19, 2, FALSE)</f>
        <v>0_writing_feedback_of_in</v>
      </c>
    </row>
    <row r="1144" spans="1:4" x14ac:dyDescent="0.25">
      <c r="A1144" t="s">
        <v>5659</v>
      </c>
      <c r="B1144" t="s">
        <v>5696</v>
      </c>
      <c r="C1144">
        <v>12</v>
      </c>
      <c r="D1144" s="9" t="str">
        <f>VLOOKUP(Table_mpnet_titles_topics[[#This Row],[Column3.topic]],mpnet_titles_topicDescriptions!$B$2:$C$19, 2, FALSE)</f>
        <v>12_comprehension_listening_video_captions</v>
      </c>
    </row>
    <row r="1145" spans="1:4" x14ac:dyDescent="0.25">
      <c r="A1145" t="s">
        <v>5666</v>
      </c>
      <c r="B1145" t="s">
        <v>5698</v>
      </c>
      <c r="C1145">
        <v>-1</v>
      </c>
      <c r="D1145" s="9" t="str">
        <f>VLOOKUP(Table_mpnet_titles_topics[[#This Row],[Column3.topic]],mpnet_titles_topicDescriptions!$B$2:$C$19, 2, FALSE)</f>
        <v>-1_of_the_and_in_language_learning_learner</v>
      </c>
    </row>
    <row r="1146" spans="1:4" x14ac:dyDescent="0.25">
      <c r="A1146" t="s">
        <v>5667</v>
      </c>
      <c r="B1146" t="s">
        <v>5700</v>
      </c>
      <c r="C1146">
        <v>10</v>
      </c>
      <c r="D1146" s="9" t="str">
        <f>VLOOKUP(Table_mpnet_titles_topics[[#This Row],[Column3.topic]],mpnet_titles_topicDescriptions!$B$2:$C$19, 2, FALSE)</f>
        <v>10_social_informal_facebook_language</v>
      </c>
    </row>
    <row r="1147" spans="1:4" x14ac:dyDescent="0.25">
      <c r="A1147" t="s">
        <v>5668</v>
      </c>
      <c r="B1147" t="s">
        <v>5702</v>
      </c>
      <c r="C1147">
        <v>1</v>
      </c>
      <c r="D1147" s="9" t="str">
        <f>VLOOKUP(Table_mpnet_titles_topics[[#This Row],[Column3.topic]],mpnet_titles_topicDescriptions!$B$2:$C$19, 2, FALSE)</f>
        <v>1_communication_interaction_synchronous_multim...</v>
      </c>
    </row>
    <row r="1148" spans="1:4" x14ac:dyDescent="0.25">
      <c r="A1148" t="s">
        <v>5669</v>
      </c>
      <c r="B1148" t="s">
        <v>5704</v>
      </c>
      <c r="C1148">
        <v>7</v>
      </c>
      <c r="D1148" s="9" t="str">
        <f>VLOOKUP(Table_mpnet_titles_topics[[#This Row],[Column3.topic]],mpnet_titles_topicDescriptions!$B$2:$C$19, 2, FALSE)</f>
        <v>7_vocabulary_glosses_dictionary_of</v>
      </c>
    </row>
    <row r="1149" spans="1:4" x14ac:dyDescent="0.25">
      <c r="A1149" t="s">
        <v>5670</v>
      </c>
      <c r="B1149" t="s">
        <v>5706</v>
      </c>
      <c r="C1149">
        <v>4</v>
      </c>
      <c r="D1149" s="9" t="str">
        <f>VLOOKUP(Table_mpnet_titles_topics[[#This Row],[Column3.topic]],mpnet_titles_topicDescriptions!$B$2:$C$19, 2, FALSE)</f>
        <v>4_call_research_the_in</v>
      </c>
    </row>
    <row r="1150" spans="1:4" x14ac:dyDescent="0.25">
      <c r="A1150" t="s">
        <v>5671</v>
      </c>
      <c r="B1150" t="s">
        <v>5708</v>
      </c>
      <c r="C1150">
        <v>7</v>
      </c>
      <c r="D1150" s="9" t="str">
        <f>VLOOKUP(Table_mpnet_titles_topics[[#This Row],[Column3.topic]],mpnet_titles_topicDescriptions!$B$2:$C$19, 2, FALSE)</f>
        <v>7_vocabulary_glosses_dictionary_of</v>
      </c>
    </row>
    <row r="1151" spans="1:4" x14ac:dyDescent="0.25">
      <c r="A1151" t="s">
        <v>5672</v>
      </c>
      <c r="B1151" t="s">
        <v>5710</v>
      </c>
      <c r="C1151">
        <v>5</v>
      </c>
      <c r="D1151" s="9" t="str">
        <f>VLOOKUP(Table_mpnet_titles_topics[[#This Row],[Column3.topic]],mpnet_titles_topicDescriptions!$B$2:$C$19, 2, FALSE)</f>
        <v>5_telecollaboration_intercultural_telecollabor...</v>
      </c>
    </row>
    <row r="1152" spans="1:4" x14ac:dyDescent="0.25">
      <c r="A1152" t="s">
        <v>5673</v>
      </c>
      <c r="B1152" t="s">
        <v>5712</v>
      </c>
      <c r="C1152">
        <v>-1</v>
      </c>
      <c r="D1152" s="9" t="str">
        <f>VLOOKUP(Table_mpnet_titles_topics[[#This Row],[Column3.topic]],mpnet_titles_topicDescriptions!$B$2:$C$19, 2, FALSE)</f>
        <v>-1_of_the_and_in_language_learning_learner</v>
      </c>
    </row>
    <row r="1153" spans="1:4" x14ac:dyDescent="0.25">
      <c r="A1153" t="s">
        <v>5674</v>
      </c>
      <c r="B1153" t="s">
        <v>5714</v>
      </c>
      <c r="C1153">
        <v>8</v>
      </c>
      <c r="D1153" s="9" t="str">
        <f>VLOOKUP(Table_mpnet_titles_topics[[#This Row],[Column3.topic]],mpnet_titles_topicDescriptions!$B$2:$C$19, 2, FALSE)</f>
        <v>8_online_learning_virtual_analytics</v>
      </c>
    </row>
    <row r="1154" spans="1:4" x14ac:dyDescent="0.25">
      <c r="A1154" t="s">
        <v>5675</v>
      </c>
      <c r="B1154" t="s">
        <v>5716</v>
      </c>
      <c r="C1154">
        <v>13</v>
      </c>
      <c r="D1154" s="9" t="str">
        <f>VLOOKUP(Table_mpnet_titles_topics[[#This Row],[Column3.topic]],mpnet_titles_topicDescriptions!$B$2:$C$19, 2, FALSE)</f>
        <v>13_flipped_classroom_flipping_classrooms</v>
      </c>
    </row>
    <row r="1155" spans="1:4" x14ac:dyDescent="0.25">
      <c r="A1155" t="s">
        <v>5676</v>
      </c>
      <c r="B1155" t="s">
        <v>5718</v>
      </c>
      <c r="C1155">
        <v>0</v>
      </c>
      <c r="D1155" s="9" t="str">
        <f>VLOOKUP(Table_mpnet_titles_topics[[#This Row],[Column3.topic]],mpnet_titles_topicDescriptions!$B$2:$C$19, 2, FALSE)</f>
        <v>0_writing_feedback_of_in</v>
      </c>
    </row>
    <row r="1156" spans="1:4" x14ac:dyDescent="0.25">
      <c r="A1156" t="s">
        <v>5677</v>
      </c>
      <c r="B1156" t="s">
        <v>5755</v>
      </c>
      <c r="C1156">
        <v>0</v>
      </c>
      <c r="D1156" s="9" t="str">
        <f>VLOOKUP(Table_mpnet_titles_topics[[#This Row],[Column3.topic]],mpnet_titles_topicDescriptions!$B$2:$C$19, 2, FALSE)</f>
        <v>0_writing_feedback_of_in</v>
      </c>
    </row>
    <row r="1157" spans="1:4" x14ac:dyDescent="0.25">
      <c r="A1157" t="s">
        <v>5678</v>
      </c>
      <c r="B1157" t="s">
        <v>5758</v>
      </c>
      <c r="C1157">
        <v>6</v>
      </c>
      <c r="D1157" s="9" t="str">
        <f>VLOOKUP(Table_mpnet_titles_topics[[#This Row],[Column3.topic]],mpnet_titles_topicDescriptions!$B$2:$C$19, 2, FALSE)</f>
        <v>6_pronunciation_speech_training_recognition</v>
      </c>
    </row>
    <row r="1158" spans="1:4" x14ac:dyDescent="0.25">
      <c r="A1158" t="s">
        <v>5679</v>
      </c>
      <c r="B1158" t="s">
        <v>5779</v>
      </c>
      <c r="C1158">
        <v>2</v>
      </c>
      <c r="D1158" s="9" t="str">
        <f>VLOOKUP(Table_mpnet_titles_topics[[#This Row],[Column3.topic]],mpnet_titles_topicDescriptions!$B$2:$C$19, 2, FALSE)</f>
        <v>2_mobile_learning_assisted_language</v>
      </c>
    </row>
    <row r="1159" spans="1:4" x14ac:dyDescent="0.25">
      <c r="A1159" t="s">
        <v>5680</v>
      </c>
      <c r="B1159" t="s">
        <v>5781</v>
      </c>
      <c r="C1159">
        <v>10</v>
      </c>
      <c r="D1159" s="9" t="str">
        <f>VLOOKUP(Table_mpnet_titles_topics[[#This Row],[Column3.topic]],mpnet_titles_topicDescriptions!$B$2:$C$19, 2, FALSE)</f>
        <v>10_social_informal_facebook_language</v>
      </c>
    </row>
    <row r="1160" spans="1:4" x14ac:dyDescent="0.25">
      <c r="A1160" t="s">
        <v>5681</v>
      </c>
      <c r="B1160" t="s">
        <v>5783</v>
      </c>
      <c r="C1160">
        <v>-1</v>
      </c>
      <c r="D1160" s="9" t="str">
        <f>VLOOKUP(Table_mpnet_titles_topics[[#This Row],[Column3.topic]],mpnet_titles_topicDescriptions!$B$2:$C$19, 2, FALSE)</f>
        <v>-1_of_the_and_in_language_learning_learner</v>
      </c>
    </row>
    <row r="1161" spans="1:4" x14ac:dyDescent="0.25">
      <c r="A1161" t="s">
        <v>5682</v>
      </c>
      <c r="B1161" t="s">
        <v>5785</v>
      </c>
      <c r="C1161">
        <v>-1</v>
      </c>
      <c r="D1161" s="9" t="str">
        <f>VLOOKUP(Table_mpnet_titles_topics[[#This Row],[Column3.topic]],mpnet_titles_topicDescriptions!$B$2:$C$19, 2, FALSE)</f>
        <v>-1_of_the_and_in_language_learning_learner</v>
      </c>
    </row>
    <row r="1162" spans="1:4" x14ac:dyDescent="0.25">
      <c r="A1162" t="s">
        <v>5683</v>
      </c>
      <c r="B1162" t="s">
        <v>5787</v>
      </c>
      <c r="C1162">
        <v>-1</v>
      </c>
      <c r="D1162" s="9" t="str">
        <f>VLOOKUP(Table_mpnet_titles_topics[[#This Row],[Column3.topic]],mpnet_titles_topicDescriptions!$B$2:$C$19, 2, FALSE)</f>
        <v>-1_of_the_and_in_language_learning_learner</v>
      </c>
    </row>
    <row r="1163" spans="1:4" x14ac:dyDescent="0.25">
      <c r="A1163" t="s">
        <v>5761</v>
      </c>
      <c r="B1163" t="s">
        <v>5788</v>
      </c>
      <c r="C1163">
        <v>3</v>
      </c>
      <c r="D1163" s="9" t="str">
        <f>VLOOKUP(Table_mpnet_titles_topics[[#This Row],[Column3.topic]],mpnet_titles_topicDescriptions!$B$2:$C$19, 2, FALSE)</f>
        <v>3_technology_language_technologies_teachers</v>
      </c>
    </row>
    <row r="1164" spans="1:4" x14ac:dyDescent="0.25">
      <c r="A1164" t="s">
        <v>5762</v>
      </c>
      <c r="B1164" t="s">
        <v>5790</v>
      </c>
      <c r="C1164">
        <v>-1</v>
      </c>
      <c r="D1164" s="9" t="str">
        <f>VLOOKUP(Table_mpnet_titles_topics[[#This Row],[Column3.topic]],mpnet_titles_topicDescriptions!$B$2:$C$19, 2, FALSE)</f>
        <v>-1_of_the_and_in_language_learning_learner</v>
      </c>
    </row>
    <row r="1165" spans="1:4" x14ac:dyDescent="0.25">
      <c r="A1165" t="s">
        <v>5763</v>
      </c>
      <c r="B1165" t="s">
        <v>5804</v>
      </c>
      <c r="C1165">
        <v>-1</v>
      </c>
      <c r="D1165" s="9" t="str">
        <f>VLOOKUP(Table_mpnet_titles_topics[[#This Row],[Column3.topic]],mpnet_titles_topicDescriptions!$B$2:$C$19, 2, FALSE)</f>
        <v>-1_of_the_and_in_language_learning_learner</v>
      </c>
    </row>
    <row r="1166" spans="1:4" x14ac:dyDescent="0.25">
      <c r="A1166" t="s">
        <v>5764</v>
      </c>
      <c r="B1166" t="s">
        <v>5806</v>
      </c>
      <c r="C1166">
        <v>5</v>
      </c>
      <c r="D1166" s="9" t="str">
        <f>VLOOKUP(Table_mpnet_titles_topics[[#This Row],[Column3.topic]],mpnet_titles_topicDescriptions!$B$2:$C$19, 2, FALSE)</f>
        <v>5_telecollaboration_intercultural_telecollabor...</v>
      </c>
    </row>
    <row r="1167" spans="1:4" x14ac:dyDescent="0.25">
      <c r="A1167" t="s">
        <v>5765</v>
      </c>
      <c r="B1167" t="s">
        <v>5808</v>
      </c>
      <c r="C1167">
        <v>7</v>
      </c>
      <c r="D1167" s="9" t="str">
        <f>VLOOKUP(Table_mpnet_titles_topics[[#This Row],[Column3.topic]],mpnet_titles_topicDescriptions!$B$2:$C$19, 2, FALSE)</f>
        <v>7_vocabulary_glosses_dictionary_of</v>
      </c>
    </row>
    <row r="1168" spans="1:4" x14ac:dyDescent="0.25">
      <c r="A1168" t="s">
        <v>5766</v>
      </c>
      <c r="B1168" t="s">
        <v>5810</v>
      </c>
      <c r="C1168">
        <v>-1</v>
      </c>
      <c r="D1168" s="9" t="str">
        <f>VLOOKUP(Table_mpnet_titles_topics[[#This Row],[Column3.topic]],mpnet_titles_topicDescriptions!$B$2:$C$19, 2, FALSE)</f>
        <v>-1_of_the_and_in_language_learning_learner</v>
      </c>
    </row>
    <row r="1169" spans="1:4" x14ac:dyDescent="0.25">
      <c r="A1169" t="s">
        <v>5767</v>
      </c>
      <c r="B1169" t="s">
        <v>5812</v>
      </c>
      <c r="C1169">
        <v>-1</v>
      </c>
      <c r="D1169" s="9" t="str">
        <f>VLOOKUP(Table_mpnet_titles_topics[[#This Row],[Column3.topic]],mpnet_titles_topicDescriptions!$B$2:$C$19, 2, FALSE)</f>
        <v>-1_of_the_and_in_language_learning_learner</v>
      </c>
    </row>
    <row r="1170" spans="1:4" x14ac:dyDescent="0.25">
      <c r="A1170" t="s">
        <v>5768</v>
      </c>
      <c r="B1170" t="s">
        <v>5813</v>
      </c>
      <c r="C1170">
        <v>2</v>
      </c>
      <c r="D1170" s="9" t="str">
        <f>VLOOKUP(Table_mpnet_titles_topics[[#This Row],[Column3.topic]],mpnet_titles_topicDescriptions!$B$2:$C$19, 2, FALSE)</f>
        <v>2_mobile_learning_assisted_language</v>
      </c>
    </row>
    <row r="1171" spans="1:4" x14ac:dyDescent="0.25">
      <c r="A1171" t="s">
        <v>5769</v>
      </c>
      <c r="B1171" t="s">
        <v>5814</v>
      </c>
      <c r="C1171">
        <v>2</v>
      </c>
      <c r="D1171" s="9" t="str">
        <f>VLOOKUP(Table_mpnet_titles_topics[[#This Row],[Column3.topic]],mpnet_titles_topicDescriptions!$B$2:$C$19, 2, FALSE)</f>
        <v>2_mobile_learning_assisted_language</v>
      </c>
    </row>
    <row r="1172" spans="1:4" x14ac:dyDescent="0.25">
      <c r="A1172" t="s">
        <v>5770</v>
      </c>
      <c r="B1172" t="s">
        <v>5828</v>
      </c>
      <c r="C1172">
        <v>15</v>
      </c>
      <c r="D1172" s="9" t="str">
        <f>VLOOKUP(Table_mpnet_titles_topics[[#This Row],[Column3.topic]],mpnet_titles_topicDescriptions!$B$2:$C$19, 2, FALSE)</f>
        <v>15_blended_learning_inquiry_bibliometric</v>
      </c>
    </row>
    <row r="1173" spans="1:4" x14ac:dyDescent="0.25">
      <c r="A1173" t="s">
        <v>5771</v>
      </c>
      <c r="B1173" t="s">
        <v>5830</v>
      </c>
      <c r="C1173">
        <v>-1</v>
      </c>
      <c r="D1173" s="9" t="str">
        <f>VLOOKUP(Table_mpnet_titles_topics[[#This Row],[Column3.topic]],mpnet_titles_topicDescriptions!$B$2:$C$19, 2, FALSE)</f>
        <v>-1_of_the_and_in_language_learning_learner</v>
      </c>
    </row>
    <row r="1174" spans="1:4" x14ac:dyDescent="0.25">
      <c r="A1174" t="s">
        <v>5772</v>
      </c>
      <c r="B1174" t="s">
        <v>5832</v>
      </c>
      <c r="C1174">
        <v>10</v>
      </c>
      <c r="D1174" s="9" t="str">
        <f>VLOOKUP(Table_mpnet_titles_topics[[#This Row],[Column3.topic]],mpnet_titles_topicDescriptions!$B$2:$C$19, 2, FALSE)</f>
        <v>10_social_informal_facebook_language</v>
      </c>
    </row>
    <row r="1175" spans="1:4" x14ac:dyDescent="0.25">
      <c r="A1175" t="s">
        <v>5773</v>
      </c>
      <c r="B1175" t="s">
        <v>5834</v>
      </c>
      <c r="C1175">
        <v>5</v>
      </c>
      <c r="D1175" s="9" t="str">
        <f>VLOOKUP(Table_mpnet_titles_topics[[#This Row],[Column3.topic]],mpnet_titles_topicDescriptions!$B$2:$C$19, 2, FALSE)</f>
        <v>5_telecollaboration_intercultural_telecollabor...</v>
      </c>
    </row>
    <row r="1176" spans="1:4" x14ac:dyDescent="0.25">
      <c r="A1176" t="s">
        <v>5774</v>
      </c>
      <c r="B1176" t="s">
        <v>5835</v>
      </c>
      <c r="C1176">
        <v>8</v>
      </c>
      <c r="D1176" s="9" t="str">
        <f>VLOOKUP(Table_mpnet_titles_topics[[#This Row],[Column3.topic]],mpnet_titles_topicDescriptions!$B$2:$C$19, 2, FALSE)</f>
        <v>8_online_learning_virtual_analytics</v>
      </c>
    </row>
    <row r="1177" spans="1:4" x14ac:dyDescent="0.25">
      <c r="A1177" t="s">
        <v>5776</v>
      </c>
      <c r="B1177" t="s">
        <v>5837</v>
      </c>
      <c r="C1177">
        <v>3</v>
      </c>
      <c r="D1177" s="9" t="str">
        <f>VLOOKUP(Table_mpnet_titles_topics[[#This Row],[Column3.topic]],mpnet_titles_topicDescriptions!$B$2:$C$19, 2, FALSE)</f>
        <v>3_technology_language_technologies_teachers</v>
      </c>
    </row>
    <row r="1178" spans="1:4" x14ac:dyDescent="0.25">
      <c r="A1178" t="s">
        <v>5775</v>
      </c>
      <c r="B1178" t="s">
        <v>5855</v>
      </c>
      <c r="C1178">
        <v>0</v>
      </c>
      <c r="D1178" s="9" t="str">
        <f>VLOOKUP(Table_mpnet_titles_topics[[#This Row],[Column3.topic]],mpnet_titles_topicDescriptions!$B$2:$C$19, 2, FALSE)</f>
        <v>0_writing_feedback_of_in</v>
      </c>
    </row>
    <row r="1179" spans="1:4" x14ac:dyDescent="0.25">
      <c r="A1179" t="s">
        <v>5777</v>
      </c>
      <c r="B1179" t="s">
        <v>5857</v>
      </c>
      <c r="C1179">
        <v>1</v>
      </c>
      <c r="D1179" s="9" t="str">
        <f>VLOOKUP(Table_mpnet_titles_topics[[#This Row],[Column3.topic]],mpnet_titles_topicDescriptions!$B$2:$C$19, 2, FALSE)</f>
        <v>1_communication_interaction_synchronous_multim...</v>
      </c>
    </row>
    <row r="1180" spans="1:4" x14ac:dyDescent="0.25">
      <c r="A1180" t="s">
        <v>5849</v>
      </c>
      <c r="B1180" t="s">
        <v>5859</v>
      </c>
      <c r="C1180">
        <v>0</v>
      </c>
      <c r="D1180" s="9" t="str">
        <f>VLOOKUP(Table_mpnet_titles_topics[[#This Row],[Column3.topic]],mpnet_titles_topicDescriptions!$B$2:$C$19, 2, FALSE)</f>
        <v>0_writing_feedback_of_in</v>
      </c>
    </row>
    <row r="1181" spans="1:4" x14ac:dyDescent="0.25">
      <c r="A1181" t="s">
        <v>5850</v>
      </c>
      <c r="B1181" t="s">
        <v>5861</v>
      </c>
      <c r="C1181">
        <v>-1</v>
      </c>
      <c r="D1181" s="9" t="str">
        <f>VLOOKUP(Table_mpnet_titles_topics[[#This Row],[Column3.topic]],mpnet_titles_topicDescriptions!$B$2:$C$19, 2, FALSE)</f>
        <v>-1_of_the_and_in_language_learning_learner</v>
      </c>
    </row>
    <row r="1182" spans="1:4" x14ac:dyDescent="0.25">
      <c r="A1182" t="s">
        <v>5851</v>
      </c>
      <c r="B1182" t="s">
        <v>5862</v>
      </c>
      <c r="C1182">
        <v>-1</v>
      </c>
      <c r="D1182" s="9" t="str">
        <f>VLOOKUP(Table_mpnet_titles_topics[[#This Row],[Column3.topic]],mpnet_titles_topicDescriptions!$B$2:$C$19, 2, FALSE)</f>
        <v>-1_of_the_and_in_language_learning_learner</v>
      </c>
    </row>
    <row r="1183" spans="1:4" x14ac:dyDescent="0.25">
      <c r="A1183" t="s">
        <v>5852</v>
      </c>
      <c r="B1183" t="s">
        <v>5864</v>
      </c>
      <c r="C1183">
        <v>-1</v>
      </c>
      <c r="D1183" s="9" t="str">
        <f>VLOOKUP(Table_mpnet_titles_topics[[#This Row],[Column3.topic]],mpnet_titles_topicDescriptions!$B$2:$C$19, 2, FALSE)</f>
        <v>-1_of_the_and_in_language_learning_learner</v>
      </c>
    </row>
    <row r="1184" spans="1:4" x14ac:dyDescent="0.25">
      <c r="A1184" t="s">
        <v>5853</v>
      </c>
      <c r="B1184" t="s">
        <v>5883</v>
      </c>
      <c r="C1184">
        <v>-1</v>
      </c>
      <c r="D1184" s="9" t="str">
        <f>VLOOKUP(Table_mpnet_titles_topics[[#This Row],[Column3.topic]],mpnet_titles_topicDescriptions!$B$2:$C$19, 2, FALSE)</f>
        <v>-1_of_the_and_in_language_learning_learner</v>
      </c>
    </row>
    <row r="1185" spans="1:4" x14ac:dyDescent="0.25">
      <c r="A1185" t="s">
        <v>5875</v>
      </c>
      <c r="B1185" t="s">
        <v>5894</v>
      </c>
      <c r="C1185">
        <v>-1</v>
      </c>
      <c r="D1185" s="9" t="str">
        <f>VLOOKUP(Table_mpnet_titles_topics[[#This Row],[Column3.topic]],mpnet_titles_topicDescriptions!$B$2:$C$19, 2, FALSE)</f>
        <v>-1_of_the_and_in_language_learning_learner</v>
      </c>
    </row>
    <row r="1186" spans="1:4" x14ac:dyDescent="0.25">
      <c r="A1186" t="s">
        <v>5876</v>
      </c>
      <c r="B1186" t="s">
        <v>5893</v>
      </c>
      <c r="C1186">
        <v>1</v>
      </c>
      <c r="D1186" s="9" t="str">
        <f>VLOOKUP(Table_mpnet_titles_topics[[#This Row],[Column3.topic]],mpnet_titles_topicDescriptions!$B$2:$C$19, 2, FALSE)</f>
        <v>1_communication_interaction_synchronous_multim...</v>
      </c>
    </row>
    <row r="1187" spans="1:4" x14ac:dyDescent="0.25">
      <c r="A1187" t="s">
        <v>5877</v>
      </c>
      <c r="B1187" t="s">
        <v>5898</v>
      </c>
      <c r="C1187">
        <v>-1</v>
      </c>
      <c r="D1187" s="9" t="str">
        <f>VLOOKUP(Table_mpnet_titles_topics[[#This Row],[Column3.topic]],mpnet_titles_topicDescriptions!$B$2:$C$19, 2, FALSE)</f>
        <v>-1_of_the_and_in_language_learning_learner</v>
      </c>
    </row>
    <row r="1188" spans="1:4" x14ac:dyDescent="0.25">
      <c r="A1188" t="s">
        <v>5878</v>
      </c>
      <c r="B1188" t="s">
        <v>5906</v>
      </c>
      <c r="C1188">
        <v>0</v>
      </c>
      <c r="D1188" s="9" t="str">
        <f>VLOOKUP(Table_mpnet_titles_topics[[#This Row],[Column3.topic]],mpnet_titles_topicDescriptions!$B$2:$C$19, 2, FALSE)</f>
        <v>0_writing_feedback_of_in</v>
      </c>
    </row>
    <row r="1189" spans="1:4" x14ac:dyDescent="0.25">
      <c r="A1189" t="s">
        <v>5879</v>
      </c>
      <c r="B1189" t="s">
        <v>5905</v>
      </c>
      <c r="C1189">
        <v>0</v>
      </c>
      <c r="D1189" s="9" t="str">
        <f>VLOOKUP(Table_mpnet_titles_topics[[#This Row],[Column3.topic]],mpnet_titles_topicDescriptions!$B$2:$C$19, 2, FALSE)</f>
        <v>0_writing_feedback_of_in</v>
      </c>
    </row>
    <row r="1190" spans="1:4" x14ac:dyDescent="0.25">
      <c r="A1190" t="s">
        <v>5880</v>
      </c>
      <c r="B1190" t="s">
        <v>5910</v>
      </c>
      <c r="C1190">
        <v>0</v>
      </c>
      <c r="D1190" s="9" t="str">
        <f>VLOOKUP(Table_mpnet_titles_topics[[#This Row],[Column3.topic]],mpnet_titles_topicDescriptions!$B$2:$C$19, 2, FALSE)</f>
        <v>0_writing_feedback_of_in</v>
      </c>
    </row>
    <row r="1191" spans="1:4" x14ac:dyDescent="0.25">
      <c r="A1191" t="s">
        <v>5881</v>
      </c>
      <c r="B1191" t="s">
        <v>5914</v>
      </c>
      <c r="C1191">
        <v>-1</v>
      </c>
      <c r="D1191" s="9" t="str">
        <f>VLOOKUP(Table_mpnet_titles_topics[[#This Row],[Column3.topic]],mpnet_titles_topicDescriptions!$B$2:$C$19, 2, FALSE)</f>
        <v>-1_of_the_and_in_language_learning_learner</v>
      </c>
    </row>
    <row r="1192" spans="1:4" x14ac:dyDescent="0.25">
      <c r="A1192" t="s">
        <v>5916</v>
      </c>
      <c r="B1192" t="s">
        <v>5919</v>
      </c>
      <c r="C1192">
        <v>11</v>
      </c>
      <c r="D1192" s="9" t="str">
        <f>VLOOKUP(Table_mpnet_titles_topics[[#This Row],[Column3.topic]],mpnet_titles_topicDescriptions!$B$2:$C$19, 2, FALSE)</f>
        <v>11_game_digital_games_gaming</v>
      </c>
    </row>
    <row r="1193" spans="1:4" x14ac:dyDescent="0.25">
      <c r="A1193" t="s">
        <v>5927</v>
      </c>
      <c r="B1193" t="s">
        <v>5929</v>
      </c>
      <c r="C1193">
        <v>8</v>
      </c>
      <c r="D1193" s="9" t="str">
        <f>VLOOKUP(Table_mpnet_titles_topics[[#This Row],[Column3.topic]],mpnet_titles_topicDescriptions!$B$2:$C$19, 2, FALSE)</f>
        <v>8_online_learning_virtual_analytics</v>
      </c>
    </row>
    <row r="1194" spans="1:4" x14ac:dyDescent="0.25">
      <c r="A1194" t="s">
        <v>5935</v>
      </c>
      <c r="B1194" t="s">
        <v>5945</v>
      </c>
      <c r="C1194">
        <v>2</v>
      </c>
      <c r="D1194" s="9" t="str">
        <f>VLOOKUP(Table_mpnet_titles_topics[[#This Row],[Column3.topic]],mpnet_titles_topicDescriptions!$B$2:$C$19, 2, FALSE)</f>
        <v>2_mobile_learning_assisted_language</v>
      </c>
    </row>
    <row r="1195" spans="1:4" x14ac:dyDescent="0.25">
      <c r="A1195" t="s">
        <v>5936</v>
      </c>
      <c r="B1195" t="s">
        <v>5949</v>
      </c>
      <c r="C1195">
        <v>3</v>
      </c>
      <c r="D1195" s="9" t="str">
        <f>VLOOKUP(Table_mpnet_titles_topics[[#This Row],[Column3.topic]],mpnet_titles_topicDescriptions!$B$2:$C$19, 2, FALSE)</f>
        <v>3_technology_language_technologies_teachers</v>
      </c>
    </row>
    <row r="1196" spans="1:4" x14ac:dyDescent="0.25">
      <c r="A1196" t="s">
        <v>5937</v>
      </c>
      <c r="B1196" t="s">
        <v>5953</v>
      </c>
      <c r="C1196">
        <v>0</v>
      </c>
      <c r="D1196" s="9" t="str">
        <f>VLOOKUP(Table_mpnet_titles_topics[[#This Row],[Column3.topic]],mpnet_titles_topicDescriptions!$B$2:$C$19, 2, FALSE)</f>
        <v>0_writing_feedback_of_in</v>
      </c>
    </row>
    <row r="1197" spans="1:4" x14ac:dyDescent="0.25">
      <c r="A1197" t="s">
        <v>5938</v>
      </c>
      <c r="B1197" t="s">
        <v>5957</v>
      </c>
      <c r="C1197">
        <v>-1</v>
      </c>
      <c r="D1197" s="9" t="str">
        <f>VLOOKUP(Table_mpnet_titles_topics[[#This Row],[Column3.topic]],mpnet_titles_topicDescriptions!$B$2:$C$19, 2, FALSE)</f>
        <v>-1_of_the_and_in_language_learning_learner</v>
      </c>
    </row>
    <row r="1198" spans="1:4" x14ac:dyDescent="0.25">
      <c r="A1198" t="s">
        <v>5939</v>
      </c>
      <c r="B1198" t="s">
        <v>5961</v>
      </c>
      <c r="C1198">
        <v>0</v>
      </c>
      <c r="D1198" s="9" t="str">
        <f>VLOOKUP(Table_mpnet_titles_topics[[#This Row],[Column3.topic]],mpnet_titles_topicDescriptions!$B$2:$C$19, 2, FALSE)</f>
        <v>0_writing_feedback_of_in</v>
      </c>
    </row>
    <row r="1199" spans="1:4" x14ac:dyDescent="0.25">
      <c r="A1199" t="s">
        <v>5940</v>
      </c>
      <c r="B1199" t="s">
        <v>5969</v>
      </c>
      <c r="C1199">
        <v>0</v>
      </c>
      <c r="D1199" s="9" t="str">
        <f>VLOOKUP(Table_mpnet_titles_topics[[#This Row],[Column3.topic]],mpnet_titles_topicDescriptions!$B$2:$C$19, 2, FALSE)</f>
        <v>0_writing_feedback_of_in</v>
      </c>
    </row>
    <row r="1200" spans="1:4" x14ac:dyDescent="0.25">
      <c r="A1200" t="s">
        <v>5941</v>
      </c>
      <c r="B1200" t="s">
        <v>6032</v>
      </c>
      <c r="C1200">
        <v>10</v>
      </c>
      <c r="D1200" s="9" t="str">
        <f>VLOOKUP(Table_mpnet_titles_topics[[#This Row],[Column3.topic]],mpnet_titles_topicDescriptions!$B$2:$C$19, 2, FALSE)</f>
        <v>10_social_informal_facebook_language</v>
      </c>
    </row>
    <row r="1201" spans="1:4" x14ac:dyDescent="0.25">
      <c r="A1201" t="s">
        <v>5942</v>
      </c>
      <c r="B1201" t="s">
        <v>6036</v>
      </c>
      <c r="C1201">
        <v>10</v>
      </c>
      <c r="D1201" s="9" t="str">
        <f>VLOOKUP(Table_mpnet_titles_topics[[#This Row],[Column3.topic]],mpnet_titles_topicDescriptions!$B$2:$C$19, 2, FALSE)</f>
        <v>10_social_informal_facebook_language</v>
      </c>
    </row>
    <row r="1202" spans="1:4" x14ac:dyDescent="0.25">
      <c r="A1202" t="s">
        <v>5943</v>
      </c>
      <c r="B1202" t="s">
        <v>6039</v>
      </c>
      <c r="C1202">
        <v>3</v>
      </c>
      <c r="D1202" s="9" t="str">
        <f>VLOOKUP(Table_mpnet_titles_topics[[#This Row],[Column3.topic]],mpnet_titles_topicDescriptions!$B$2:$C$19, 2, FALSE)</f>
        <v>3_technology_language_technologies_teachers</v>
      </c>
    </row>
    <row r="1203" spans="1:4" x14ac:dyDescent="0.25">
      <c r="A1203" t="s">
        <v>5944</v>
      </c>
      <c r="B1203" t="s">
        <v>6044</v>
      </c>
      <c r="C1203">
        <v>3</v>
      </c>
      <c r="D1203" s="9" t="str">
        <f>VLOOKUP(Table_mpnet_titles_topics[[#This Row],[Column3.topic]],mpnet_titles_topicDescriptions!$B$2:$C$19, 2, FALSE)</f>
        <v>3_technology_language_technologies_teachers</v>
      </c>
    </row>
    <row r="1204" spans="1:4" x14ac:dyDescent="0.25">
      <c r="A1204" t="s">
        <v>6001</v>
      </c>
      <c r="B1204" t="s">
        <v>6048</v>
      </c>
      <c r="C1204">
        <v>13</v>
      </c>
      <c r="D1204" s="9" t="str">
        <f>VLOOKUP(Table_mpnet_titles_topics[[#This Row],[Column3.topic]],mpnet_titles_topicDescriptions!$B$2:$C$19, 2, FALSE)</f>
        <v>13_flipped_classroom_flipping_classrooms</v>
      </c>
    </row>
    <row r="1205" spans="1:4" x14ac:dyDescent="0.25">
      <c r="A1205" t="s">
        <v>6002</v>
      </c>
      <c r="B1205" t="s">
        <v>6052</v>
      </c>
      <c r="C1205">
        <v>0</v>
      </c>
      <c r="D1205" s="9" t="str">
        <f>VLOOKUP(Table_mpnet_titles_topics[[#This Row],[Column3.topic]],mpnet_titles_topicDescriptions!$B$2:$C$19, 2, FALSE)</f>
        <v>0_writing_feedback_of_in</v>
      </c>
    </row>
    <row r="1206" spans="1:4" x14ac:dyDescent="0.25">
      <c r="A1206" t="s">
        <v>6003</v>
      </c>
      <c r="B1206" t="s">
        <v>6056</v>
      </c>
      <c r="C1206">
        <v>6</v>
      </c>
      <c r="D1206" s="9" t="str">
        <f>VLOOKUP(Table_mpnet_titles_topics[[#This Row],[Column3.topic]],mpnet_titles_topicDescriptions!$B$2:$C$19, 2, FALSE)</f>
        <v>6_pronunciation_speech_training_recognition</v>
      </c>
    </row>
    <row r="1207" spans="1:4" x14ac:dyDescent="0.25">
      <c r="A1207" t="s">
        <v>6004</v>
      </c>
      <c r="B1207" t="s">
        <v>6060</v>
      </c>
      <c r="C1207">
        <v>13</v>
      </c>
      <c r="D1207" s="9" t="str">
        <f>VLOOKUP(Table_mpnet_titles_topics[[#This Row],[Column3.topic]],mpnet_titles_topicDescriptions!$B$2:$C$19, 2, FALSE)</f>
        <v>13_flipped_classroom_flipping_classrooms</v>
      </c>
    </row>
    <row r="1208" spans="1:4" x14ac:dyDescent="0.25">
      <c r="A1208" t="s">
        <v>6005</v>
      </c>
      <c r="B1208" t="s">
        <v>6064</v>
      </c>
      <c r="C1208">
        <v>11</v>
      </c>
      <c r="D1208" s="9" t="str">
        <f>VLOOKUP(Table_mpnet_titles_topics[[#This Row],[Column3.topic]],mpnet_titles_topicDescriptions!$B$2:$C$19, 2, FALSE)</f>
        <v>11_game_digital_games_gaming</v>
      </c>
    </row>
    <row r="1209" spans="1:4" x14ac:dyDescent="0.25">
      <c r="A1209" t="s">
        <v>6006</v>
      </c>
      <c r="B1209" t="s">
        <v>6068</v>
      </c>
      <c r="C1209">
        <v>2</v>
      </c>
      <c r="D1209" s="9" t="str">
        <f>VLOOKUP(Table_mpnet_titles_topics[[#This Row],[Column3.topic]],mpnet_titles_topicDescriptions!$B$2:$C$19, 2, FALSE)</f>
        <v>2_mobile_learning_assisted_language</v>
      </c>
    </row>
    <row r="1210" spans="1:4" x14ac:dyDescent="0.25">
      <c r="A1210" t="s">
        <v>6007</v>
      </c>
      <c r="B1210" t="s">
        <v>6072</v>
      </c>
      <c r="C1210">
        <v>9</v>
      </c>
      <c r="D1210" s="9" t="str">
        <f>VLOOKUP(Table_mpnet_titles_topics[[#This Row],[Column3.topic]],mpnet_titles_topicDescriptions!$B$2:$C$19, 2, FALSE)</f>
        <v>9_reality_virtual_3d_life</v>
      </c>
    </row>
    <row r="1211" spans="1:4" x14ac:dyDescent="0.25">
      <c r="A1211" t="s">
        <v>6008</v>
      </c>
      <c r="B1211" t="s">
        <v>6076</v>
      </c>
      <c r="C1211">
        <v>7</v>
      </c>
      <c r="D1211" s="9" t="str">
        <f>VLOOKUP(Table_mpnet_titles_topics[[#This Row],[Column3.topic]],mpnet_titles_topicDescriptions!$B$2:$C$19, 2, FALSE)</f>
        <v>7_vocabulary_glosses_dictionary_of</v>
      </c>
    </row>
    <row r="1212" spans="1:4" x14ac:dyDescent="0.25">
      <c r="A1212" t="s">
        <v>6009</v>
      </c>
      <c r="B1212" t="s">
        <v>6080</v>
      </c>
      <c r="C1212">
        <v>4</v>
      </c>
      <c r="D1212" s="9" t="str">
        <f>VLOOKUP(Table_mpnet_titles_topics[[#This Row],[Column3.topic]],mpnet_titles_topicDescriptions!$B$2:$C$19, 2, FALSE)</f>
        <v>4_call_research_the_in</v>
      </c>
    </row>
    <row r="1213" spans="1:4" x14ac:dyDescent="0.25">
      <c r="A1213" t="s">
        <v>6010</v>
      </c>
      <c r="B1213" t="s">
        <v>6084</v>
      </c>
      <c r="C1213">
        <v>3</v>
      </c>
      <c r="D1213" s="9" t="str">
        <f>VLOOKUP(Table_mpnet_titles_topics[[#This Row],[Column3.topic]],mpnet_titles_topicDescriptions!$B$2:$C$19, 2, FALSE)</f>
        <v>3_technology_language_technologies_teachers</v>
      </c>
    </row>
    <row r="1214" spans="1:4" x14ac:dyDescent="0.25">
      <c r="A1214" t="s">
        <v>6030</v>
      </c>
      <c r="B1214" t="s">
        <v>6094</v>
      </c>
      <c r="C1214">
        <v>1</v>
      </c>
      <c r="D1214" s="9" t="str">
        <f>VLOOKUP(Table_mpnet_titles_topics[[#This Row],[Column3.topic]],mpnet_titles_topicDescriptions!$B$2:$C$19, 2, FALSE)</f>
        <v>1_communication_interaction_synchronous_multim...</v>
      </c>
    </row>
    <row r="1215" spans="1:4" x14ac:dyDescent="0.25">
      <c r="A1215" t="s">
        <v>6011</v>
      </c>
      <c r="B1215" t="s">
        <v>6098</v>
      </c>
      <c r="C1215">
        <v>0</v>
      </c>
      <c r="D1215" s="9" t="str">
        <f>VLOOKUP(Table_mpnet_titles_topics[[#This Row],[Column3.topic]],mpnet_titles_topicDescriptions!$B$2:$C$19, 2, FALSE)</f>
        <v>0_writing_feedback_of_in</v>
      </c>
    </row>
    <row r="1216" spans="1:4" x14ac:dyDescent="0.25">
      <c r="A1216" t="s">
        <v>6012</v>
      </c>
      <c r="B1216" t="s">
        <v>6102</v>
      </c>
      <c r="C1216">
        <v>2</v>
      </c>
      <c r="D1216" s="9" t="str">
        <f>VLOOKUP(Table_mpnet_titles_topics[[#This Row],[Column3.topic]],mpnet_titles_topicDescriptions!$B$2:$C$19, 2, FALSE)</f>
        <v>2_mobile_learning_assisted_language</v>
      </c>
    </row>
    <row r="1217" spans="1:4" x14ac:dyDescent="0.25">
      <c r="A1217" t="s">
        <v>6013</v>
      </c>
      <c r="B1217" t="s">
        <v>6106</v>
      </c>
      <c r="C1217">
        <v>2</v>
      </c>
      <c r="D1217" s="9" t="str">
        <f>VLOOKUP(Table_mpnet_titles_topics[[#This Row],[Column3.topic]],mpnet_titles_topicDescriptions!$B$2:$C$19, 2, FALSE)</f>
        <v>2_mobile_learning_assisted_language</v>
      </c>
    </row>
    <row r="1218" spans="1:4" x14ac:dyDescent="0.25">
      <c r="A1218" t="s">
        <v>6014</v>
      </c>
      <c r="B1218" t="s">
        <v>6110</v>
      </c>
      <c r="C1218">
        <v>-1</v>
      </c>
      <c r="D1218" s="9" t="str">
        <f>VLOOKUP(Table_mpnet_titles_topics[[#This Row],[Column3.topic]],mpnet_titles_topicDescriptions!$B$2:$C$19, 2, FALSE)</f>
        <v>-1_of_the_and_in_language_learning_learner</v>
      </c>
    </row>
    <row r="1219" spans="1:4" x14ac:dyDescent="0.25">
      <c r="A1219" t="s">
        <v>6015</v>
      </c>
      <c r="B1219" t="s">
        <v>6114</v>
      </c>
      <c r="C1219">
        <v>0</v>
      </c>
      <c r="D1219" s="9" t="str">
        <f>VLOOKUP(Table_mpnet_titles_topics[[#This Row],[Column3.topic]],mpnet_titles_topicDescriptions!$B$2:$C$19, 2, FALSE)</f>
        <v>0_writing_feedback_of_in</v>
      </c>
    </row>
    <row r="1220" spans="1:4" x14ac:dyDescent="0.25">
      <c r="A1220" t="s">
        <v>6016</v>
      </c>
      <c r="B1220" t="s">
        <v>6118</v>
      </c>
      <c r="C1220">
        <v>0</v>
      </c>
      <c r="D1220" s="9" t="str">
        <f>VLOOKUP(Table_mpnet_titles_topics[[#This Row],[Column3.topic]],mpnet_titles_topicDescriptions!$B$2:$C$19, 2, FALSE)</f>
        <v>0_writing_feedback_of_in</v>
      </c>
    </row>
    <row r="1221" spans="1:4" x14ac:dyDescent="0.25">
      <c r="A1221" t="s">
        <v>6017</v>
      </c>
      <c r="B1221" t="s">
        <v>6122</v>
      </c>
      <c r="C1221">
        <v>0</v>
      </c>
      <c r="D1221" s="9" t="str">
        <f>VLOOKUP(Table_mpnet_titles_topics[[#This Row],[Column3.topic]],mpnet_titles_topicDescriptions!$B$2:$C$19, 2, FALSE)</f>
        <v>0_writing_feedback_of_in</v>
      </c>
    </row>
    <row r="1222" spans="1:4" x14ac:dyDescent="0.25">
      <c r="A1222" t="s">
        <v>6018</v>
      </c>
      <c r="B1222" t="s">
        <v>6126</v>
      </c>
      <c r="C1222">
        <v>0</v>
      </c>
      <c r="D1222" s="9" t="str">
        <f>VLOOKUP(Table_mpnet_titles_topics[[#This Row],[Column3.topic]],mpnet_titles_topicDescriptions!$B$2:$C$19, 2, FALSE)</f>
        <v>0_writing_feedback_of_in</v>
      </c>
    </row>
    <row r="1223" spans="1:4" x14ac:dyDescent="0.25">
      <c r="A1223" t="s">
        <v>6019</v>
      </c>
      <c r="B1223" t="s">
        <v>6130</v>
      </c>
      <c r="C1223">
        <v>9</v>
      </c>
      <c r="D1223" s="9" t="str">
        <f>VLOOKUP(Table_mpnet_titles_topics[[#This Row],[Column3.topic]],mpnet_titles_topicDescriptions!$B$2:$C$19, 2, FALSE)</f>
        <v>9_reality_virtual_3d_life</v>
      </c>
    </row>
    <row r="1224" spans="1:4" x14ac:dyDescent="0.25">
      <c r="A1224" t="s">
        <v>6020</v>
      </c>
      <c r="B1224" t="s">
        <v>6134</v>
      </c>
      <c r="C1224">
        <v>0</v>
      </c>
      <c r="D1224" s="9" t="str">
        <f>VLOOKUP(Table_mpnet_titles_topics[[#This Row],[Column3.topic]],mpnet_titles_topicDescriptions!$B$2:$C$19, 2, FALSE)</f>
        <v>0_writing_feedback_of_in</v>
      </c>
    </row>
    <row r="1225" spans="1:4" x14ac:dyDescent="0.25">
      <c r="A1225" t="s">
        <v>6021</v>
      </c>
      <c r="B1225" t="s">
        <v>6138</v>
      </c>
      <c r="C1225">
        <v>0</v>
      </c>
      <c r="D1225" s="9" t="str">
        <f>VLOOKUP(Table_mpnet_titles_topics[[#This Row],[Column3.topic]],mpnet_titles_topicDescriptions!$B$2:$C$19, 2, FALSE)</f>
        <v>0_writing_feedback_of_in</v>
      </c>
    </row>
    <row r="1226" spans="1:4" x14ac:dyDescent="0.25">
      <c r="A1226" t="s">
        <v>6022</v>
      </c>
      <c r="B1226" t="s">
        <v>6142</v>
      </c>
      <c r="C1226">
        <v>8</v>
      </c>
      <c r="D1226" s="9" t="str">
        <f>VLOOKUP(Table_mpnet_titles_topics[[#This Row],[Column3.topic]],mpnet_titles_topicDescriptions!$B$2:$C$19, 2, FALSE)</f>
        <v>8_online_learning_virtual_analytics</v>
      </c>
    </row>
    <row r="1227" spans="1:4" x14ac:dyDescent="0.25">
      <c r="A1227" t="s">
        <v>6023</v>
      </c>
      <c r="B1227" t="s">
        <v>6146</v>
      </c>
      <c r="C1227">
        <v>0</v>
      </c>
      <c r="D1227" s="9" t="str">
        <f>VLOOKUP(Table_mpnet_titles_topics[[#This Row],[Column3.topic]],mpnet_titles_topicDescriptions!$B$2:$C$19, 2, FALSE)</f>
        <v>0_writing_feedback_of_in</v>
      </c>
    </row>
    <row r="1228" spans="1:4" x14ac:dyDescent="0.25">
      <c r="A1228" t="s">
        <v>6024</v>
      </c>
      <c r="B1228" t="s">
        <v>6150</v>
      </c>
      <c r="C1228">
        <v>2</v>
      </c>
      <c r="D1228" s="9" t="str">
        <f>VLOOKUP(Table_mpnet_titles_topics[[#This Row],[Column3.topic]],mpnet_titles_topicDescriptions!$B$2:$C$19, 2, FALSE)</f>
        <v>2_mobile_learning_assisted_language</v>
      </c>
    </row>
    <row r="1229" spans="1:4" x14ac:dyDescent="0.25">
      <c r="A1229" t="s">
        <v>6025</v>
      </c>
      <c r="B1229" t="s">
        <v>6154</v>
      </c>
      <c r="C1229">
        <v>6</v>
      </c>
      <c r="D1229" s="9" t="str">
        <f>VLOOKUP(Table_mpnet_titles_topics[[#This Row],[Column3.topic]],mpnet_titles_topicDescriptions!$B$2:$C$19, 2, FALSE)</f>
        <v>6_pronunciation_speech_training_recognition</v>
      </c>
    </row>
    <row r="1230" spans="1:4" x14ac:dyDescent="0.25">
      <c r="A1230" t="s">
        <v>6026</v>
      </c>
      <c r="B1230" t="s">
        <v>6157</v>
      </c>
      <c r="C1230">
        <v>10</v>
      </c>
      <c r="D1230" s="9" t="str">
        <f>VLOOKUP(Table_mpnet_titles_topics[[#This Row],[Column3.topic]],mpnet_titles_topicDescriptions!$B$2:$C$19, 2, FALSE)</f>
        <v>10_social_informal_facebook_language</v>
      </c>
    </row>
    <row r="1231" spans="1:4" x14ac:dyDescent="0.25">
      <c r="A1231" t="s">
        <v>6027</v>
      </c>
      <c r="B1231" t="s">
        <v>6161</v>
      </c>
      <c r="C1231">
        <v>8</v>
      </c>
      <c r="D1231" s="9" t="str">
        <f>VLOOKUP(Table_mpnet_titles_topics[[#This Row],[Column3.topic]],mpnet_titles_topicDescriptions!$B$2:$C$19, 2, FALSE)</f>
        <v>8_online_learning_virtual_analytics</v>
      </c>
    </row>
    <row r="1232" spans="1:4" x14ac:dyDescent="0.25">
      <c r="A1232" t="s">
        <v>6028</v>
      </c>
      <c r="B1232" t="s">
        <v>6165</v>
      </c>
      <c r="C1232">
        <v>2</v>
      </c>
      <c r="D1232" s="9" t="str">
        <f>VLOOKUP(Table_mpnet_titles_topics[[#This Row],[Column3.topic]],mpnet_titles_topicDescriptions!$B$2:$C$19, 2, FALSE)</f>
        <v>2_mobile_learning_assisted_language</v>
      </c>
    </row>
    <row r="1233" spans="1:4" x14ac:dyDescent="0.25">
      <c r="A1233" t="s">
        <v>6029</v>
      </c>
      <c r="B1233" t="s">
        <v>6169</v>
      </c>
      <c r="C1233">
        <v>0</v>
      </c>
      <c r="D1233" s="9" t="str">
        <f>VLOOKUP(Table_mpnet_titles_topics[[#This Row],[Column3.topic]],mpnet_titles_topicDescriptions!$B$2:$C$19, 2, FALSE)</f>
        <v>0_writing_feedback_of_in</v>
      </c>
    </row>
    <row r="1234" spans="1:4" x14ac:dyDescent="0.25">
      <c r="A1234" t="s">
        <v>6088</v>
      </c>
      <c r="B1234" t="s">
        <v>6173</v>
      </c>
      <c r="C1234">
        <v>16</v>
      </c>
      <c r="D1234" s="9" t="str">
        <f>VLOOKUP(Table_mpnet_titles_topics[[#This Row],[Column3.topic]],mpnet_titles_topicDescriptions!$B$2:$C$19, 2, FALSE)</f>
        <v>16_assisted_computer_language_learning</v>
      </c>
    </row>
    <row r="1235" spans="1:4" x14ac:dyDescent="0.25">
      <c r="A1235" t="s">
        <v>6089</v>
      </c>
      <c r="B1235" t="s">
        <v>6177</v>
      </c>
      <c r="C1235">
        <v>0</v>
      </c>
      <c r="D1235" s="9" t="str">
        <f>VLOOKUP(Table_mpnet_titles_topics[[#This Row],[Column3.topic]],mpnet_titles_topicDescriptions!$B$2:$C$19, 2, FALSE)</f>
        <v>0_writing_feedback_of_in</v>
      </c>
    </row>
    <row r="1236" spans="1:4" x14ac:dyDescent="0.25">
      <c r="A1236" t="s">
        <v>6090</v>
      </c>
      <c r="B1236" t="s">
        <v>6181</v>
      </c>
      <c r="C1236">
        <v>0</v>
      </c>
      <c r="D1236" s="9" t="str">
        <f>VLOOKUP(Table_mpnet_titles_topics[[#This Row],[Column3.topic]],mpnet_titles_topicDescriptions!$B$2:$C$19, 2, FALSE)</f>
        <v>0_writing_feedback_of_in</v>
      </c>
    </row>
    <row r="1237" spans="1:4" x14ac:dyDescent="0.25">
      <c r="A1237" t="s">
        <v>6091</v>
      </c>
      <c r="B1237" t="s">
        <v>6185</v>
      </c>
      <c r="C1237">
        <v>4</v>
      </c>
      <c r="D1237" s="9" t="str">
        <f>VLOOKUP(Table_mpnet_titles_topics[[#This Row],[Column3.topic]],mpnet_titles_topicDescriptions!$B$2:$C$19, 2, FALSE)</f>
        <v>4_call_research_the_in</v>
      </c>
    </row>
    <row r="1238" spans="1:4" x14ac:dyDescent="0.25">
      <c r="A1238" t="s">
        <v>6092</v>
      </c>
      <c r="B1238" t="s">
        <v>6188</v>
      </c>
      <c r="C1238">
        <v>-1</v>
      </c>
      <c r="D1238" s="9" t="str">
        <f>VLOOKUP(Table_mpnet_titles_topics[[#This Row],[Column3.topic]],mpnet_titles_topicDescriptions!$B$2:$C$19, 2, FALSE)</f>
        <v>-1_of_the_and_in_language_learning_learner</v>
      </c>
    </row>
    <row r="1239" spans="1:4" x14ac:dyDescent="0.25">
      <c r="A1239" t="s">
        <v>6093</v>
      </c>
      <c r="B1239" t="s">
        <v>6192</v>
      </c>
      <c r="C1239">
        <v>0</v>
      </c>
      <c r="D1239" s="9" t="str">
        <f>VLOOKUP(Table_mpnet_titles_topics[[#This Row],[Column3.topic]],mpnet_titles_topicDescriptions!$B$2:$C$19, 2, FALSE)</f>
        <v>0_writing_feedback_of_in</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1B4ED-3892-4D45-A405-DF5BEA906988}">
  <dimension ref="A1:C19"/>
  <sheetViews>
    <sheetView workbookViewId="0">
      <selection activeCell="C3" sqref="C3"/>
    </sheetView>
  </sheetViews>
  <sheetFormatPr defaultRowHeight="15.75" x14ac:dyDescent="0.25"/>
  <sheetData>
    <row r="1" spans="1:3" ht="33" x14ac:dyDescent="0.25">
      <c r="A1" s="6" t="s">
        <v>6209</v>
      </c>
      <c r="B1" s="6" t="s">
        <v>6210</v>
      </c>
      <c r="C1" s="6" t="s">
        <v>6211</v>
      </c>
    </row>
    <row r="2" spans="1:3" ht="99" x14ac:dyDescent="0.25">
      <c r="A2" s="8">
        <v>0</v>
      </c>
      <c r="B2" s="8">
        <v>-1</v>
      </c>
      <c r="C2" s="11" t="s">
        <v>6328</v>
      </c>
    </row>
    <row r="3" spans="1:3" ht="49.5" x14ac:dyDescent="0.25">
      <c r="A3" s="8">
        <v>1</v>
      </c>
      <c r="B3" s="8">
        <v>0</v>
      </c>
      <c r="C3" s="8" t="s">
        <v>6312</v>
      </c>
    </row>
    <row r="4" spans="1:3" ht="99" x14ac:dyDescent="0.25">
      <c r="A4" s="8">
        <v>2</v>
      </c>
      <c r="B4" s="8">
        <v>1</v>
      </c>
      <c r="C4" s="8" t="s">
        <v>6313</v>
      </c>
    </row>
    <row r="5" spans="1:3" ht="66" x14ac:dyDescent="0.25">
      <c r="A5" s="8">
        <v>3</v>
      </c>
      <c r="B5" s="8">
        <v>2</v>
      </c>
      <c r="C5" s="8" t="s">
        <v>6215</v>
      </c>
    </row>
    <row r="6" spans="1:3" ht="82.5" x14ac:dyDescent="0.25">
      <c r="A6" s="8">
        <v>4</v>
      </c>
      <c r="B6" s="8">
        <v>3</v>
      </c>
      <c r="C6" s="8" t="s">
        <v>6314</v>
      </c>
    </row>
    <row r="7" spans="1:3" ht="49.5" x14ac:dyDescent="0.25">
      <c r="A7" s="8">
        <v>5</v>
      </c>
      <c r="B7" s="8">
        <v>4</v>
      </c>
      <c r="C7" s="8" t="s">
        <v>6315</v>
      </c>
    </row>
    <row r="8" spans="1:3" ht="82.5" x14ac:dyDescent="0.25">
      <c r="A8" s="8">
        <v>6</v>
      </c>
      <c r="B8" s="8">
        <v>5</v>
      </c>
      <c r="C8" s="8" t="s">
        <v>6316</v>
      </c>
    </row>
    <row r="9" spans="1:3" ht="82.5" x14ac:dyDescent="0.25">
      <c r="A9" s="8">
        <v>7</v>
      </c>
      <c r="B9" s="8">
        <v>6</v>
      </c>
      <c r="C9" s="8" t="s">
        <v>6317</v>
      </c>
    </row>
    <row r="10" spans="1:3" ht="66" x14ac:dyDescent="0.25">
      <c r="A10" s="8">
        <v>8</v>
      </c>
      <c r="B10" s="8">
        <v>7</v>
      </c>
      <c r="C10" s="8" t="s">
        <v>6318</v>
      </c>
    </row>
    <row r="11" spans="1:3" ht="66" x14ac:dyDescent="0.25">
      <c r="A11" s="8">
        <v>9</v>
      </c>
      <c r="B11" s="8">
        <v>8</v>
      </c>
      <c r="C11" s="8" t="s">
        <v>6319</v>
      </c>
    </row>
    <row r="12" spans="1:3" ht="49.5" x14ac:dyDescent="0.25">
      <c r="A12" s="8">
        <v>10</v>
      </c>
      <c r="B12" s="8">
        <v>9</v>
      </c>
      <c r="C12" s="8" t="s">
        <v>6320</v>
      </c>
    </row>
    <row r="13" spans="1:3" ht="82.5" x14ac:dyDescent="0.25">
      <c r="A13" s="8">
        <v>11</v>
      </c>
      <c r="B13" s="8">
        <v>10</v>
      </c>
      <c r="C13" s="8" t="s">
        <v>6321</v>
      </c>
    </row>
    <row r="14" spans="1:3" ht="66" x14ac:dyDescent="0.25">
      <c r="A14" s="8">
        <v>12</v>
      </c>
      <c r="B14" s="8">
        <v>11</v>
      </c>
      <c r="C14" s="8" t="s">
        <v>6322</v>
      </c>
    </row>
    <row r="15" spans="1:3" ht="82.5" x14ac:dyDescent="0.25">
      <c r="A15" s="8">
        <v>13</v>
      </c>
      <c r="B15" s="8">
        <v>12</v>
      </c>
      <c r="C15" s="8" t="s">
        <v>6323</v>
      </c>
    </row>
    <row r="16" spans="1:3" ht="82.5" x14ac:dyDescent="0.25">
      <c r="A16" s="8">
        <v>14</v>
      </c>
      <c r="B16" s="8">
        <v>13</v>
      </c>
      <c r="C16" s="8" t="s">
        <v>6324</v>
      </c>
    </row>
    <row r="17" spans="1:3" ht="66" x14ac:dyDescent="0.25">
      <c r="A17" s="8">
        <v>15</v>
      </c>
      <c r="B17" s="8">
        <v>14</v>
      </c>
      <c r="C17" s="8" t="s">
        <v>6325</v>
      </c>
    </row>
    <row r="18" spans="1:3" ht="82.5" x14ac:dyDescent="0.25">
      <c r="A18" s="8">
        <v>16</v>
      </c>
      <c r="B18" s="8">
        <v>15</v>
      </c>
      <c r="C18" s="8" t="s">
        <v>6326</v>
      </c>
    </row>
    <row r="19" spans="1:3" ht="82.5" x14ac:dyDescent="0.25">
      <c r="A19" s="8">
        <v>17</v>
      </c>
      <c r="B19" s="8">
        <v>16</v>
      </c>
      <c r="C19" s="8" t="s">
        <v>6327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0995-F66E-4AF8-9328-A6B97E2DBF26}">
  <dimension ref="A1:D1239"/>
  <sheetViews>
    <sheetView workbookViewId="0">
      <selection activeCell="D1" sqref="D1:D1048576"/>
    </sheetView>
  </sheetViews>
  <sheetFormatPr defaultRowHeight="15.75" x14ac:dyDescent="0.25"/>
  <cols>
    <col min="1" max="1" width="12.5" bestFit="1" customWidth="1"/>
    <col min="2" max="2" width="81" bestFit="1" customWidth="1"/>
    <col min="3" max="3" width="15.375" bestFit="1" customWidth="1"/>
    <col min="4" max="4" width="57.125" style="9" customWidth="1"/>
  </cols>
  <sheetData>
    <row r="1" spans="1:4" x14ac:dyDescent="0.25">
      <c r="A1" t="s">
        <v>6204</v>
      </c>
      <c r="B1" t="s">
        <v>6206</v>
      </c>
      <c r="C1" t="s">
        <v>6207</v>
      </c>
      <c r="D1" s="9" t="s">
        <v>6237</v>
      </c>
    </row>
    <row r="2" spans="1:4" x14ac:dyDescent="0.25">
      <c r="A2" t="s">
        <v>139</v>
      </c>
      <c r="B2" t="s">
        <v>140</v>
      </c>
      <c r="C2">
        <v>-1</v>
      </c>
      <c r="D2" s="9" t="str">
        <f>VLOOKUP(Table_scibert_titles_topics[[#This Row],[Column3.topic]],scibert_titles_topicDescription!$B$2:$C$27, 2, FALSE)</f>
        <v>-1_sep_cls_of_and_language_learning</v>
      </c>
    </row>
    <row r="3" spans="1:4" x14ac:dyDescent="0.25">
      <c r="A3" t="s">
        <v>145</v>
      </c>
      <c r="B3" t="s">
        <v>146</v>
      </c>
      <c r="C3">
        <v>0</v>
      </c>
      <c r="D3" s="9" t="str">
        <f>VLOOKUP(Table_scibert_titles_topics[[#This Row],[Column3.topic]],scibert_titles_topicDescription!$B$2:$C$27, 2, FALSE)</f>
        <v>0_writing_feedback_collaborative_automated</v>
      </c>
    </row>
    <row r="4" spans="1:4" x14ac:dyDescent="0.25">
      <c r="A4" t="s">
        <v>150</v>
      </c>
      <c r="B4" t="s">
        <v>151</v>
      </c>
      <c r="C4">
        <v>14</v>
      </c>
      <c r="D4" s="9" t="str">
        <f>VLOOKUP(Table_scibert_titles_topics[[#This Row],[Column3.topic]],scibert_titles_topicDescription!$B$2:$C$27, 2, FALSE)</f>
        <v>14_social_media_networking_networks</v>
      </c>
    </row>
    <row r="5" spans="1:4" x14ac:dyDescent="0.25">
      <c r="A5" t="s">
        <v>155</v>
      </c>
      <c r="B5" t="s">
        <v>156</v>
      </c>
      <c r="C5">
        <v>-1</v>
      </c>
      <c r="D5" s="9" t="str">
        <f>VLOOKUP(Table_scibert_titles_topics[[#This Row],[Column3.topic]],scibert_titles_topicDescription!$B$2:$C$27, 2, FALSE)</f>
        <v>-1_sep_cls_of_and_language_learning</v>
      </c>
    </row>
    <row r="6" spans="1:4" x14ac:dyDescent="0.25">
      <c r="A6" t="s">
        <v>160</v>
      </c>
      <c r="B6" t="s">
        <v>161</v>
      </c>
      <c r="C6">
        <v>-1</v>
      </c>
      <c r="D6" s="9" t="str">
        <f>VLOOKUP(Table_scibert_titles_topics[[#This Row],[Column3.topic]],scibert_titles_topicDescription!$B$2:$C$27, 2, FALSE)</f>
        <v>-1_sep_cls_of_and_language_learning</v>
      </c>
    </row>
    <row r="7" spans="1:4" x14ac:dyDescent="0.25">
      <c r="A7" t="s">
        <v>165</v>
      </c>
      <c r="B7" t="s">
        <v>166</v>
      </c>
      <c r="C7">
        <v>16</v>
      </c>
      <c r="D7" s="9" t="str">
        <f>VLOOKUP(Table_scibert_titles_topics[[#This Row],[Column3.topic]],scibert_titles_topicDescription!$B$2:$C$27, 2, FALSE)</f>
        <v>16_blended_learning_inquiry_college</v>
      </c>
    </row>
    <row r="8" spans="1:4" x14ac:dyDescent="0.25">
      <c r="A8" t="s">
        <v>170</v>
      </c>
      <c r="B8" t="s">
        <v>171</v>
      </c>
      <c r="C8">
        <v>20</v>
      </c>
      <c r="D8" s="9" t="str">
        <f>VLOOKUP(Table_scibert_titles_topics[[#This Row],[Column3.topic]],scibert_titles_topicDescription!$B$2:$C$27, 2, FALSE)</f>
        <v>20_virtual_exchange_presence_online</v>
      </c>
    </row>
    <row r="9" spans="1:4" x14ac:dyDescent="0.25">
      <c r="A9" t="s">
        <v>175</v>
      </c>
      <c r="B9" t="s">
        <v>176</v>
      </c>
      <c r="C9">
        <v>-1</v>
      </c>
      <c r="D9" s="9" t="str">
        <f>VLOOKUP(Table_scibert_titles_topics[[#This Row],[Column3.topic]],scibert_titles_topicDescription!$B$2:$C$27, 2, FALSE)</f>
        <v>-1_sep_cls_of_and_language_learning</v>
      </c>
    </row>
    <row r="10" spans="1:4" x14ac:dyDescent="0.25">
      <c r="A10" t="s">
        <v>180</v>
      </c>
      <c r="B10" t="s">
        <v>181</v>
      </c>
      <c r="C10">
        <v>-1</v>
      </c>
      <c r="D10" s="9" t="str">
        <f>VLOOKUP(Table_scibert_titles_topics[[#This Row],[Column3.topic]],scibert_titles_topicDescription!$B$2:$C$27, 2, FALSE)</f>
        <v>-1_sep_cls_of_and_language_learning</v>
      </c>
    </row>
    <row r="11" spans="1:4" x14ac:dyDescent="0.25">
      <c r="A11" t="s">
        <v>185</v>
      </c>
      <c r="B11" t="s">
        <v>186</v>
      </c>
      <c r="C11">
        <v>12</v>
      </c>
      <c r="D11" s="9" t="str">
        <f>VLOOKUP(Table_scibert_titles_topics[[#This Row],[Column3.topic]],scibert_titles_topicDescription!$B$2:$C$27, 2, FALSE)</f>
        <v>12_online_student_analytics_learning</v>
      </c>
    </row>
    <row r="12" spans="1:4" x14ac:dyDescent="0.25">
      <c r="A12" t="s">
        <v>190</v>
      </c>
      <c r="B12" t="s">
        <v>191</v>
      </c>
      <c r="C12">
        <v>-1</v>
      </c>
      <c r="D12" s="9" t="str">
        <f>VLOOKUP(Table_scibert_titles_topics[[#This Row],[Column3.topic]],scibert_titles_topicDescription!$B$2:$C$27, 2, FALSE)</f>
        <v>-1_sep_cls_of_and_language_learning</v>
      </c>
    </row>
    <row r="13" spans="1:4" x14ac:dyDescent="0.25">
      <c r="A13" t="s">
        <v>195</v>
      </c>
      <c r="B13" t="s">
        <v>196</v>
      </c>
      <c r="C13">
        <v>11</v>
      </c>
      <c r="D13" s="9" t="str">
        <f>VLOOKUP(Table_scibert_titles_topics[[#This Row],[Column3.topic]],scibert_titles_topicDescription!$B$2:$C$27, 2, FALSE)</f>
        <v>11_call_research_replication_the</v>
      </c>
    </row>
    <row r="14" spans="1:4" x14ac:dyDescent="0.25">
      <c r="A14" t="s">
        <v>200</v>
      </c>
      <c r="B14" t="s">
        <v>201</v>
      </c>
      <c r="C14">
        <v>-1</v>
      </c>
      <c r="D14" s="9" t="str">
        <f>VLOOKUP(Table_scibert_titles_topics[[#This Row],[Column3.topic]],scibert_titles_topicDescription!$B$2:$C$27, 2, FALSE)</f>
        <v>-1_sep_cls_of_and_language_learning</v>
      </c>
    </row>
    <row r="15" spans="1:4" x14ac:dyDescent="0.25">
      <c r="A15" t="s">
        <v>205</v>
      </c>
      <c r="B15" t="s">
        <v>206</v>
      </c>
      <c r="C15">
        <v>-1</v>
      </c>
      <c r="D15" s="9" t="str">
        <f>VLOOKUP(Table_scibert_titles_topics[[#This Row],[Column3.topic]],scibert_titles_topicDescription!$B$2:$C$27, 2, FALSE)</f>
        <v>-1_sep_cls_of_and_language_learning</v>
      </c>
    </row>
    <row r="16" spans="1:4" x14ac:dyDescent="0.25">
      <c r="A16" t="s">
        <v>210</v>
      </c>
      <c r="B16" t="s">
        <v>211</v>
      </c>
      <c r="C16">
        <v>15</v>
      </c>
      <c r="D16" s="9" t="str">
        <f>VLOOKUP(Table_scibert_titles_topics[[#This Row],[Column3.topic]],scibert_titles_topicDescription!$B$2:$C$27, 2, FALSE)</f>
        <v>15_storytelling_digital_story_stories</v>
      </c>
    </row>
    <row r="17" spans="1:4" x14ac:dyDescent="0.25">
      <c r="A17" t="s">
        <v>215</v>
      </c>
      <c r="B17" t="s">
        <v>216</v>
      </c>
      <c r="C17">
        <v>-1</v>
      </c>
      <c r="D17" s="9" t="str">
        <f>VLOOKUP(Table_scibert_titles_topics[[#This Row],[Column3.topic]],scibert_titles_topicDescription!$B$2:$C$27, 2, FALSE)</f>
        <v>-1_sep_cls_of_and_language_learning</v>
      </c>
    </row>
    <row r="18" spans="1:4" x14ac:dyDescent="0.25">
      <c r="A18" t="s">
        <v>220</v>
      </c>
      <c r="B18" t="s">
        <v>221</v>
      </c>
      <c r="C18">
        <v>20</v>
      </c>
      <c r="D18" s="9" t="str">
        <f>VLOOKUP(Table_scibert_titles_topics[[#This Row],[Column3.topic]],scibert_titles_topicDescription!$B$2:$C$27, 2, FALSE)</f>
        <v>20_virtual_exchange_presence_online</v>
      </c>
    </row>
    <row r="19" spans="1:4" x14ac:dyDescent="0.25">
      <c r="A19" t="s">
        <v>225</v>
      </c>
      <c r="B19" t="s">
        <v>5932</v>
      </c>
      <c r="C19">
        <v>-1</v>
      </c>
      <c r="D19" s="9" t="str">
        <f>VLOOKUP(Table_scibert_titles_topics[[#This Row],[Column3.topic]],scibert_titles_topicDescription!$B$2:$C$27, 2, FALSE)</f>
        <v>-1_sep_cls_of_and_language_learning</v>
      </c>
    </row>
    <row r="20" spans="1:4" x14ac:dyDescent="0.25">
      <c r="A20" t="s">
        <v>621</v>
      </c>
      <c r="B20" t="s">
        <v>622</v>
      </c>
      <c r="C20">
        <v>-1</v>
      </c>
      <c r="D20" s="9" t="str">
        <f>VLOOKUP(Table_scibert_titles_topics[[#This Row],[Column3.topic]],scibert_titles_topicDescription!$B$2:$C$27, 2, FALSE)</f>
        <v>-1_sep_cls_of_and_language_learning</v>
      </c>
    </row>
    <row r="21" spans="1:4" x14ac:dyDescent="0.25">
      <c r="A21" t="s">
        <v>626</v>
      </c>
      <c r="B21" t="s">
        <v>627</v>
      </c>
      <c r="C21">
        <v>1</v>
      </c>
      <c r="D21" s="9" t="str">
        <f>VLOOKUP(Table_scibert_titles_topics[[#This Row],[Column3.topic]],scibert_titles_topicDescription!$B$2:$C$27, 2, FALSE)</f>
        <v>1_mobile_learning_language_assisted</v>
      </c>
    </row>
    <row r="22" spans="1:4" x14ac:dyDescent="0.25">
      <c r="A22" t="s">
        <v>631</v>
      </c>
      <c r="B22" t="s">
        <v>632</v>
      </c>
      <c r="C22">
        <v>-1</v>
      </c>
      <c r="D22" s="9" t="str">
        <f>VLOOKUP(Table_scibert_titles_topics[[#This Row],[Column3.topic]],scibert_titles_topicDescription!$B$2:$C$27, 2, FALSE)</f>
        <v>-1_sep_cls_of_and_language_learning</v>
      </c>
    </row>
    <row r="23" spans="1:4" x14ac:dyDescent="0.25">
      <c r="A23" t="s">
        <v>635</v>
      </c>
      <c r="B23" t="s">
        <v>636</v>
      </c>
      <c r="C23">
        <v>0</v>
      </c>
      <c r="D23" s="9" t="str">
        <f>VLOOKUP(Table_scibert_titles_topics[[#This Row],[Column3.topic]],scibert_titles_topicDescription!$B$2:$C$27, 2, FALSE)</f>
        <v>0_writing_feedback_collaborative_automated</v>
      </c>
    </row>
    <row r="24" spans="1:4" x14ac:dyDescent="0.25">
      <c r="A24" t="s">
        <v>640</v>
      </c>
      <c r="B24" t="s">
        <v>641</v>
      </c>
      <c r="C24">
        <v>-1</v>
      </c>
      <c r="D24" s="9" t="str">
        <f>VLOOKUP(Table_scibert_titles_topics[[#This Row],[Column3.topic]],scibert_titles_topicDescription!$B$2:$C$27, 2, FALSE)</f>
        <v>-1_sep_cls_of_and_language_learning</v>
      </c>
    </row>
    <row r="25" spans="1:4" x14ac:dyDescent="0.25">
      <c r="A25" t="s">
        <v>645</v>
      </c>
      <c r="B25" t="s">
        <v>646</v>
      </c>
      <c r="C25">
        <v>4</v>
      </c>
      <c r="D25" s="9" t="str">
        <f>VLOOKUP(Table_scibert_titles_topics[[#This Row],[Column3.topic]],scibert_titles_topicDescription!$B$2:$C$27, 2, FALSE)</f>
        <v>4_vocabulary_acquisition_glosses_dictionaries</v>
      </c>
    </row>
    <row r="26" spans="1:4" x14ac:dyDescent="0.25">
      <c r="A26" t="s">
        <v>650</v>
      </c>
      <c r="B26" t="s">
        <v>651</v>
      </c>
      <c r="C26">
        <v>-1</v>
      </c>
      <c r="D26" s="9" t="str">
        <f>VLOOKUP(Table_scibert_titles_topics[[#This Row],[Column3.topic]],scibert_titles_topicDescription!$B$2:$C$27, 2, FALSE)</f>
        <v>-1_sep_cls_of_and_language_learning</v>
      </c>
    </row>
    <row r="27" spans="1:4" x14ac:dyDescent="0.25">
      <c r="A27" t="s">
        <v>656</v>
      </c>
      <c r="B27" t="s">
        <v>657</v>
      </c>
      <c r="C27">
        <v>-1</v>
      </c>
      <c r="D27" s="9" t="str">
        <f>VLOOKUP(Table_scibert_titles_topics[[#This Row],[Column3.topic]],scibert_titles_topicDescription!$B$2:$C$27, 2, FALSE)</f>
        <v>-1_sep_cls_of_and_language_learning</v>
      </c>
    </row>
    <row r="28" spans="1:4" x14ac:dyDescent="0.25">
      <c r="A28" t="s">
        <v>662</v>
      </c>
      <c r="B28" t="s">
        <v>663</v>
      </c>
      <c r="C28">
        <v>-1</v>
      </c>
      <c r="D28" s="9" t="str">
        <f>VLOOKUP(Table_scibert_titles_topics[[#This Row],[Column3.topic]],scibert_titles_topicDescription!$B$2:$C$27, 2, FALSE)</f>
        <v>-1_sep_cls_of_and_language_learning</v>
      </c>
    </row>
    <row r="29" spans="1:4" x14ac:dyDescent="0.25">
      <c r="A29" t="s">
        <v>667</v>
      </c>
      <c r="B29" t="s">
        <v>668</v>
      </c>
      <c r="C29">
        <v>22</v>
      </c>
      <c r="D29" s="9" t="str">
        <f>VLOOKUP(Table_scibert_titles_topics[[#This Row],[Column3.topic]],scibert_titles_topicDescription!$B$2:$C$27, 2, FALSE)</f>
        <v>22_chinese_characters_mandarin_bye</v>
      </c>
    </row>
    <row r="30" spans="1:4" x14ac:dyDescent="0.25">
      <c r="A30" t="s">
        <v>671</v>
      </c>
      <c r="B30" t="s">
        <v>672</v>
      </c>
      <c r="C30">
        <v>-1</v>
      </c>
      <c r="D30" s="9" t="str">
        <f>VLOOKUP(Table_scibert_titles_topics[[#This Row],[Column3.topic]],scibert_titles_topicDescription!$B$2:$C$27, 2, FALSE)</f>
        <v>-1_sep_cls_of_and_language_learning</v>
      </c>
    </row>
    <row r="31" spans="1:4" x14ac:dyDescent="0.25">
      <c r="A31" t="s">
        <v>676</v>
      </c>
      <c r="B31" t="s">
        <v>677</v>
      </c>
      <c r="C31">
        <v>-1</v>
      </c>
      <c r="D31" s="9" t="str">
        <f>VLOOKUP(Table_scibert_titles_topics[[#This Row],[Column3.topic]],scibert_titles_topicDescription!$B$2:$C$27, 2, FALSE)</f>
        <v>-1_sep_cls_of_and_language_learning</v>
      </c>
    </row>
    <row r="32" spans="1:4" x14ac:dyDescent="0.25">
      <c r="A32" t="s">
        <v>681</v>
      </c>
      <c r="B32" t="s">
        <v>682</v>
      </c>
      <c r="C32">
        <v>-1</v>
      </c>
      <c r="D32" s="9" t="str">
        <f>VLOOKUP(Table_scibert_titles_topics[[#This Row],[Column3.topic]],scibert_titles_topicDescription!$B$2:$C$27, 2, FALSE)</f>
        <v>-1_sep_cls_of_and_language_learning</v>
      </c>
    </row>
    <row r="33" spans="1:4" x14ac:dyDescent="0.25">
      <c r="A33" t="s">
        <v>685</v>
      </c>
      <c r="B33" t="s">
        <v>686</v>
      </c>
      <c r="C33">
        <v>6</v>
      </c>
      <c r="D33" s="9" t="str">
        <f>VLOOKUP(Table_scibert_titles_topics[[#This Row],[Column3.topic]],scibert_titles_topicDescription!$B$2:$C$27, 2, FALSE)</f>
        <v>6_game_games_digital_playing</v>
      </c>
    </row>
    <row r="34" spans="1:4" x14ac:dyDescent="0.25">
      <c r="A34" t="s">
        <v>690</v>
      </c>
      <c r="B34" t="s">
        <v>691</v>
      </c>
      <c r="C34">
        <v>0</v>
      </c>
      <c r="D34" s="9" t="str">
        <f>VLOOKUP(Table_scibert_titles_topics[[#This Row],[Column3.topic]],scibert_titles_topicDescription!$B$2:$C$27, 2, FALSE)</f>
        <v>0_writing_feedback_collaborative_automated</v>
      </c>
    </row>
    <row r="35" spans="1:4" x14ac:dyDescent="0.25">
      <c r="A35" t="s">
        <v>695</v>
      </c>
      <c r="B35" t="s">
        <v>696</v>
      </c>
      <c r="C35">
        <v>0</v>
      </c>
      <c r="D35" s="9" t="str">
        <f>VLOOKUP(Table_scibert_titles_topics[[#This Row],[Column3.topic]],scibert_titles_topicDescription!$B$2:$C$27, 2, FALSE)</f>
        <v>0_writing_feedback_collaborative_automated</v>
      </c>
    </row>
    <row r="36" spans="1:4" x14ac:dyDescent="0.25">
      <c r="A36" t="s">
        <v>700</v>
      </c>
      <c r="B36" t="s">
        <v>701</v>
      </c>
      <c r="C36">
        <v>-1</v>
      </c>
      <c r="D36" s="9" t="str">
        <f>VLOOKUP(Table_scibert_titles_topics[[#This Row],[Column3.topic]],scibert_titles_topicDescription!$B$2:$C$27, 2, FALSE)</f>
        <v>-1_sep_cls_of_and_language_learning</v>
      </c>
    </row>
    <row r="37" spans="1:4" x14ac:dyDescent="0.25">
      <c r="A37" t="s">
        <v>3000</v>
      </c>
      <c r="B37" t="s">
        <v>5933</v>
      </c>
      <c r="C37">
        <v>5</v>
      </c>
      <c r="D37" s="9" t="str">
        <f>VLOOKUP(Table_scibert_titles_topics[[#This Row],[Column3.topic]],scibert_titles_topicDescription!$B$2:$C$27, 2, FALSE)</f>
        <v>5_pronunciation_speech_training_recognition</v>
      </c>
    </row>
    <row r="38" spans="1:4" x14ac:dyDescent="0.25">
      <c r="A38" t="s">
        <v>3004</v>
      </c>
      <c r="B38" t="s">
        <v>3005</v>
      </c>
      <c r="C38">
        <v>3</v>
      </c>
      <c r="D38" s="9" t="str">
        <f>VLOOKUP(Table_scibert_titles_topics[[#This Row],[Column3.topic]],scibert_titles_topicDescription!$B$2:$C$27, 2, FALSE)</f>
        <v>3_language_learning_assisted_computer</v>
      </c>
    </row>
    <row r="39" spans="1:4" x14ac:dyDescent="0.25">
      <c r="A39" t="s">
        <v>3009</v>
      </c>
      <c r="B39" t="s">
        <v>3010</v>
      </c>
      <c r="C39">
        <v>0</v>
      </c>
      <c r="D39" s="9" t="str">
        <f>VLOOKUP(Table_scibert_titles_topics[[#This Row],[Column3.topic]],scibert_titles_topicDescription!$B$2:$C$27, 2, FALSE)</f>
        <v>0_writing_feedback_collaborative_automated</v>
      </c>
    </row>
    <row r="40" spans="1:4" x14ac:dyDescent="0.25">
      <c r="A40" t="s">
        <v>3014</v>
      </c>
      <c r="B40" t="s">
        <v>3015</v>
      </c>
      <c r="C40">
        <v>14</v>
      </c>
      <c r="D40" s="9" t="str">
        <f>VLOOKUP(Table_scibert_titles_topics[[#This Row],[Column3.topic]],scibert_titles_topicDescription!$B$2:$C$27, 2, FALSE)</f>
        <v>14_social_media_networking_networks</v>
      </c>
    </row>
    <row r="41" spans="1:4" x14ac:dyDescent="0.25">
      <c r="A41" t="s">
        <v>3019</v>
      </c>
      <c r="B41" t="s">
        <v>3020</v>
      </c>
      <c r="C41">
        <v>10</v>
      </c>
      <c r="D41" s="9" t="str">
        <f>VLOOKUP(Table_scibert_titles_topics[[#This Row],[Column3.topic]],scibert_titles_topicDescription!$B$2:$C$27, 2, FALSE)</f>
        <v>10_comprehension_captions_video_captioned</v>
      </c>
    </row>
    <row r="42" spans="1:4" x14ac:dyDescent="0.25">
      <c r="A42" t="s">
        <v>3024</v>
      </c>
      <c r="B42" t="s">
        <v>3025</v>
      </c>
      <c r="C42">
        <v>12</v>
      </c>
      <c r="D42" s="9" t="str">
        <f>VLOOKUP(Table_scibert_titles_topics[[#This Row],[Column3.topic]],scibert_titles_topicDescription!$B$2:$C$27, 2, FALSE)</f>
        <v>12_online_student_analytics_learning</v>
      </c>
    </row>
    <row r="43" spans="1:4" x14ac:dyDescent="0.25">
      <c r="A43" t="s">
        <v>3435</v>
      </c>
      <c r="B43" t="s">
        <v>4903</v>
      </c>
      <c r="C43">
        <v>-1</v>
      </c>
      <c r="D43" s="9" t="str">
        <f>VLOOKUP(Table_scibert_titles_topics[[#This Row],[Column3.topic]],scibert_titles_topicDescription!$B$2:$C$27, 2, FALSE)</f>
        <v>-1_sep_cls_of_and_language_learning</v>
      </c>
    </row>
    <row r="44" spans="1:4" x14ac:dyDescent="0.25">
      <c r="A44" t="s">
        <v>3851</v>
      </c>
      <c r="B44" t="s">
        <v>3852</v>
      </c>
      <c r="C44">
        <v>5</v>
      </c>
      <c r="D44" s="9" t="str">
        <f>VLOOKUP(Table_scibert_titles_topics[[#This Row],[Column3.topic]],scibert_titles_topicDescription!$B$2:$C$27, 2, FALSE)</f>
        <v>5_pronunciation_speech_training_recognition</v>
      </c>
    </row>
    <row r="45" spans="1:4" x14ac:dyDescent="0.25">
      <c r="A45" t="s">
        <v>3856</v>
      </c>
      <c r="B45" t="s">
        <v>3857</v>
      </c>
      <c r="C45">
        <v>7</v>
      </c>
      <c r="D45" s="9" t="str">
        <f>VLOOKUP(Table_scibert_titles_topics[[#This Row],[Column3.topic]],scibert_titles_topicDescription!$B$2:$C$27, 2, FALSE)</f>
        <v>7_oral_communication_chat_mediated</v>
      </c>
    </row>
    <row r="46" spans="1:4" x14ac:dyDescent="0.25">
      <c r="A46" t="s">
        <v>3860</v>
      </c>
      <c r="B46" t="s">
        <v>3861</v>
      </c>
      <c r="C46">
        <v>-1</v>
      </c>
      <c r="D46" s="9" t="str">
        <f>VLOOKUP(Table_scibert_titles_topics[[#This Row],[Column3.topic]],scibert_titles_topicDescription!$B$2:$C$27, 2, FALSE)</f>
        <v>-1_sep_cls_of_and_language_learning</v>
      </c>
    </row>
    <row r="47" spans="1:4" x14ac:dyDescent="0.25">
      <c r="A47" t="s">
        <v>3865</v>
      </c>
      <c r="B47" t="s">
        <v>3866</v>
      </c>
      <c r="C47">
        <v>4</v>
      </c>
      <c r="D47" s="9" t="str">
        <f>VLOOKUP(Table_scibert_titles_topics[[#This Row],[Column3.topic]],scibert_titles_topicDescription!$B$2:$C$27, 2, FALSE)</f>
        <v>4_vocabulary_acquisition_glosses_dictionaries</v>
      </c>
    </row>
    <row r="48" spans="1:4" x14ac:dyDescent="0.25">
      <c r="A48" t="s">
        <v>3870</v>
      </c>
      <c r="B48" t="s">
        <v>3871</v>
      </c>
      <c r="C48">
        <v>4</v>
      </c>
      <c r="D48" s="9" t="str">
        <f>VLOOKUP(Table_scibert_titles_topics[[#This Row],[Column3.topic]],scibert_titles_topicDescription!$B$2:$C$27, 2, FALSE)</f>
        <v>4_vocabulary_acquisition_glosses_dictionaries</v>
      </c>
    </row>
    <row r="49" spans="1:4" x14ac:dyDescent="0.25">
      <c r="A49" t="s">
        <v>3875</v>
      </c>
      <c r="B49" t="s">
        <v>3876</v>
      </c>
      <c r="C49">
        <v>0</v>
      </c>
      <c r="D49" s="9" t="str">
        <f>VLOOKUP(Table_scibert_titles_topics[[#This Row],[Column3.topic]],scibert_titles_topicDescription!$B$2:$C$27, 2, FALSE)</f>
        <v>0_writing_feedback_collaborative_automated</v>
      </c>
    </row>
    <row r="50" spans="1:4" x14ac:dyDescent="0.25">
      <c r="A50" t="s">
        <v>3880</v>
      </c>
      <c r="B50" t="s">
        <v>3881</v>
      </c>
      <c r="C50">
        <v>-1</v>
      </c>
      <c r="D50" s="9" t="str">
        <f>VLOOKUP(Table_scibert_titles_topics[[#This Row],[Column3.topic]],scibert_titles_topicDescription!$B$2:$C$27, 2, FALSE)</f>
        <v>-1_sep_cls_of_and_language_learning</v>
      </c>
    </row>
    <row r="51" spans="1:4" x14ac:dyDescent="0.25">
      <c r="A51" t="s">
        <v>3885</v>
      </c>
      <c r="B51" t="s">
        <v>3886</v>
      </c>
      <c r="C51">
        <v>-1</v>
      </c>
      <c r="D51" s="9" t="str">
        <f>VLOOKUP(Table_scibert_titles_topics[[#This Row],[Column3.topic]],scibert_titles_topicDescription!$B$2:$C$27, 2, FALSE)</f>
        <v>-1_sep_cls_of_and_language_learning</v>
      </c>
    </row>
    <row r="52" spans="1:4" x14ac:dyDescent="0.25">
      <c r="A52" t="s">
        <v>3890</v>
      </c>
      <c r="B52" t="s">
        <v>3891</v>
      </c>
      <c r="C52">
        <v>-1</v>
      </c>
      <c r="D52" s="9" t="str">
        <f>VLOOKUP(Table_scibert_titles_topics[[#This Row],[Column3.topic]],scibert_titles_topicDescription!$B$2:$C$27, 2, FALSE)</f>
        <v>-1_sep_cls_of_and_language_learning</v>
      </c>
    </row>
    <row r="53" spans="1:4" x14ac:dyDescent="0.25">
      <c r="A53" t="s">
        <v>3895</v>
      </c>
      <c r="B53" t="s">
        <v>3896</v>
      </c>
      <c r="C53">
        <v>12</v>
      </c>
      <c r="D53" s="9" t="str">
        <f>VLOOKUP(Table_scibert_titles_topics[[#This Row],[Column3.topic]],scibert_titles_topicDescription!$B$2:$C$27, 2, FALSE)</f>
        <v>12_online_student_analytics_learning</v>
      </c>
    </row>
    <row r="54" spans="1:4" x14ac:dyDescent="0.25">
      <c r="A54" t="s">
        <v>3900</v>
      </c>
      <c r="B54" t="s">
        <v>3901</v>
      </c>
      <c r="C54">
        <v>13</v>
      </c>
      <c r="D54" s="9" t="str">
        <f>VLOOKUP(Table_scibert_titles_topics[[#This Row],[Column3.topic]],scibert_titles_topicDescription!$B$2:$C$27, 2, FALSE)</f>
        <v>13_flipped_classroom_flipping_classrooms</v>
      </c>
    </row>
    <row r="55" spans="1:4" x14ac:dyDescent="0.25">
      <c r="A55" t="s">
        <v>3905</v>
      </c>
      <c r="B55" t="s">
        <v>3906</v>
      </c>
      <c r="C55">
        <v>-1</v>
      </c>
      <c r="D55" s="9" t="str">
        <f>VLOOKUP(Table_scibert_titles_topics[[#This Row],[Column3.topic]],scibert_titles_topicDescription!$B$2:$C$27, 2, FALSE)</f>
        <v>-1_sep_cls_of_and_language_learning</v>
      </c>
    </row>
    <row r="56" spans="1:4" x14ac:dyDescent="0.25">
      <c r="A56" t="s">
        <v>3910</v>
      </c>
      <c r="B56" t="s">
        <v>3911</v>
      </c>
      <c r="C56">
        <v>-1</v>
      </c>
      <c r="D56" s="9" t="str">
        <f>VLOOKUP(Table_scibert_titles_topics[[#This Row],[Column3.topic]],scibert_titles_topicDescription!$B$2:$C$27, 2, FALSE)</f>
        <v>-1_sep_cls_of_and_language_learning</v>
      </c>
    </row>
    <row r="57" spans="1:4" x14ac:dyDescent="0.25">
      <c r="A57" t="s">
        <v>3915</v>
      </c>
      <c r="B57" t="s">
        <v>3916</v>
      </c>
      <c r="C57">
        <v>-1</v>
      </c>
      <c r="D57" s="9" t="str">
        <f>VLOOKUP(Table_scibert_titles_topics[[#This Row],[Column3.topic]],scibert_titles_topicDescription!$B$2:$C$27, 2, FALSE)</f>
        <v>-1_sep_cls_of_and_language_learning</v>
      </c>
    </row>
    <row r="58" spans="1:4" x14ac:dyDescent="0.25">
      <c r="A58" t="s">
        <v>3920</v>
      </c>
      <c r="B58" t="s">
        <v>3921</v>
      </c>
      <c r="C58">
        <v>-1</v>
      </c>
      <c r="D58" s="9" t="str">
        <f>VLOOKUP(Table_scibert_titles_topics[[#This Row],[Column3.topic]],scibert_titles_topicDescription!$B$2:$C$27, 2, FALSE)</f>
        <v>-1_sep_cls_of_and_language_learning</v>
      </c>
    </row>
    <row r="59" spans="1:4" x14ac:dyDescent="0.25">
      <c r="A59" t="s">
        <v>3925</v>
      </c>
      <c r="B59" t="s">
        <v>3926</v>
      </c>
      <c r="C59">
        <v>0</v>
      </c>
      <c r="D59" s="9" t="str">
        <f>VLOOKUP(Table_scibert_titles_topics[[#This Row],[Column3.topic]],scibert_titles_topicDescription!$B$2:$C$27, 2, FALSE)</f>
        <v>0_writing_feedback_collaborative_automated</v>
      </c>
    </row>
    <row r="60" spans="1:4" x14ac:dyDescent="0.25">
      <c r="A60" t="s">
        <v>3930</v>
      </c>
      <c r="B60" t="s">
        <v>3931</v>
      </c>
      <c r="C60">
        <v>2</v>
      </c>
      <c r="D60" s="9" t="str">
        <f>VLOOKUP(Table_scibert_titles_topics[[#This Row],[Column3.topic]],scibert_titles_topicDescription!$B$2:$C$27, 2, FALSE)</f>
        <v>2_intercultural_telecollaboration_competence_t...</v>
      </c>
    </row>
    <row r="61" spans="1:4" x14ac:dyDescent="0.25">
      <c r="A61" t="s">
        <v>3935</v>
      </c>
      <c r="B61" t="s">
        <v>3936</v>
      </c>
      <c r="C61">
        <v>14</v>
      </c>
      <c r="D61" s="9" t="str">
        <f>VLOOKUP(Table_scibert_titles_topics[[#This Row],[Column3.topic]],scibert_titles_topicDescription!$B$2:$C$27, 2, FALSE)</f>
        <v>14_social_media_networking_networks</v>
      </c>
    </row>
    <row r="62" spans="1:4" x14ac:dyDescent="0.25">
      <c r="A62" t="s">
        <v>3940</v>
      </c>
      <c r="B62" t="s">
        <v>3941</v>
      </c>
      <c r="C62">
        <v>-1</v>
      </c>
      <c r="D62" s="9" t="str">
        <f>VLOOKUP(Table_scibert_titles_topics[[#This Row],[Column3.topic]],scibert_titles_topicDescription!$B$2:$C$27, 2, FALSE)</f>
        <v>-1_sep_cls_of_and_language_learning</v>
      </c>
    </row>
    <row r="63" spans="1:4" x14ac:dyDescent="0.25">
      <c r="A63" t="s">
        <v>3944</v>
      </c>
      <c r="B63" t="s">
        <v>3945</v>
      </c>
      <c r="C63">
        <v>7</v>
      </c>
      <c r="D63" s="9" t="str">
        <f>VLOOKUP(Table_scibert_titles_topics[[#This Row],[Column3.topic]],scibert_titles_topicDescription!$B$2:$C$27, 2, FALSE)</f>
        <v>7_oral_communication_chat_mediated</v>
      </c>
    </row>
    <row r="64" spans="1:4" x14ac:dyDescent="0.25">
      <c r="A64" t="s">
        <v>3949</v>
      </c>
      <c r="B64" t="s">
        <v>3950</v>
      </c>
      <c r="C64">
        <v>-1</v>
      </c>
      <c r="D64" s="9" t="str">
        <f>VLOOKUP(Table_scibert_titles_topics[[#This Row],[Column3.topic]],scibert_titles_topicDescription!$B$2:$C$27, 2, FALSE)</f>
        <v>-1_sep_cls_of_and_language_learning</v>
      </c>
    </row>
    <row r="65" spans="1:4" x14ac:dyDescent="0.25">
      <c r="A65" t="s">
        <v>3954</v>
      </c>
      <c r="B65" t="s">
        <v>3955</v>
      </c>
      <c r="C65">
        <v>23</v>
      </c>
      <c r="D65" s="9" t="str">
        <f>VLOOKUP(Table_scibert_titles_topics[[#This Row],[Column3.topic]],scibert_titles_topicDescription!$B$2:$C$27, 2, FALSE)</f>
        <v>23_corpus_teaching_programs_language</v>
      </c>
    </row>
    <row r="66" spans="1:4" x14ac:dyDescent="0.25">
      <c r="A66" t="s">
        <v>3959</v>
      </c>
      <c r="B66" t="s">
        <v>3960</v>
      </c>
      <c r="C66">
        <v>5</v>
      </c>
      <c r="D66" s="9" t="str">
        <f>VLOOKUP(Table_scibert_titles_topics[[#This Row],[Column3.topic]],scibert_titles_topicDescription!$B$2:$C$27, 2, FALSE)</f>
        <v>5_pronunciation_speech_training_recognition</v>
      </c>
    </row>
    <row r="67" spans="1:4" x14ac:dyDescent="0.25">
      <c r="A67" t="s">
        <v>4372</v>
      </c>
      <c r="B67" t="s">
        <v>4373</v>
      </c>
      <c r="C67">
        <v>-1</v>
      </c>
      <c r="D67" s="9" t="str">
        <f>VLOOKUP(Table_scibert_titles_topics[[#This Row],[Column3.topic]],scibert_titles_topicDescription!$B$2:$C$27, 2, FALSE)</f>
        <v>-1_sep_cls_of_and_language_learning</v>
      </c>
    </row>
    <row r="68" spans="1:4" x14ac:dyDescent="0.25">
      <c r="A68" t="s">
        <v>4377</v>
      </c>
      <c r="B68" t="s">
        <v>4378</v>
      </c>
      <c r="C68">
        <v>-1</v>
      </c>
      <c r="D68" s="9" t="str">
        <f>VLOOKUP(Table_scibert_titles_topics[[#This Row],[Column3.topic]],scibert_titles_topicDescription!$B$2:$C$27, 2, FALSE)</f>
        <v>-1_sep_cls_of_and_language_learning</v>
      </c>
    </row>
    <row r="69" spans="1:4" x14ac:dyDescent="0.25">
      <c r="A69" t="s">
        <v>4382</v>
      </c>
      <c r="B69" t="s">
        <v>4383</v>
      </c>
      <c r="C69">
        <v>6</v>
      </c>
      <c r="D69" s="9" t="str">
        <f>VLOOKUP(Table_scibert_titles_topics[[#This Row],[Column3.topic]],scibert_titles_topicDescription!$B$2:$C$27, 2, FALSE)</f>
        <v>6_game_games_digital_playing</v>
      </c>
    </row>
    <row r="70" spans="1:4" x14ac:dyDescent="0.25">
      <c r="A70" t="s">
        <v>4387</v>
      </c>
      <c r="B70" t="s">
        <v>4388</v>
      </c>
      <c r="C70">
        <v>18</v>
      </c>
      <c r="D70" s="9" t="str">
        <f>VLOOKUP(Table_scibert_titles_topics[[#This Row],[Column3.topic]],scibert_titles_topicDescription!$B$2:$C$27, 2, FALSE)</f>
        <v>18_virtual_3d_immersive_reality</v>
      </c>
    </row>
    <row r="71" spans="1:4" x14ac:dyDescent="0.25">
      <c r="A71" t="s">
        <v>4392</v>
      </c>
      <c r="B71" t="s">
        <v>4393</v>
      </c>
      <c r="C71">
        <v>4</v>
      </c>
      <c r="D71" s="9" t="str">
        <f>VLOOKUP(Table_scibert_titles_topics[[#This Row],[Column3.topic]],scibert_titles_topicDescription!$B$2:$C$27, 2, FALSE)</f>
        <v>4_vocabulary_acquisition_glosses_dictionaries</v>
      </c>
    </row>
    <row r="72" spans="1:4" x14ac:dyDescent="0.25">
      <c r="A72" t="s">
        <v>4397</v>
      </c>
      <c r="B72" t="s">
        <v>4398</v>
      </c>
      <c r="C72">
        <v>4</v>
      </c>
      <c r="D72" s="9" t="str">
        <f>VLOOKUP(Table_scibert_titles_topics[[#This Row],[Column3.topic]],scibert_titles_topicDescription!$B$2:$C$27, 2, FALSE)</f>
        <v>4_vocabulary_acquisition_glosses_dictionaries</v>
      </c>
    </row>
    <row r="73" spans="1:4" x14ac:dyDescent="0.25">
      <c r="A73" t="s">
        <v>4402</v>
      </c>
      <c r="B73" t="s">
        <v>4403</v>
      </c>
      <c r="C73">
        <v>10</v>
      </c>
      <c r="D73" s="9" t="str">
        <f>VLOOKUP(Table_scibert_titles_topics[[#This Row],[Column3.topic]],scibert_titles_topicDescription!$B$2:$C$27, 2, FALSE)</f>
        <v>10_comprehension_captions_video_captioned</v>
      </c>
    </row>
    <row r="74" spans="1:4" x14ac:dyDescent="0.25">
      <c r="A74" t="s">
        <v>4407</v>
      </c>
      <c r="B74" t="s">
        <v>4408</v>
      </c>
      <c r="C74">
        <v>2</v>
      </c>
      <c r="D74" s="9" t="str">
        <f>VLOOKUP(Table_scibert_titles_topics[[#This Row],[Column3.topic]],scibert_titles_topicDescription!$B$2:$C$27, 2, FALSE)</f>
        <v>2_intercultural_telecollaboration_competence_t...</v>
      </c>
    </row>
    <row r="75" spans="1:4" x14ac:dyDescent="0.25">
      <c r="A75" t="s">
        <v>4412</v>
      </c>
      <c r="B75" t="s">
        <v>4413</v>
      </c>
      <c r="C75">
        <v>5</v>
      </c>
      <c r="D75" s="9" t="str">
        <f>VLOOKUP(Table_scibert_titles_topics[[#This Row],[Column3.topic]],scibert_titles_topicDescription!$B$2:$C$27, 2, FALSE)</f>
        <v>5_pronunciation_speech_training_recognition</v>
      </c>
    </row>
    <row r="76" spans="1:4" x14ac:dyDescent="0.25">
      <c r="A76" t="s">
        <v>8</v>
      </c>
      <c r="B76" t="s">
        <v>9</v>
      </c>
      <c r="C76">
        <v>7</v>
      </c>
      <c r="D76" s="9" t="str">
        <f>VLOOKUP(Table_scibert_titles_topics[[#This Row],[Column3.topic]],scibert_titles_topicDescription!$B$2:$C$27, 2, FALSE)</f>
        <v>7_oral_communication_chat_mediated</v>
      </c>
    </row>
    <row r="77" spans="1:4" x14ac:dyDescent="0.25">
      <c r="A77" t="s">
        <v>15</v>
      </c>
      <c r="B77" t="s">
        <v>16</v>
      </c>
      <c r="C77">
        <v>-1</v>
      </c>
      <c r="D77" s="9" t="str">
        <f>VLOOKUP(Table_scibert_titles_topics[[#This Row],[Column3.topic]],scibert_titles_topicDescription!$B$2:$C$27, 2, FALSE)</f>
        <v>-1_sep_cls_of_and_language_learning</v>
      </c>
    </row>
    <row r="78" spans="1:4" x14ac:dyDescent="0.25">
      <c r="A78" t="s">
        <v>21</v>
      </c>
      <c r="B78" t="s">
        <v>22</v>
      </c>
      <c r="C78">
        <v>-1</v>
      </c>
      <c r="D78" s="9" t="str">
        <f>VLOOKUP(Table_scibert_titles_topics[[#This Row],[Column3.topic]],scibert_titles_topicDescription!$B$2:$C$27, 2, FALSE)</f>
        <v>-1_sep_cls_of_and_language_learning</v>
      </c>
    </row>
    <row r="79" spans="1:4" x14ac:dyDescent="0.25">
      <c r="A79" t="s">
        <v>26</v>
      </c>
      <c r="B79" t="s">
        <v>27</v>
      </c>
      <c r="C79">
        <v>-1</v>
      </c>
      <c r="D79" s="9" t="str">
        <f>VLOOKUP(Table_scibert_titles_topics[[#This Row],[Column3.topic]],scibert_titles_topicDescription!$B$2:$C$27, 2, FALSE)</f>
        <v>-1_sep_cls_of_and_language_learning</v>
      </c>
    </row>
    <row r="80" spans="1:4" x14ac:dyDescent="0.25">
      <c r="A80" t="s">
        <v>32</v>
      </c>
      <c r="B80" t="s">
        <v>33</v>
      </c>
      <c r="C80">
        <v>16</v>
      </c>
      <c r="D80" s="9" t="str">
        <f>VLOOKUP(Table_scibert_titles_topics[[#This Row],[Column3.topic]],scibert_titles_topicDescription!$B$2:$C$27, 2, FALSE)</f>
        <v>16_blended_learning_inquiry_college</v>
      </c>
    </row>
    <row r="81" spans="1:4" x14ac:dyDescent="0.25">
      <c r="A81" t="s">
        <v>37</v>
      </c>
      <c r="B81" t="s">
        <v>38</v>
      </c>
      <c r="C81">
        <v>0</v>
      </c>
      <c r="D81" s="9" t="str">
        <f>VLOOKUP(Table_scibert_titles_topics[[#This Row],[Column3.topic]],scibert_titles_topicDescription!$B$2:$C$27, 2, FALSE)</f>
        <v>0_writing_feedback_collaborative_automated</v>
      </c>
    </row>
    <row r="82" spans="1:4" x14ac:dyDescent="0.25">
      <c r="A82" t="s">
        <v>42</v>
      </c>
      <c r="B82" t="s">
        <v>43</v>
      </c>
      <c r="C82">
        <v>6</v>
      </c>
      <c r="D82" s="9" t="str">
        <f>VLOOKUP(Table_scibert_titles_topics[[#This Row],[Column3.topic]],scibert_titles_topicDescription!$B$2:$C$27, 2, FALSE)</f>
        <v>6_game_games_digital_playing</v>
      </c>
    </row>
    <row r="83" spans="1:4" x14ac:dyDescent="0.25">
      <c r="A83" t="s">
        <v>47</v>
      </c>
      <c r="B83" t="s">
        <v>48</v>
      </c>
      <c r="C83">
        <v>21</v>
      </c>
      <c r="D83" s="9" t="str">
        <f>VLOOKUP(Table_scibert_titles_topics[[#This Row],[Column3.topic]],scibert_titles_topicDescription!$B$2:$C$27, 2, FALSE)</f>
        <v>21_reading_strategies_students_perceptions</v>
      </c>
    </row>
    <row r="84" spans="1:4" x14ac:dyDescent="0.25">
      <c r="A84" t="s">
        <v>52</v>
      </c>
      <c r="B84" t="s">
        <v>53</v>
      </c>
      <c r="C84">
        <v>22</v>
      </c>
      <c r="D84" s="9" t="str">
        <f>VLOOKUP(Table_scibert_titles_topics[[#This Row],[Column3.topic]],scibert_titles_topicDescription!$B$2:$C$27, 2, FALSE)</f>
        <v>22_chinese_characters_mandarin_bye</v>
      </c>
    </row>
    <row r="85" spans="1:4" x14ac:dyDescent="0.25">
      <c r="A85" t="s">
        <v>57</v>
      </c>
      <c r="B85" t="s">
        <v>58</v>
      </c>
      <c r="C85">
        <v>22</v>
      </c>
      <c r="D85" s="9" t="str">
        <f>VLOOKUP(Table_scibert_titles_topics[[#This Row],[Column3.topic]],scibert_titles_topicDescription!$B$2:$C$27, 2, FALSE)</f>
        <v>22_chinese_characters_mandarin_bye</v>
      </c>
    </row>
    <row r="86" spans="1:4" x14ac:dyDescent="0.25">
      <c r="A86" t="s">
        <v>63</v>
      </c>
      <c r="B86" t="s">
        <v>64</v>
      </c>
      <c r="C86">
        <v>-1</v>
      </c>
      <c r="D86" s="9" t="str">
        <f>VLOOKUP(Table_scibert_titles_topics[[#This Row],[Column3.topic]],scibert_titles_topicDescription!$B$2:$C$27, 2, FALSE)</f>
        <v>-1_sep_cls_of_and_language_learning</v>
      </c>
    </row>
    <row r="87" spans="1:4" x14ac:dyDescent="0.25">
      <c r="A87" t="s">
        <v>68</v>
      </c>
      <c r="B87" t="s">
        <v>69</v>
      </c>
      <c r="C87">
        <v>4</v>
      </c>
      <c r="D87" s="9" t="str">
        <f>VLOOKUP(Table_scibert_titles_topics[[#This Row],[Column3.topic]],scibert_titles_topicDescription!$B$2:$C$27, 2, FALSE)</f>
        <v>4_vocabulary_acquisition_glosses_dictionaries</v>
      </c>
    </row>
    <row r="88" spans="1:4" x14ac:dyDescent="0.25">
      <c r="A88" t="s">
        <v>74</v>
      </c>
      <c r="B88" t="s">
        <v>75</v>
      </c>
      <c r="C88">
        <v>-1</v>
      </c>
      <c r="D88" s="9" t="str">
        <f>VLOOKUP(Table_scibert_titles_topics[[#This Row],[Column3.topic]],scibert_titles_topicDescription!$B$2:$C$27, 2, FALSE)</f>
        <v>-1_sep_cls_of_and_language_learning</v>
      </c>
    </row>
    <row r="89" spans="1:4" x14ac:dyDescent="0.25">
      <c r="A89" t="s">
        <v>79</v>
      </c>
      <c r="B89" t="s">
        <v>80</v>
      </c>
      <c r="C89">
        <v>-1</v>
      </c>
      <c r="D89" s="9" t="str">
        <f>VLOOKUP(Table_scibert_titles_topics[[#This Row],[Column3.topic]],scibert_titles_topicDescription!$B$2:$C$27, 2, FALSE)</f>
        <v>-1_sep_cls_of_and_language_learning</v>
      </c>
    </row>
    <row r="90" spans="1:4" x14ac:dyDescent="0.25">
      <c r="A90" t="s">
        <v>84</v>
      </c>
      <c r="B90" t="s">
        <v>85</v>
      </c>
      <c r="C90">
        <v>16</v>
      </c>
      <c r="D90" s="9" t="str">
        <f>VLOOKUP(Table_scibert_titles_topics[[#This Row],[Column3.topic]],scibert_titles_topicDescription!$B$2:$C$27, 2, FALSE)</f>
        <v>16_blended_learning_inquiry_college</v>
      </c>
    </row>
    <row r="91" spans="1:4" x14ac:dyDescent="0.25">
      <c r="A91" t="s">
        <v>90</v>
      </c>
      <c r="B91" t="s">
        <v>91</v>
      </c>
      <c r="C91">
        <v>23</v>
      </c>
      <c r="D91" s="9" t="str">
        <f>VLOOKUP(Table_scibert_titles_topics[[#This Row],[Column3.topic]],scibert_titles_topicDescription!$B$2:$C$27, 2, FALSE)</f>
        <v>23_corpus_teaching_programs_language</v>
      </c>
    </row>
    <row r="92" spans="1:4" x14ac:dyDescent="0.25">
      <c r="A92" t="s">
        <v>95</v>
      </c>
      <c r="B92" t="s">
        <v>96</v>
      </c>
      <c r="C92">
        <v>-1</v>
      </c>
      <c r="D92" s="9" t="str">
        <f>VLOOKUP(Table_scibert_titles_topics[[#This Row],[Column3.topic]],scibert_titles_topicDescription!$B$2:$C$27, 2, FALSE)</f>
        <v>-1_sep_cls_of_and_language_learning</v>
      </c>
    </row>
    <row r="93" spans="1:4" x14ac:dyDescent="0.25">
      <c r="A93" t="s">
        <v>100</v>
      </c>
      <c r="B93" t="s">
        <v>101</v>
      </c>
      <c r="C93">
        <v>-1</v>
      </c>
      <c r="D93" s="9" t="str">
        <f>VLOOKUP(Table_scibert_titles_topics[[#This Row],[Column3.topic]],scibert_titles_topicDescription!$B$2:$C$27, 2, FALSE)</f>
        <v>-1_sep_cls_of_and_language_learning</v>
      </c>
    </row>
    <row r="94" spans="1:4" x14ac:dyDescent="0.25">
      <c r="A94" t="s">
        <v>106</v>
      </c>
      <c r="B94" t="s">
        <v>107</v>
      </c>
      <c r="C94">
        <v>-1</v>
      </c>
      <c r="D94" s="9" t="str">
        <f>VLOOKUP(Table_scibert_titles_topics[[#This Row],[Column3.topic]],scibert_titles_topicDescription!$B$2:$C$27, 2, FALSE)</f>
        <v>-1_sep_cls_of_and_language_learning</v>
      </c>
    </row>
    <row r="95" spans="1:4" x14ac:dyDescent="0.25">
      <c r="A95" t="s">
        <v>111</v>
      </c>
      <c r="B95" t="s">
        <v>112</v>
      </c>
      <c r="C95">
        <v>9</v>
      </c>
      <c r="D95" s="9" t="str">
        <f>VLOOKUP(Table_scibert_titles_topics[[#This Row],[Column3.topic]],scibert_titles_topicDescription!$B$2:$C$27, 2, FALSE)</f>
        <v>9_multimodal_videoconferencing_video_via</v>
      </c>
    </row>
    <row r="96" spans="1:4" x14ac:dyDescent="0.25">
      <c r="A96" t="s">
        <v>117</v>
      </c>
      <c r="B96" t="s">
        <v>118</v>
      </c>
      <c r="C96">
        <v>-1</v>
      </c>
      <c r="D96" s="9" t="str">
        <f>VLOOKUP(Table_scibert_titles_topics[[#This Row],[Column3.topic]],scibert_titles_topicDescription!$B$2:$C$27, 2, FALSE)</f>
        <v>-1_sep_cls_of_and_language_learning</v>
      </c>
    </row>
    <row r="97" spans="1:4" x14ac:dyDescent="0.25">
      <c r="A97" t="s">
        <v>122</v>
      </c>
      <c r="B97" t="s">
        <v>123</v>
      </c>
      <c r="C97">
        <v>5</v>
      </c>
      <c r="D97" s="9" t="str">
        <f>VLOOKUP(Table_scibert_titles_topics[[#This Row],[Column3.topic]],scibert_titles_topicDescription!$B$2:$C$27, 2, FALSE)</f>
        <v>5_pronunciation_speech_training_recognition</v>
      </c>
    </row>
    <row r="98" spans="1:4" x14ac:dyDescent="0.25">
      <c r="A98" t="s">
        <v>128</v>
      </c>
      <c r="B98" t="s">
        <v>129</v>
      </c>
      <c r="C98">
        <v>2</v>
      </c>
      <c r="D98" s="9" t="str">
        <f>VLOOKUP(Table_scibert_titles_topics[[#This Row],[Column3.topic]],scibert_titles_topicDescription!$B$2:$C$27, 2, FALSE)</f>
        <v>2_intercultural_telecollaboration_competence_t...</v>
      </c>
    </row>
    <row r="99" spans="1:4" x14ac:dyDescent="0.25">
      <c r="A99" t="s">
        <v>134</v>
      </c>
      <c r="B99" t="s">
        <v>135</v>
      </c>
      <c r="C99">
        <v>4</v>
      </c>
      <c r="D99" s="9" t="str">
        <f>VLOOKUP(Table_scibert_titles_topics[[#This Row],[Column3.topic]],scibert_titles_topicDescription!$B$2:$C$27, 2, FALSE)</f>
        <v>4_vocabulary_acquisition_glosses_dictionaries</v>
      </c>
    </row>
    <row r="100" spans="1:4" x14ac:dyDescent="0.25">
      <c r="A100" t="s">
        <v>229</v>
      </c>
      <c r="B100" t="s">
        <v>5967</v>
      </c>
      <c r="C100">
        <v>22</v>
      </c>
      <c r="D100" s="9" t="str">
        <f>VLOOKUP(Table_scibert_titles_topics[[#This Row],[Column3.topic]],scibert_titles_topicDescription!$B$2:$C$27, 2, FALSE)</f>
        <v>22_chinese_characters_mandarin_bye</v>
      </c>
    </row>
    <row r="101" spans="1:4" x14ac:dyDescent="0.25">
      <c r="A101" t="s">
        <v>233</v>
      </c>
      <c r="B101" t="s">
        <v>234</v>
      </c>
      <c r="C101">
        <v>10</v>
      </c>
      <c r="D101" s="9" t="str">
        <f>VLOOKUP(Table_scibert_titles_topics[[#This Row],[Column3.topic]],scibert_titles_topicDescription!$B$2:$C$27, 2, FALSE)</f>
        <v>10_comprehension_captions_video_captioned</v>
      </c>
    </row>
    <row r="102" spans="1:4" x14ac:dyDescent="0.25">
      <c r="A102" t="s">
        <v>238</v>
      </c>
      <c r="B102" t="s">
        <v>239</v>
      </c>
      <c r="C102">
        <v>16</v>
      </c>
      <c r="D102" s="9" t="str">
        <f>VLOOKUP(Table_scibert_titles_topics[[#This Row],[Column3.topic]],scibert_titles_topicDescription!$B$2:$C$27, 2, FALSE)</f>
        <v>16_blended_learning_inquiry_college</v>
      </c>
    </row>
    <row r="103" spans="1:4" x14ac:dyDescent="0.25">
      <c r="A103" t="s">
        <v>244</v>
      </c>
      <c r="B103" t="s">
        <v>245</v>
      </c>
      <c r="C103">
        <v>3</v>
      </c>
      <c r="D103" s="9" t="str">
        <f>VLOOKUP(Table_scibert_titles_topics[[#This Row],[Column3.topic]],scibert_titles_topicDescription!$B$2:$C$27, 2, FALSE)</f>
        <v>3_language_learning_assisted_computer</v>
      </c>
    </row>
    <row r="104" spans="1:4" x14ac:dyDescent="0.25">
      <c r="A104" t="s">
        <v>249</v>
      </c>
      <c r="B104" t="s">
        <v>250</v>
      </c>
      <c r="C104">
        <v>0</v>
      </c>
      <c r="D104" s="9" t="str">
        <f>VLOOKUP(Table_scibert_titles_topics[[#This Row],[Column3.topic]],scibert_titles_topicDescription!$B$2:$C$27, 2, FALSE)</f>
        <v>0_writing_feedback_collaborative_automated</v>
      </c>
    </row>
    <row r="105" spans="1:4" x14ac:dyDescent="0.25">
      <c r="A105" t="s">
        <v>255</v>
      </c>
      <c r="B105" t="s">
        <v>256</v>
      </c>
      <c r="C105">
        <v>1</v>
      </c>
      <c r="D105" s="9" t="str">
        <f>VLOOKUP(Table_scibert_titles_topics[[#This Row],[Column3.topic]],scibert_titles_topicDescription!$B$2:$C$27, 2, FALSE)</f>
        <v>1_mobile_learning_language_assisted</v>
      </c>
    </row>
    <row r="106" spans="1:4" x14ac:dyDescent="0.25">
      <c r="A106" t="s">
        <v>260</v>
      </c>
      <c r="B106" t="s">
        <v>261</v>
      </c>
      <c r="C106">
        <v>5</v>
      </c>
      <c r="D106" s="9" t="str">
        <f>VLOOKUP(Table_scibert_titles_topics[[#This Row],[Column3.topic]],scibert_titles_topicDescription!$B$2:$C$27, 2, FALSE)</f>
        <v>5_pronunciation_speech_training_recognition</v>
      </c>
    </row>
    <row r="107" spans="1:4" x14ac:dyDescent="0.25">
      <c r="A107" t="s">
        <v>265</v>
      </c>
      <c r="B107" t="s">
        <v>266</v>
      </c>
      <c r="C107">
        <v>-1</v>
      </c>
      <c r="D107" s="9" t="str">
        <f>VLOOKUP(Table_scibert_titles_topics[[#This Row],[Column3.topic]],scibert_titles_topicDescription!$B$2:$C$27, 2, FALSE)</f>
        <v>-1_sep_cls_of_and_language_learning</v>
      </c>
    </row>
    <row r="108" spans="1:4" x14ac:dyDescent="0.25">
      <c r="A108" t="s">
        <v>270</v>
      </c>
      <c r="B108" t="s">
        <v>271</v>
      </c>
      <c r="C108">
        <v>16</v>
      </c>
      <c r="D108" s="9" t="str">
        <f>VLOOKUP(Table_scibert_titles_topics[[#This Row],[Column3.topic]],scibert_titles_topicDescription!$B$2:$C$27, 2, FALSE)</f>
        <v>16_blended_learning_inquiry_college</v>
      </c>
    </row>
    <row r="109" spans="1:4" x14ac:dyDescent="0.25">
      <c r="A109" t="s">
        <v>276</v>
      </c>
      <c r="B109" t="s">
        <v>277</v>
      </c>
      <c r="C109">
        <v>-1</v>
      </c>
      <c r="D109" s="9" t="str">
        <f>VLOOKUP(Table_scibert_titles_topics[[#This Row],[Column3.topic]],scibert_titles_topicDescription!$B$2:$C$27, 2, FALSE)</f>
        <v>-1_sep_cls_of_and_language_learning</v>
      </c>
    </row>
    <row r="110" spans="1:4" x14ac:dyDescent="0.25">
      <c r="A110" t="s">
        <v>281</v>
      </c>
      <c r="B110" t="s">
        <v>282</v>
      </c>
      <c r="C110">
        <v>-1</v>
      </c>
      <c r="D110" s="9" t="str">
        <f>VLOOKUP(Table_scibert_titles_topics[[#This Row],[Column3.topic]],scibert_titles_topicDescription!$B$2:$C$27, 2, FALSE)</f>
        <v>-1_sep_cls_of_and_language_learning</v>
      </c>
    </row>
    <row r="111" spans="1:4" x14ac:dyDescent="0.25">
      <c r="A111" t="s">
        <v>286</v>
      </c>
      <c r="B111" t="s">
        <v>287</v>
      </c>
      <c r="C111">
        <v>15</v>
      </c>
      <c r="D111" s="9" t="str">
        <f>VLOOKUP(Table_scibert_titles_topics[[#This Row],[Column3.topic]],scibert_titles_topicDescription!$B$2:$C$27, 2, FALSE)</f>
        <v>15_storytelling_digital_story_stories</v>
      </c>
    </row>
    <row r="112" spans="1:4" x14ac:dyDescent="0.25">
      <c r="A112" t="s">
        <v>291</v>
      </c>
      <c r="B112" t="s">
        <v>292</v>
      </c>
      <c r="C112">
        <v>4</v>
      </c>
      <c r="D112" s="9" t="str">
        <f>VLOOKUP(Table_scibert_titles_topics[[#This Row],[Column3.topic]],scibert_titles_topicDescription!$B$2:$C$27, 2, FALSE)</f>
        <v>4_vocabulary_acquisition_glosses_dictionaries</v>
      </c>
    </row>
    <row r="113" spans="1:4" x14ac:dyDescent="0.25">
      <c r="A113" t="s">
        <v>297</v>
      </c>
      <c r="B113" t="s">
        <v>298</v>
      </c>
      <c r="C113">
        <v>7</v>
      </c>
      <c r="D113" s="9" t="str">
        <f>VLOOKUP(Table_scibert_titles_topics[[#This Row],[Column3.topic]],scibert_titles_topicDescription!$B$2:$C$27, 2, FALSE)</f>
        <v>7_oral_communication_chat_mediated</v>
      </c>
    </row>
    <row r="114" spans="1:4" x14ac:dyDescent="0.25">
      <c r="A114" t="s">
        <v>302</v>
      </c>
      <c r="B114" t="s">
        <v>303</v>
      </c>
      <c r="C114">
        <v>-1</v>
      </c>
      <c r="D114" s="9" t="str">
        <f>VLOOKUP(Table_scibert_titles_topics[[#This Row],[Column3.topic]],scibert_titles_topicDescription!$B$2:$C$27, 2, FALSE)</f>
        <v>-1_sep_cls_of_and_language_learning</v>
      </c>
    </row>
    <row r="115" spans="1:4" x14ac:dyDescent="0.25">
      <c r="A115" t="s">
        <v>307</v>
      </c>
      <c r="B115" t="s">
        <v>308</v>
      </c>
      <c r="C115">
        <v>3</v>
      </c>
      <c r="D115" s="9" t="str">
        <f>VLOOKUP(Table_scibert_titles_topics[[#This Row],[Column3.topic]],scibert_titles_topicDescription!$B$2:$C$27, 2, FALSE)</f>
        <v>3_language_learning_assisted_computer</v>
      </c>
    </row>
    <row r="116" spans="1:4" x14ac:dyDescent="0.25">
      <c r="A116" t="s">
        <v>312</v>
      </c>
      <c r="B116" t="s">
        <v>313</v>
      </c>
      <c r="C116">
        <v>23</v>
      </c>
      <c r="D116" s="9" t="str">
        <f>VLOOKUP(Table_scibert_titles_topics[[#This Row],[Column3.topic]],scibert_titles_topicDescription!$B$2:$C$27, 2, FALSE)</f>
        <v>23_corpus_teaching_programs_language</v>
      </c>
    </row>
    <row r="117" spans="1:4" x14ac:dyDescent="0.25">
      <c r="A117" t="s">
        <v>318</v>
      </c>
      <c r="B117" t="s">
        <v>319</v>
      </c>
      <c r="C117">
        <v>17</v>
      </c>
      <c r="D117" s="9" t="str">
        <f>VLOOKUP(Table_scibert_titles_topics[[#This Row],[Column3.topic]],scibert_titles_topicDescription!$B$2:$C$27, 2, FALSE)</f>
        <v>17_call_teacher_teachers_professional</v>
      </c>
    </row>
    <row r="118" spans="1:4" x14ac:dyDescent="0.25">
      <c r="A118" t="s">
        <v>323</v>
      </c>
      <c r="B118" t="s">
        <v>324</v>
      </c>
      <c r="C118">
        <v>14</v>
      </c>
      <c r="D118" s="9" t="str">
        <f>VLOOKUP(Table_scibert_titles_topics[[#This Row],[Column3.topic]],scibert_titles_topicDescription!$B$2:$C$27, 2, FALSE)</f>
        <v>14_social_media_networking_networks</v>
      </c>
    </row>
    <row r="119" spans="1:4" x14ac:dyDescent="0.25">
      <c r="A119" t="s">
        <v>328</v>
      </c>
      <c r="B119" t="s">
        <v>5965</v>
      </c>
      <c r="C119">
        <v>8</v>
      </c>
      <c r="D119" s="9" t="str">
        <f>VLOOKUP(Table_scibert_titles_topics[[#This Row],[Column3.topic]],scibert_titles_topicDescription!$B$2:$C$27, 2, FALSE)</f>
        <v>8_teachers_technology_technological_pedagogical</v>
      </c>
    </row>
    <row r="120" spans="1:4" x14ac:dyDescent="0.25">
      <c r="A120" t="s">
        <v>332</v>
      </c>
      <c r="B120" t="s">
        <v>333</v>
      </c>
      <c r="C120">
        <v>-1</v>
      </c>
      <c r="D120" s="9" t="str">
        <f>VLOOKUP(Table_scibert_titles_topics[[#This Row],[Column3.topic]],scibert_titles_topicDescription!$B$2:$C$27, 2, FALSE)</f>
        <v>-1_sep_cls_of_and_language_learning</v>
      </c>
    </row>
    <row r="121" spans="1:4" x14ac:dyDescent="0.25">
      <c r="A121" t="s">
        <v>336</v>
      </c>
      <c r="B121" t="s">
        <v>337</v>
      </c>
      <c r="C121">
        <v>5</v>
      </c>
      <c r="D121" s="9" t="str">
        <f>VLOOKUP(Table_scibert_titles_topics[[#This Row],[Column3.topic]],scibert_titles_topicDescription!$B$2:$C$27, 2, FALSE)</f>
        <v>5_pronunciation_speech_training_recognition</v>
      </c>
    </row>
    <row r="122" spans="1:4" x14ac:dyDescent="0.25">
      <c r="A122" t="s">
        <v>342</v>
      </c>
      <c r="B122" t="s">
        <v>343</v>
      </c>
      <c r="C122">
        <v>-1</v>
      </c>
      <c r="D122" s="9" t="str">
        <f>VLOOKUP(Table_scibert_titles_topics[[#This Row],[Column3.topic]],scibert_titles_topicDescription!$B$2:$C$27, 2, FALSE)</f>
        <v>-1_sep_cls_of_and_language_learning</v>
      </c>
    </row>
    <row r="123" spans="1:4" x14ac:dyDescent="0.25">
      <c r="A123" t="s">
        <v>348</v>
      </c>
      <c r="B123" t="s">
        <v>5966</v>
      </c>
      <c r="C123">
        <v>1</v>
      </c>
      <c r="D123" s="9" t="str">
        <f>VLOOKUP(Table_scibert_titles_topics[[#This Row],[Column3.topic]],scibert_titles_topicDescription!$B$2:$C$27, 2, FALSE)</f>
        <v>1_mobile_learning_language_assisted</v>
      </c>
    </row>
    <row r="124" spans="1:4" x14ac:dyDescent="0.25">
      <c r="A124" t="s">
        <v>352</v>
      </c>
      <c r="B124" t="s">
        <v>353</v>
      </c>
      <c r="C124">
        <v>19</v>
      </c>
      <c r="D124" s="9" t="str">
        <f>VLOOKUP(Table_scibert_titles_topics[[#This Row],[Column3.topic]],scibert_titles_topicDescription!$B$2:$C$27, 2, FALSE)</f>
        <v>19_grammar_spanish_tutorial_grammatical</v>
      </c>
    </row>
    <row r="125" spans="1:4" x14ac:dyDescent="0.25">
      <c r="A125" t="s">
        <v>357</v>
      </c>
      <c r="B125" t="s">
        <v>358</v>
      </c>
      <c r="C125">
        <v>-1</v>
      </c>
      <c r="D125" s="9" t="str">
        <f>VLOOKUP(Table_scibert_titles_topics[[#This Row],[Column3.topic]],scibert_titles_topicDescription!$B$2:$C$27, 2, FALSE)</f>
        <v>-1_sep_cls_of_and_language_learning</v>
      </c>
    </row>
    <row r="126" spans="1:4" x14ac:dyDescent="0.25">
      <c r="A126" t="s">
        <v>362</v>
      </c>
      <c r="B126" t="s">
        <v>363</v>
      </c>
      <c r="C126">
        <v>-1</v>
      </c>
      <c r="D126" s="9" t="str">
        <f>VLOOKUP(Table_scibert_titles_topics[[#This Row],[Column3.topic]],scibert_titles_topicDescription!$B$2:$C$27, 2, FALSE)</f>
        <v>-1_sep_cls_of_and_language_learning</v>
      </c>
    </row>
    <row r="127" spans="1:4" x14ac:dyDescent="0.25">
      <c r="A127" t="s">
        <v>367</v>
      </c>
      <c r="B127" t="s">
        <v>368</v>
      </c>
      <c r="C127">
        <v>11</v>
      </c>
      <c r="D127" s="9" t="str">
        <f>VLOOKUP(Table_scibert_titles_topics[[#This Row],[Column3.topic]],scibert_titles_topicDescription!$B$2:$C$27, 2, FALSE)</f>
        <v>11_call_research_replication_the</v>
      </c>
    </row>
    <row r="128" spans="1:4" x14ac:dyDescent="0.25">
      <c r="A128" t="s">
        <v>372</v>
      </c>
      <c r="B128" t="s">
        <v>373</v>
      </c>
      <c r="C128">
        <v>-1</v>
      </c>
      <c r="D128" s="9" t="str">
        <f>VLOOKUP(Table_scibert_titles_topics[[#This Row],[Column3.topic]],scibert_titles_topicDescription!$B$2:$C$27, 2, FALSE)</f>
        <v>-1_sep_cls_of_and_language_learning</v>
      </c>
    </row>
    <row r="129" spans="1:4" x14ac:dyDescent="0.25">
      <c r="A129" t="s">
        <v>704</v>
      </c>
      <c r="B129" t="s">
        <v>705</v>
      </c>
      <c r="C129">
        <v>0</v>
      </c>
      <c r="D129" s="9" t="str">
        <f>VLOOKUP(Table_scibert_titles_topics[[#This Row],[Column3.topic]],scibert_titles_topicDescription!$B$2:$C$27, 2, FALSE)</f>
        <v>0_writing_feedback_collaborative_automated</v>
      </c>
    </row>
    <row r="130" spans="1:4" x14ac:dyDescent="0.25">
      <c r="A130" t="s">
        <v>708</v>
      </c>
      <c r="B130" t="s">
        <v>709</v>
      </c>
      <c r="C130">
        <v>-1</v>
      </c>
      <c r="D130" s="9" t="str">
        <f>VLOOKUP(Table_scibert_titles_topics[[#This Row],[Column3.topic]],scibert_titles_topicDescription!$B$2:$C$27, 2, FALSE)</f>
        <v>-1_sep_cls_of_and_language_learning</v>
      </c>
    </row>
    <row r="131" spans="1:4" x14ac:dyDescent="0.25">
      <c r="A131" t="s">
        <v>712</v>
      </c>
      <c r="B131" t="s">
        <v>713</v>
      </c>
      <c r="C131">
        <v>-1</v>
      </c>
      <c r="D131" s="9" t="str">
        <f>VLOOKUP(Table_scibert_titles_topics[[#This Row],[Column3.topic]],scibert_titles_topicDescription!$B$2:$C$27, 2, FALSE)</f>
        <v>-1_sep_cls_of_and_language_learning</v>
      </c>
    </row>
    <row r="132" spans="1:4" x14ac:dyDescent="0.25">
      <c r="A132" t="s">
        <v>717</v>
      </c>
      <c r="B132" t="s">
        <v>718</v>
      </c>
      <c r="C132">
        <v>5</v>
      </c>
      <c r="D132" s="9" t="str">
        <f>VLOOKUP(Table_scibert_titles_topics[[#This Row],[Column3.topic]],scibert_titles_topicDescription!$B$2:$C$27, 2, FALSE)</f>
        <v>5_pronunciation_speech_training_recognition</v>
      </c>
    </row>
    <row r="133" spans="1:4" x14ac:dyDescent="0.25">
      <c r="A133" t="s">
        <v>723</v>
      </c>
      <c r="B133" t="s">
        <v>724</v>
      </c>
      <c r="C133">
        <v>1</v>
      </c>
      <c r="D133" s="9" t="str">
        <f>VLOOKUP(Table_scibert_titles_topics[[#This Row],[Column3.topic]],scibert_titles_topicDescription!$B$2:$C$27, 2, FALSE)</f>
        <v>1_mobile_learning_language_assisted</v>
      </c>
    </row>
    <row r="134" spans="1:4" x14ac:dyDescent="0.25">
      <c r="A134" t="s">
        <v>728</v>
      </c>
      <c r="B134" t="s">
        <v>729</v>
      </c>
      <c r="C134">
        <v>2</v>
      </c>
      <c r="D134" s="9" t="str">
        <f>VLOOKUP(Table_scibert_titles_topics[[#This Row],[Column3.topic]],scibert_titles_topicDescription!$B$2:$C$27, 2, FALSE)</f>
        <v>2_intercultural_telecollaboration_competence_t...</v>
      </c>
    </row>
    <row r="135" spans="1:4" x14ac:dyDescent="0.25">
      <c r="A135" t="s">
        <v>734</v>
      </c>
      <c r="B135" t="s">
        <v>735</v>
      </c>
      <c r="C135">
        <v>-1</v>
      </c>
      <c r="D135" s="9" t="str">
        <f>VLOOKUP(Table_scibert_titles_topics[[#This Row],[Column3.topic]],scibert_titles_topicDescription!$B$2:$C$27, 2, FALSE)</f>
        <v>-1_sep_cls_of_and_language_learning</v>
      </c>
    </row>
    <row r="136" spans="1:4" x14ac:dyDescent="0.25">
      <c r="A136" t="s">
        <v>740</v>
      </c>
      <c r="B136" t="s">
        <v>741</v>
      </c>
      <c r="C136">
        <v>3</v>
      </c>
      <c r="D136" s="9" t="str">
        <f>VLOOKUP(Table_scibert_titles_topics[[#This Row],[Column3.topic]],scibert_titles_topicDescription!$B$2:$C$27, 2, FALSE)</f>
        <v>3_language_learning_assisted_computer</v>
      </c>
    </row>
    <row r="137" spans="1:4" x14ac:dyDescent="0.25">
      <c r="A137" t="s">
        <v>746</v>
      </c>
      <c r="B137" t="s">
        <v>747</v>
      </c>
      <c r="C137">
        <v>-1</v>
      </c>
      <c r="D137" s="9" t="str">
        <f>VLOOKUP(Table_scibert_titles_topics[[#This Row],[Column3.topic]],scibert_titles_topicDescription!$B$2:$C$27, 2, FALSE)</f>
        <v>-1_sep_cls_of_and_language_learning</v>
      </c>
    </row>
    <row r="138" spans="1:4" x14ac:dyDescent="0.25">
      <c r="A138" t="s">
        <v>751</v>
      </c>
      <c r="B138" t="s">
        <v>752</v>
      </c>
      <c r="C138">
        <v>3</v>
      </c>
      <c r="D138" s="9" t="str">
        <f>VLOOKUP(Table_scibert_titles_topics[[#This Row],[Column3.topic]],scibert_titles_topicDescription!$B$2:$C$27, 2, FALSE)</f>
        <v>3_language_learning_assisted_computer</v>
      </c>
    </row>
    <row r="139" spans="1:4" x14ac:dyDescent="0.25">
      <c r="A139" t="s">
        <v>757</v>
      </c>
      <c r="B139" t="s">
        <v>758</v>
      </c>
      <c r="C139">
        <v>0</v>
      </c>
      <c r="D139" s="9" t="str">
        <f>VLOOKUP(Table_scibert_titles_topics[[#This Row],[Column3.topic]],scibert_titles_topicDescription!$B$2:$C$27, 2, FALSE)</f>
        <v>0_writing_feedback_collaborative_automated</v>
      </c>
    </row>
    <row r="140" spans="1:4" x14ac:dyDescent="0.25">
      <c r="A140" t="s">
        <v>762</v>
      </c>
      <c r="B140" t="s">
        <v>763</v>
      </c>
      <c r="C140">
        <v>-1</v>
      </c>
      <c r="D140" s="9" t="str">
        <f>VLOOKUP(Table_scibert_titles_topics[[#This Row],[Column3.topic]],scibert_titles_topicDescription!$B$2:$C$27, 2, FALSE)</f>
        <v>-1_sep_cls_of_and_language_learning</v>
      </c>
    </row>
    <row r="141" spans="1:4" x14ac:dyDescent="0.25">
      <c r="A141" t="s">
        <v>768</v>
      </c>
      <c r="B141" t="s">
        <v>769</v>
      </c>
      <c r="C141">
        <v>-1</v>
      </c>
      <c r="D141" s="9" t="str">
        <f>VLOOKUP(Table_scibert_titles_topics[[#This Row],[Column3.topic]],scibert_titles_topicDescription!$B$2:$C$27, 2, FALSE)</f>
        <v>-1_sep_cls_of_and_language_learning</v>
      </c>
    </row>
    <row r="142" spans="1:4" x14ac:dyDescent="0.25">
      <c r="A142" t="s">
        <v>774</v>
      </c>
      <c r="B142" t="s">
        <v>775</v>
      </c>
      <c r="C142">
        <v>0</v>
      </c>
      <c r="D142" s="9" t="str">
        <f>VLOOKUP(Table_scibert_titles_topics[[#This Row],[Column3.topic]],scibert_titles_topicDescription!$B$2:$C$27, 2, FALSE)</f>
        <v>0_writing_feedback_collaborative_automated</v>
      </c>
    </row>
    <row r="143" spans="1:4" x14ac:dyDescent="0.25">
      <c r="A143" t="s">
        <v>779</v>
      </c>
      <c r="B143" t="s">
        <v>780</v>
      </c>
      <c r="C143">
        <v>13</v>
      </c>
      <c r="D143" s="9" t="str">
        <f>VLOOKUP(Table_scibert_titles_topics[[#This Row],[Column3.topic]],scibert_titles_topicDescription!$B$2:$C$27, 2, FALSE)</f>
        <v>13_flipped_classroom_flipping_classrooms</v>
      </c>
    </row>
    <row r="144" spans="1:4" x14ac:dyDescent="0.25">
      <c r="A144" t="s">
        <v>784</v>
      </c>
      <c r="B144" t="s">
        <v>785</v>
      </c>
      <c r="C144">
        <v>-1</v>
      </c>
      <c r="D144" s="9" t="str">
        <f>VLOOKUP(Table_scibert_titles_topics[[#This Row],[Column3.topic]],scibert_titles_topicDescription!$B$2:$C$27, 2, FALSE)</f>
        <v>-1_sep_cls_of_and_language_learning</v>
      </c>
    </row>
    <row r="145" spans="1:4" x14ac:dyDescent="0.25">
      <c r="A145" t="s">
        <v>789</v>
      </c>
      <c r="B145" t="s">
        <v>790</v>
      </c>
      <c r="C145">
        <v>0</v>
      </c>
      <c r="D145" s="9" t="str">
        <f>VLOOKUP(Table_scibert_titles_topics[[#This Row],[Column3.topic]],scibert_titles_topicDescription!$B$2:$C$27, 2, FALSE)</f>
        <v>0_writing_feedback_collaborative_automated</v>
      </c>
    </row>
    <row r="146" spans="1:4" x14ac:dyDescent="0.25">
      <c r="A146" t="s">
        <v>794</v>
      </c>
      <c r="B146" t="s">
        <v>795</v>
      </c>
      <c r="C146">
        <v>-1</v>
      </c>
      <c r="D146" s="9" t="str">
        <f>VLOOKUP(Table_scibert_titles_topics[[#This Row],[Column3.topic]],scibert_titles_topicDescription!$B$2:$C$27, 2, FALSE)</f>
        <v>-1_sep_cls_of_and_language_learning</v>
      </c>
    </row>
    <row r="147" spans="1:4" x14ac:dyDescent="0.25">
      <c r="A147" t="s">
        <v>799</v>
      </c>
      <c r="B147" t="s">
        <v>800</v>
      </c>
      <c r="C147">
        <v>5</v>
      </c>
      <c r="D147" s="9" t="str">
        <f>VLOOKUP(Table_scibert_titles_topics[[#This Row],[Column3.topic]],scibert_titles_topicDescription!$B$2:$C$27, 2, FALSE)</f>
        <v>5_pronunciation_speech_training_recognition</v>
      </c>
    </row>
    <row r="148" spans="1:4" x14ac:dyDescent="0.25">
      <c r="A148" t="s">
        <v>804</v>
      </c>
      <c r="B148" t="s">
        <v>805</v>
      </c>
      <c r="C148">
        <v>-1</v>
      </c>
      <c r="D148" s="9" t="str">
        <f>VLOOKUP(Table_scibert_titles_topics[[#This Row],[Column3.topic]],scibert_titles_topicDescription!$B$2:$C$27, 2, FALSE)</f>
        <v>-1_sep_cls_of_and_language_learning</v>
      </c>
    </row>
    <row r="149" spans="1:4" x14ac:dyDescent="0.25">
      <c r="A149" t="s">
        <v>809</v>
      </c>
      <c r="B149" t="s">
        <v>810</v>
      </c>
      <c r="C149">
        <v>2</v>
      </c>
      <c r="D149" s="9" t="str">
        <f>VLOOKUP(Table_scibert_titles_topics[[#This Row],[Column3.topic]],scibert_titles_topicDescription!$B$2:$C$27, 2, FALSE)</f>
        <v>2_intercultural_telecollaboration_competence_t...</v>
      </c>
    </row>
    <row r="150" spans="1:4" x14ac:dyDescent="0.25">
      <c r="A150" t="s">
        <v>814</v>
      </c>
      <c r="B150" t="s">
        <v>815</v>
      </c>
      <c r="C150">
        <v>0</v>
      </c>
      <c r="D150" s="9" t="str">
        <f>VLOOKUP(Table_scibert_titles_topics[[#This Row],[Column3.topic]],scibert_titles_topicDescription!$B$2:$C$27, 2, FALSE)</f>
        <v>0_writing_feedback_collaborative_automated</v>
      </c>
    </row>
    <row r="151" spans="1:4" x14ac:dyDescent="0.25">
      <c r="A151" t="s">
        <v>819</v>
      </c>
      <c r="B151" t="s">
        <v>820</v>
      </c>
      <c r="C151">
        <v>19</v>
      </c>
      <c r="D151" s="9" t="str">
        <f>VLOOKUP(Table_scibert_titles_topics[[#This Row],[Column3.topic]],scibert_titles_topicDescription!$B$2:$C$27, 2, FALSE)</f>
        <v>19_grammar_spanish_tutorial_grammatical</v>
      </c>
    </row>
    <row r="152" spans="1:4" x14ac:dyDescent="0.25">
      <c r="A152" t="s">
        <v>824</v>
      </c>
      <c r="B152" t="s">
        <v>825</v>
      </c>
      <c r="C152">
        <v>17</v>
      </c>
      <c r="D152" s="9" t="str">
        <f>VLOOKUP(Table_scibert_titles_topics[[#This Row],[Column3.topic]],scibert_titles_topicDescription!$B$2:$C$27, 2, FALSE)</f>
        <v>17_call_teacher_teachers_professional</v>
      </c>
    </row>
    <row r="153" spans="1:4" x14ac:dyDescent="0.25">
      <c r="A153" t="s">
        <v>829</v>
      </c>
      <c r="B153" t="s">
        <v>830</v>
      </c>
      <c r="C153">
        <v>-1</v>
      </c>
      <c r="D153" s="9" t="str">
        <f>VLOOKUP(Table_scibert_titles_topics[[#This Row],[Column3.topic]],scibert_titles_topicDescription!$B$2:$C$27, 2, FALSE)</f>
        <v>-1_sep_cls_of_and_language_learning</v>
      </c>
    </row>
    <row r="154" spans="1:4" x14ac:dyDescent="0.25">
      <c r="A154" t="s">
        <v>834</v>
      </c>
      <c r="B154" t="s">
        <v>835</v>
      </c>
      <c r="C154">
        <v>2</v>
      </c>
      <c r="D154" s="9" t="str">
        <f>VLOOKUP(Table_scibert_titles_topics[[#This Row],[Column3.topic]],scibert_titles_topicDescription!$B$2:$C$27, 2, FALSE)</f>
        <v>2_intercultural_telecollaboration_competence_t...</v>
      </c>
    </row>
    <row r="155" spans="1:4" x14ac:dyDescent="0.25">
      <c r="A155" t="s">
        <v>840</v>
      </c>
      <c r="B155" t="s">
        <v>841</v>
      </c>
      <c r="C155">
        <v>7</v>
      </c>
      <c r="D155" s="9" t="str">
        <f>VLOOKUP(Table_scibert_titles_topics[[#This Row],[Column3.topic]],scibert_titles_topicDescription!$B$2:$C$27, 2, FALSE)</f>
        <v>7_oral_communication_chat_mediated</v>
      </c>
    </row>
    <row r="156" spans="1:4" x14ac:dyDescent="0.25">
      <c r="A156" t="s">
        <v>845</v>
      </c>
      <c r="B156" t="s">
        <v>846</v>
      </c>
      <c r="C156">
        <v>5</v>
      </c>
      <c r="D156" s="9" t="str">
        <f>VLOOKUP(Table_scibert_titles_topics[[#This Row],[Column3.topic]],scibert_titles_topicDescription!$B$2:$C$27, 2, FALSE)</f>
        <v>5_pronunciation_speech_training_recognition</v>
      </c>
    </row>
    <row r="157" spans="1:4" x14ac:dyDescent="0.25">
      <c r="A157" t="s">
        <v>1074</v>
      </c>
      <c r="B157" t="s">
        <v>1075</v>
      </c>
      <c r="C157">
        <v>5</v>
      </c>
      <c r="D157" s="9" t="str">
        <f>VLOOKUP(Table_scibert_titles_topics[[#This Row],[Column3.topic]],scibert_titles_topicDescription!$B$2:$C$27, 2, FALSE)</f>
        <v>5_pronunciation_speech_training_recognition</v>
      </c>
    </row>
    <row r="158" spans="1:4" x14ac:dyDescent="0.25">
      <c r="A158" t="s">
        <v>1079</v>
      </c>
      <c r="B158" t="s">
        <v>1080</v>
      </c>
      <c r="C158">
        <v>0</v>
      </c>
      <c r="D158" s="9" t="str">
        <f>VLOOKUP(Table_scibert_titles_topics[[#This Row],[Column3.topic]],scibert_titles_topicDescription!$B$2:$C$27, 2, FALSE)</f>
        <v>0_writing_feedback_collaborative_automated</v>
      </c>
    </row>
    <row r="159" spans="1:4" x14ac:dyDescent="0.25">
      <c r="A159" t="s">
        <v>1085</v>
      </c>
      <c r="B159" t="s">
        <v>1086</v>
      </c>
      <c r="C159">
        <v>-1</v>
      </c>
      <c r="D159" s="9" t="str">
        <f>VLOOKUP(Table_scibert_titles_topics[[#This Row],[Column3.topic]],scibert_titles_topicDescription!$B$2:$C$27, 2, FALSE)</f>
        <v>-1_sep_cls_of_and_language_learning</v>
      </c>
    </row>
    <row r="160" spans="1:4" x14ac:dyDescent="0.25">
      <c r="A160" t="s">
        <v>1091</v>
      </c>
      <c r="B160" t="s">
        <v>1092</v>
      </c>
      <c r="C160">
        <v>3</v>
      </c>
      <c r="D160" s="9" t="str">
        <f>VLOOKUP(Table_scibert_titles_topics[[#This Row],[Column3.topic]],scibert_titles_topicDescription!$B$2:$C$27, 2, FALSE)</f>
        <v>3_language_learning_assisted_computer</v>
      </c>
    </row>
    <row r="161" spans="1:4" x14ac:dyDescent="0.25">
      <c r="A161" t="s">
        <v>1096</v>
      </c>
      <c r="B161" t="s">
        <v>1097</v>
      </c>
      <c r="C161">
        <v>0</v>
      </c>
      <c r="D161" s="9" t="str">
        <f>VLOOKUP(Table_scibert_titles_topics[[#This Row],[Column3.topic]],scibert_titles_topicDescription!$B$2:$C$27, 2, FALSE)</f>
        <v>0_writing_feedback_collaborative_automated</v>
      </c>
    </row>
    <row r="162" spans="1:4" x14ac:dyDescent="0.25">
      <c r="A162" t="s">
        <v>1101</v>
      </c>
      <c r="B162" t="s">
        <v>1102</v>
      </c>
      <c r="C162">
        <v>-1</v>
      </c>
      <c r="D162" s="9" t="str">
        <f>VLOOKUP(Table_scibert_titles_topics[[#This Row],[Column3.topic]],scibert_titles_topicDescription!$B$2:$C$27, 2, FALSE)</f>
        <v>-1_sep_cls_of_and_language_learning</v>
      </c>
    </row>
    <row r="163" spans="1:4" x14ac:dyDescent="0.25">
      <c r="A163" t="s">
        <v>1107</v>
      </c>
      <c r="B163" t="s">
        <v>1108</v>
      </c>
      <c r="C163">
        <v>-1</v>
      </c>
      <c r="D163" s="9" t="str">
        <f>VLOOKUP(Table_scibert_titles_topics[[#This Row],[Column3.topic]],scibert_titles_topicDescription!$B$2:$C$27, 2, FALSE)</f>
        <v>-1_sep_cls_of_and_language_learning</v>
      </c>
    </row>
    <row r="164" spans="1:4" x14ac:dyDescent="0.25">
      <c r="A164" t="s">
        <v>1113</v>
      </c>
      <c r="B164" t="s">
        <v>1114</v>
      </c>
      <c r="C164">
        <v>-1</v>
      </c>
      <c r="D164" s="9" t="str">
        <f>VLOOKUP(Table_scibert_titles_topics[[#This Row],[Column3.topic]],scibert_titles_topicDescription!$B$2:$C$27, 2, FALSE)</f>
        <v>-1_sep_cls_of_and_language_learning</v>
      </c>
    </row>
    <row r="165" spans="1:4" x14ac:dyDescent="0.25">
      <c r="A165" t="s">
        <v>1118</v>
      </c>
      <c r="B165" t="s">
        <v>1119</v>
      </c>
      <c r="C165">
        <v>-1</v>
      </c>
      <c r="D165" s="9" t="str">
        <f>VLOOKUP(Table_scibert_titles_topics[[#This Row],[Column3.topic]],scibert_titles_topicDescription!$B$2:$C$27, 2, FALSE)</f>
        <v>-1_sep_cls_of_and_language_learning</v>
      </c>
    </row>
    <row r="166" spans="1:4" x14ac:dyDescent="0.25">
      <c r="A166" t="s">
        <v>1123</v>
      </c>
      <c r="B166" t="s">
        <v>1124</v>
      </c>
      <c r="C166">
        <v>14</v>
      </c>
      <c r="D166" s="9" t="str">
        <f>VLOOKUP(Table_scibert_titles_topics[[#This Row],[Column3.topic]],scibert_titles_topicDescription!$B$2:$C$27, 2, FALSE)</f>
        <v>14_social_media_networking_networks</v>
      </c>
    </row>
    <row r="167" spans="1:4" x14ac:dyDescent="0.25">
      <c r="A167" t="s">
        <v>1128</v>
      </c>
      <c r="B167" t="s">
        <v>1129</v>
      </c>
      <c r="C167">
        <v>0</v>
      </c>
      <c r="D167" s="9" t="str">
        <f>VLOOKUP(Table_scibert_titles_topics[[#This Row],[Column3.topic]],scibert_titles_topicDescription!$B$2:$C$27, 2, FALSE)</f>
        <v>0_writing_feedback_collaborative_automated</v>
      </c>
    </row>
    <row r="168" spans="1:4" x14ac:dyDescent="0.25">
      <c r="A168" t="s">
        <v>1132</v>
      </c>
      <c r="B168" t="s">
        <v>1133</v>
      </c>
      <c r="C168">
        <v>5</v>
      </c>
      <c r="D168" s="9" t="str">
        <f>VLOOKUP(Table_scibert_titles_topics[[#This Row],[Column3.topic]],scibert_titles_topicDescription!$B$2:$C$27, 2, FALSE)</f>
        <v>5_pronunciation_speech_training_recognition</v>
      </c>
    </row>
    <row r="169" spans="1:4" x14ac:dyDescent="0.25">
      <c r="A169" t="s">
        <v>1137</v>
      </c>
      <c r="B169" t="s">
        <v>1138</v>
      </c>
      <c r="C169">
        <v>9</v>
      </c>
      <c r="D169" s="9" t="str">
        <f>VLOOKUP(Table_scibert_titles_topics[[#This Row],[Column3.topic]],scibert_titles_topicDescription!$B$2:$C$27, 2, FALSE)</f>
        <v>9_multimodal_videoconferencing_video_via</v>
      </c>
    </row>
    <row r="170" spans="1:4" x14ac:dyDescent="0.25">
      <c r="A170" t="s">
        <v>1142</v>
      </c>
      <c r="B170" t="s">
        <v>1143</v>
      </c>
      <c r="C170">
        <v>-1</v>
      </c>
      <c r="D170" s="9" t="str">
        <f>VLOOKUP(Table_scibert_titles_topics[[#This Row],[Column3.topic]],scibert_titles_topicDescription!$B$2:$C$27, 2, FALSE)</f>
        <v>-1_sep_cls_of_and_language_learning</v>
      </c>
    </row>
    <row r="171" spans="1:4" x14ac:dyDescent="0.25">
      <c r="A171" t="s">
        <v>1147</v>
      </c>
      <c r="B171" t="s">
        <v>1148</v>
      </c>
      <c r="C171">
        <v>11</v>
      </c>
      <c r="D171" s="9" t="str">
        <f>VLOOKUP(Table_scibert_titles_topics[[#This Row],[Column3.topic]],scibert_titles_topicDescription!$B$2:$C$27, 2, FALSE)</f>
        <v>11_call_research_replication_the</v>
      </c>
    </row>
    <row r="172" spans="1:4" x14ac:dyDescent="0.25">
      <c r="A172" t="s">
        <v>1153</v>
      </c>
      <c r="B172" t="s">
        <v>1154</v>
      </c>
      <c r="C172">
        <v>0</v>
      </c>
      <c r="D172" s="9" t="str">
        <f>VLOOKUP(Table_scibert_titles_topics[[#This Row],[Column3.topic]],scibert_titles_topicDescription!$B$2:$C$27, 2, FALSE)</f>
        <v>0_writing_feedback_collaborative_automated</v>
      </c>
    </row>
    <row r="173" spans="1:4" x14ac:dyDescent="0.25">
      <c r="A173" t="s">
        <v>1158</v>
      </c>
      <c r="B173" t="s">
        <v>1159</v>
      </c>
      <c r="C173">
        <v>-1</v>
      </c>
      <c r="D173" s="9" t="str">
        <f>VLOOKUP(Table_scibert_titles_topics[[#This Row],[Column3.topic]],scibert_titles_topicDescription!$B$2:$C$27, 2, FALSE)</f>
        <v>-1_sep_cls_of_and_language_learning</v>
      </c>
    </row>
    <row r="174" spans="1:4" x14ac:dyDescent="0.25">
      <c r="A174" t="s">
        <v>1164</v>
      </c>
      <c r="B174" t="s">
        <v>1165</v>
      </c>
      <c r="C174">
        <v>0</v>
      </c>
      <c r="D174" s="9" t="str">
        <f>VLOOKUP(Table_scibert_titles_topics[[#This Row],[Column3.topic]],scibert_titles_topicDescription!$B$2:$C$27, 2, FALSE)</f>
        <v>0_writing_feedback_collaborative_automated</v>
      </c>
    </row>
    <row r="175" spans="1:4" x14ac:dyDescent="0.25">
      <c r="A175" t="s">
        <v>1169</v>
      </c>
      <c r="B175" t="s">
        <v>1170</v>
      </c>
      <c r="C175">
        <v>1</v>
      </c>
      <c r="D175" s="9" t="str">
        <f>VLOOKUP(Table_scibert_titles_topics[[#This Row],[Column3.topic]],scibert_titles_topicDescription!$B$2:$C$27, 2, FALSE)</f>
        <v>1_mobile_learning_language_assisted</v>
      </c>
    </row>
    <row r="176" spans="1:4" x14ac:dyDescent="0.25">
      <c r="A176" t="s">
        <v>1174</v>
      </c>
      <c r="B176" t="s">
        <v>1175</v>
      </c>
      <c r="C176">
        <v>-1</v>
      </c>
      <c r="D176" s="9" t="str">
        <f>VLOOKUP(Table_scibert_titles_topics[[#This Row],[Column3.topic]],scibert_titles_topicDescription!$B$2:$C$27, 2, FALSE)</f>
        <v>-1_sep_cls_of_and_language_learning</v>
      </c>
    </row>
    <row r="177" spans="1:4" x14ac:dyDescent="0.25">
      <c r="A177" t="s">
        <v>1180</v>
      </c>
      <c r="B177" t="s">
        <v>1181</v>
      </c>
      <c r="C177">
        <v>-1</v>
      </c>
      <c r="D177" s="9" t="str">
        <f>VLOOKUP(Table_scibert_titles_topics[[#This Row],[Column3.topic]],scibert_titles_topicDescription!$B$2:$C$27, 2, FALSE)</f>
        <v>-1_sep_cls_of_and_language_learning</v>
      </c>
    </row>
    <row r="178" spans="1:4" x14ac:dyDescent="0.25">
      <c r="A178" t="s">
        <v>1185</v>
      </c>
      <c r="B178" t="s">
        <v>1186</v>
      </c>
      <c r="C178">
        <v>17</v>
      </c>
      <c r="D178" s="9" t="str">
        <f>VLOOKUP(Table_scibert_titles_topics[[#This Row],[Column3.topic]],scibert_titles_topicDescription!$B$2:$C$27, 2, FALSE)</f>
        <v>17_call_teacher_teachers_professional</v>
      </c>
    </row>
    <row r="179" spans="1:4" x14ac:dyDescent="0.25">
      <c r="A179" t="s">
        <v>1191</v>
      </c>
      <c r="B179" t="s">
        <v>1192</v>
      </c>
      <c r="C179">
        <v>8</v>
      </c>
      <c r="D179" s="9" t="str">
        <f>VLOOKUP(Table_scibert_titles_topics[[#This Row],[Column3.topic]],scibert_titles_topicDescription!$B$2:$C$27, 2, FALSE)</f>
        <v>8_teachers_technology_technological_pedagogical</v>
      </c>
    </row>
    <row r="180" spans="1:4" x14ac:dyDescent="0.25">
      <c r="A180" t="s">
        <v>1196</v>
      </c>
      <c r="B180" t="s">
        <v>1197</v>
      </c>
      <c r="C180">
        <v>0</v>
      </c>
      <c r="D180" s="9" t="str">
        <f>VLOOKUP(Table_scibert_titles_topics[[#This Row],[Column3.topic]],scibert_titles_topicDescription!$B$2:$C$27, 2, FALSE)</f>
        <v>0_writing_feedback_collaborative_automated</v>
      </c>
    </row>
    <row r="181" spans="1:4" x14ac:dyDescent="0.25">
      <c r="A181" t="s">
        <v>1200</v>
      </c>
      <c r="B181" t="s">
        <v>1201</v>
      </c>
      <c r="C181">
        <v>0</v>
      </c>
      <c r="D181" s="9" t="str">
        <f>VLOOKUP(Table_scibert_titles_topics[[#This Row],[Column3.topic]],scibert_titles_topicDescription!$B$2:$C$27, 2, FALSE)</f>
        <v>0_writing_feedback_collaborative_automated</v>
      </c>
    </row>
    <row r="182" spans="1:4" x14ac:dyDescent="0.25">
      <c r="A182" t="s">
        <v>1206</v>
      </c>
      <c r="B182" t="s">
        <v>1207</v>
      </c>
      <c r="C182">
        <v>8</v>
      </c>
      <c r="D182" s="9" t="str">
        <f>VLOOKUP(Table_scibert_titles_topics[[#This Row],[Column3.topic]],scibert_titles_topicDescription!$B$2:$C$27, 2, FALSE)</f>
        <v>8_teachers_technology_technological_pedagogical</v>
      </c>
    </row>
    <row r="183" spans="1:4" x14ac:dyDescent="0.25">
      <c r="A183" t="s">
        <v>1211</v>
      </c>
      <c r="B183" t="s">
        <v>1212</v>
      </c>
      <c r="C183">
        <v>3</v>
      </c>
      <c r="D183" s="9" t="str">
        <f>VLOOKUP(Table_scibert_titles_topics[[#This Row],[Column3.topic]],scibert_titles_topicDescription!$B$2:$C$27, 2, FALSE)</f>
        <v>3_language_learning_assisted_computer</v>
      </c>
    </row>
    <row r="184" spans="1:4" x14ac:dyDescent="0.25">
      <c r="A184" t="s">
        <v>1216</v>
      </c>
      <c r="B184" t="s">
        <v>1217</v>
      </c>
      <c r="C184">
        <v>-1</v>
      </c>
      <c r="D184" s="9" t="str">
        <f>VLOOKUP(Table_scibert_titles_topics[[#This Row],[Column3.topic]],scibert_titles_topicDescription!$B$2:$C$27, 2, FALSE)</f>
        <v>-1_sep_cls_of_and_language_learning</v>
      </c>
    </row>
    <row r="185" spans="1:4" x14ac:dyDescent="0.25">
      <c r="A185" t="s">
        <v>1222</v>
      </c>
      <c r="B185" t="s">
        <v>5972</v>
      </c>
      <c r="C185">
        <v>-1</v>
      </c>
      <c r="D185" s="9" t="str">
        <f>VLOOKUP(Table_scibert_titles_topics[[#This Row],[Column3.topic]],scibert_titles_topicDescription!$B$2:$C$27, 2, FALSE)</f>
        <v>-1_sep_cls_of_and_language_learning</v>
      </c>
    </row>
    <row r="186" spans="1:4" x14ac:dyDescent="0.25">
      <c r="A186" t="s">
        <v>1227</v>
      </c>
      <c r="B186" t="s">
        <v>1228</v>
      </c>
      <c r="C186">
        <v>-1</v>
      </c>
      <c r="D186" s="9" t="str">
        <f>VLOOKUP(Table_scibert_titles_topics[[#This Row],[Column3.topic]],scibert_titles_topicDescription!$B$2:$C$27, 2, FALSE)</f>
        <v>-1_sep_cls_of_and_language_learning</v>
      </c>
    </row>
    <row r="187" spans="1:4" x14ac:dyDescent="0.25">
      <c r="A187" t="s">
        <v>1232</v>
      </c>
      <c r="B187" t="s">
        <v>1233</v>
      </c>
      <c r="C187">
        <v>4</v>
      </c>
      <c r="D187" s="9" t="str">
        <f>VLOOKUP(Table_scibert_titles_topics[[#This Row],[Column3.topic]],scibert_titles_topicDescription!$B$2:$C$27, 2, FALSE)</f>
        <v>4_vocabulary_acquisition_glosses_dictionaries</v>
      </c>
    </row>
    <row r="188" spans="1:4" x14ac:dyDescent="0.25">
      <c r="A188" t="s">
        <v>1237</v>
      </c>
      <c r="B188" t="s">
        <v>1238</v>
      </c>
      <c r="C188">
        <v>-1</v>
      </c>
      <c r="D188" s="9" t="str">
        <f>VLOOKUP(Table_scibert_titles_topics[[#This Row],[Column3.topic]],scibert_titles_topicDescription!$B$2:$C$27, 2, FALSE)</f>
        <v>-1_sep_cls_of_and_language_learning</v>
      </c>
    </row>
    <row r="189" spans="1:4" x14ac:dyDescent="0.25">
      <c r="A189" t="s">
        <v>1243</v>
      </c>
      <c r="B189" t="s">
        <v>1244</v>
      </c>
      <c r="C189">
        <v>-1</v>
      </c>
      <c r="D189" s="9" t="str">
        <f>VLOOKUP(Table_scibert_titles_topics[[#This Row],[Column3.topic]],scibert_titles_topicDescription!$B$2:$C$27, 2, FALSE)</f>
        <v>-1_sep_cls_of_and_language_learning</v>
      </c>
    </row>
    <row r="190" spans="1:4" x14ac:dyDescent="0.25">
      <c r="A190" t="s">
        <v>1248</v>
      </c>
      <c r="B190" t="s">
        <v>1249</v>
      </c>
      <c r="C190">
        <v>1</v>
      </c>
      <c r="D190" s="9" t="str">
        <f>VLOOKUP(Table_scibert_titles_topics[[#This Row],[Column3.topic]],scibert_titles_topicDescription!$B$2:$C$27, 2, FALSE)</f>
        <v>1_mobile_learning_language_assisted</v>
      </c>
    </row>
    <row r="191" spans="1:4" x14ac:dyDescent="0.25">
      <c r="A191" t="s">
        <v>1253</v>
      </c>
      <c r="B191" t="s">
        <v>1254</v>
      </c>
      <c r="C191">
        <v>6</v>
      </c>
      <c r="D191" s="9" t="str">
        <f>VLOOKUP(Table_scibert_titles_topics[[#This Row],[Column3.topic]],scibert_titles_topicDescription!$B$2:$C$27, 2, FALSE)</f>
        <v>6_game_games_digital_playing</v>
      </c>
    </row>
    <row r="192" spans="1:4" x14ac:dyDescent="0.25">
      <c r="A192" t="s">
        <v>1258</v>
      </c>
      <c r="B192" t="s">
        <v>1259</v>
      </c>
      <c r="C192">
        <v>5</v>
      </c>
      <c r="D192" s="9" t="str">
        <f>VLOOKUP(Table_scibert_titles_topics[[#This Row],[Column3.topic]],scibert_titles_topicDescription!$B$2:$C$27, 2, FALSE)</f>
        <v>5_pronunciation_speech_training_recognition</v>
      </c>
    </row>
    <row r="193" spans="1:4" x14ac:dyDescent="0.25">
      <c r="A193" t="s">
        <v>1263</v>
      </c>
      <c r="B193" t="s">
        <v>1264</v>
      </c>
      <c r="C193">
        <v>0</v>
      </c>
      <c r="D193" s="9" t="str">
        <f>VLOOKUP(Table_scibert_titles_topics[[#This Row],[Column3.topic]],scibert_titles_topicDescription!$B$2:$C$27, 2, FALSE)</f>
        <v>0_writing_feedback_collaborative_automated</v>
      </c>
    </row>
    <row r="194" spans="1:4" x14ac:dyDescent="0.25">
      <c r="A194" t="s">
        <v>1268</v>
      </c>
      <c r="B194" t="s">
        <v>1269</v>
      </c>
      <c r="C194">
        <v>-1</v>
      </c>
      <c r="D194" s="9" t="str">
        <f>VLOOKUP(Table_scibert_titles_topics[[#This Row],[Column3.topic]],scibert_titles_topicDescription!$B$2:$C$27, 2, FALSE)</f>
        <v>-1_sep_cls_of_and_language_learning</v>
      </c>
    </row>
    <row r="195" spans="1:4" x14ac:dyDescent="0.25">
      <c r="A195" t="s">
        <v>1273</v>
      </c>
      <c r="B195" t="s">
        <v>1274</v>
      </c>
      <c r="C195">
        <v>3</v>
      </c>
      <c r="D195" s="9" t="str">
        <f>VLOOKUP(Table_scibert_titles_topics[[#This Row],[Column3.topic]],scibert_titles_topicDescription!$B$2:$C$27, 2, FALSE)</f>
        <v>3_language_learning_assisted_computer</v>
      </c>
    </row>
    <row r="196" spans="1:4" x14ac:dyDescent="0.25">
      <c r="A196" t="s">
        <v>1278</v>
      </c>
      <c r="B196" t="s">
        <v>1279</v>
      </c>
      <c r="C196">
        <v>2</v>
      </c>
      <c r="D196" s="9" t="str">
        <f>VLOOKUP(Table_scibert_titles_topics[[#This Row],[Column3.topic]],scibert_titles_topicDescription!$B$2:$C$27, 2, FALSE)</f>
        <v>2_intercultural_telecollaboration_competence_t...</v>
      </c>
    </row>
    <row r="197" spans="1:4" x14ac:dyDescent="0.25">
      <c r="A197" t="s">
        <v>1283</v>
      </c>
      <c r="B197" t="s">
        <v>1284</v>
      </c>
      <c r="C197">
        <v>-1</v>
      </c>
      <c r="D197" s="9" t="str">
        <f>VLOOKUP(Table_scibert_titles_topics[[#This Row],[Column3.topic]],scibert_titles_topicDescription!$B$2:$C$27, 2, FALSE)</f>
        <v>-1_sep_cls_of_and_language_learning</v>
      </c>
    </row>
    <row r="198" spans="1:4" x14ac:dyDescent="0.25">
      <c r="A198" t="s">
        <v>1288</v>
      </c>
      <c r="B198" t="s">
        <v>1289</v>
      </c>
      <c r="C198">
        <v>0</v>
      </c>
      <c r="D198" s="9" t="str">
        <f>VLOOKUP(Table_scibert_titles_topics[[#This Row],[Column3.topic]],scibert_titles_topicDescription!$B$2:$C$27, 2, FALSE)</f>
        <v>0_writing_feedback_collaborative_automated</v>
      </c>
    </row>
    <row r="199" spans="1:4" x14ac:dyDescent="0.25">
      <c r="A199" t="s">
        <v>1293</v>
      </c>
      <c r="B199" t="s">
        <v>1294</v>
      </c>
      <c r="C199">
        <v>0</v>
      </c>
      <c r="D199" s="9" t="str">
        <f>VLOOKUP(Table_scibert_titles_topics[[#This Row],[Column3.topic]],scibert_titles_topicDescription!$B$2:$C$27, 2, FALSE)</f>
        <v>0_writing_feedback_collaborative_automated</v>
      </c>
    </row>
    <row r="200" spans="1:4" x14ac:dyDescent="0.25">
      <c r="A200" t="s">
        <v>1298</v>
      </c>
      <c r="B200" t="s">
        <v>1299</v>
      </c>
      <c r="C200">
        <v>-1</v>
      </c>
      <c r="D200" s="9" t="str">
        <f>VLOOKUP(Table_scibert_titles_topics[[#This Row],[Column3.topic]],scibert_titles_topicDescription!$B$2:$C$27, 2, FALSE)</f>
        <v>-1_sep_cls_of_and_language_learning</v>
      </c>
    </row>
    <row r="201" spans="1:4" x14ac:dyDescent="0.25">
      <c r="A201" t="s">
        <v>1303</v>
      </c>
      <c r="B201" t="s">
        <v>1304</v>
      </c>
      <c r="C201">
        <v>0</v>
      </c>
      <c r="D201" s="9" t="str">
        <f>VLOOKUP(Table_scibert_titles_topics[[#This Row],[Column3.topic]],scibert_titles_topicDescription!$B$2:$C$27, 2, FALSE)</f>
        <v>0_writing_feedback_collaborative_automated</v>
      </c>
    </row>
    <row r="202" spans="1:4" x14ac:dyDescent="0.25">
      <c r="A202" t="s">
        <v>1308</v>
      </c>
      <c r="B202" t="s">
        <v>1309</v>
      </c>
      <c r="C202">
        <v>0</v>
      </c>
      <c r="D202" s="9" t="str">
        <f>VLOOKUP(Table_scibert_titles_topics[[#This Row],[Column3.topic]],scibert_titles_topicDescription!$B$2:$C$27, 2, FALSE)</f>
        <v>0_writing_feedback_collaborative_automated</v>
      </c>
    </row>
    <row r="203" spans="1:4" x14ac:dyDescent="0.25">
      <c r="A203" t="s">
        <v>1312</v>
      </c>
      <c r="B203" t="s">
        <v>1313</v>
      </c>
      <c r="C203">
        <v>12</v>
      </c>
      <c r="D203" s="9" t="str">
        <f>VLOOKUP(Table_scibert_titles_topics[[#This Row],[Column3.topic]],scibert_titles_topicDescription!$B$2:$C$27, 2, FALSE)</f>
        <v>12_online_student_analytics_learning</v>
      </c>
    </row>
    <row r="204" spans="1:4" x14ac:dyDescent="0.25">
      <c r="A204" t="s">
        <v>1317</v>
      </c>
      <c r="B204" t="s">
        <v>1318</v>
      </c>
      <c r="C204">
        <v>8</v>
      </c>
      <c r="D204" s="9" t="str">
        <f>VLOOKUP(Table_scibert_titles_topics[[#This Row],[Column3.topic]],scibert_titles_topicDescription!$B$2:$C$27, 2, FALSE)</f>
        <v>8_teachers_technology_technological_pedagogical</v>
      </c>
    </row>
    <row r="205" spans="1:4" x14ac:dyDescent="0.25">
      <c r="A205" t="s">
        <v>1321</v>
      </c>
      <c r="B205" t="s">
        <v>1322</v>
      </c>
      <c r="C205">
        <v>15</v>
      </c>
      <c r="D205" s="9" t="str">
        <f>VLOOKUP(Table_scibert_titles_topics[[#This Row],[Column3.topic]],scibert_titles_topicDescription!$B$2:$C$27, 2, FALSE)</f>
        <v>15_storytelling_digital_story_stories</v>
      </c>
    </row>
    <row r="206" spans="1:4" x14ac:dyDescent="0.25">
      <c r="A206" t="s">
        <v>1326</v>
      </c>
      <c r="B206" t="s">
        <v>1327</v>
      </c>
      <c r="C206">
        <v>7</v>
      </c>
      <c r="D206" s="9" t="str">
        <f>VLOOKUP(Table_scibert_titles_topics[[#This Row],[Column3.topic]],scibert_titles_topicDescription!$B$2:$C$27, 2, FALSE)</f>
        <v>7_oral_communication_chat_mediated</v>
      </c>
    </row>
    <row r="207" spans="1:4" x14ac:dyDescent="0.25">
      <c r="A207" t="s">
        <v>1330</v>
      </c>
      <c r="B207" t="s">
        <v>1331</v>
      </c>
      <c r="C207">
        <v>-1</v>
      </c>
      <c r="D207" s="9" t="str">
        <f>VLOOKUP(Table_scibert_titles_topics[[#This Row],[Column3.topic]],scibert_titles_topicDescription!$B$2:$C$27, 2, FALSE)</f>
        <v>-1_sep_cls_of_and_language_learning</v>
      </c>
    </row>
    <row r="208" spans="1:4" x14ac:dyDescent="0.25">
      <c r="A208" t="s">
        <v>1335</v>
      </c>
      <c r="B208" t="s">
        <v>1336</v>
      </c>
      <c r="C208">
        <v>2</v>
      </c>
      <c r="D208" s="9" t="str">
        <f>VLOOKUP(Table_scibert_titles_topics[[#This Row],[Column3.topic]],scibert_titles_topicDescription!$B$2:$C$27, 2, FALSE)</f>
        <v>2_intercultural_telecollaboration_competence_t...</v>
      </c>
    </row>
    <row r="209" spans="1:4" x14ac:dyDescent="0.25">
      <c r="A209" t="s">
        <v>1340</v>
      </c>
      <c r="B209" t="s">
        <v>1341</v>
      </c>
      <c r="C209">
        <v>8</v>
      </c>
      <c r="D209" s="9" t="str">
        <f>VLOOKUP(Table_scibert_titles_topics[[#This Row],[Column3.topic]],scibert_titles_topicDescription!$B$2:$C$27, 2, FALSE)</f>
        <v>8_teachers_technology_technological_pedagogical</v>
      </c>
    </row>
    <row r="210" spans="1:4" x14ac:dyDescent="0.25">
      <c r="A210" t="s">
        <v>1345</v>
      </c>
      <c r="B210" t="s">
        <v>1346</v>
      </c>
      <c r="C210">
        <v>12</v>
      </c>
      <c r="D210" s="9" t="str">
        <f>VLOOKUP(Table_scibert_titles_topics[[#This Row],[Column3.topic]],scibert_titles_topicDescription!$B$2:$C$27, 2, FALSE)</f>
        <v>12_online_student_analytics_learning</v>
      </c>
    </row>
    <row r="211" spans="1:4" x14ac:dyDescent="0.25">
      <c r="A211" t="s">
        <v>1350</v>
      </c>
      <c r="B211" t="s">
        <v>1351</v>
      </c>
      <c r="C211">
        <v>-1</v>
      </c>
      <c r="D211" s="9" t="str">
        <f>VLOOKUP(Table_scibert_titles_topics[[#This Row],[Column3.topic]],scibert_titles_topicDescription!$B$2:$C$27, 2, FALSE)</f>
        <v>-1_sep_cls_of_and_language_learning</v>
      </c>
    </row>
    <row r="212" spans="1:4" x14ac:dyDescent="0.25">
      <c r="A212" t="s">
        <v>1356</v>
      </c>
      <c r="B212" t="s">
        <v>1357</v>
      </c>
      <c r="C212">
        <v>0</v>
      </c>
      <c r="D212" s="9" t="str">
        <f>VLOOKUP(Table_scibert_titles_topics[[#This Row],[Column3.topic]],scibert_titles_topicDescription!$B$2:$C$27, 2, FALSE)</f>
        <v>0_writing_feedback_collaborative_automated</v>
      </c>
    </row>
    <row r="213" spans="1:4" x14ac:dyDescent="0.25">
      <c r="A213" t="s">
        <v>1361</v>
      </c>
      <c r="B213" t="s">
        <v>1362</v>
      </c>
      <c r="C213">
        <v>21</v>
      </c>
      <c r="D213" s="9" t="str">
        <f>VLOOKUP(Table_scibert_titles_topics[[#This Row],[Column3.topic]],scibert_titles_topicDescription!$B$2:$C$27, 2, FALSE)</f>
        <v>21_reading_strategies_students_perceptions</v>
      </c>
    </row>
    <row r="214" spans="1:4" x14ac:dyDescent="0.25">
      <c r="A214" t="s">
        <v>1366</v>
      </c>
      <c r="B214" t="s">
        <v>1367</v>
      </c>
      <c r="C214">
        <v>4</v>
      </c>
      <c r="D214" s="9" t="str">
        <f>VLOOKUP(Table_scibert_titles_topics[[#This Row],[Column3.topic]],scibert_titles_topicDescription!$B$2:$C$27, 2, FALSE)</f>
        <v>4_vocabulary_acquisition_glosses_dictionaries</v>
      </c>
    </row>
    <row r="215" spans="1:4" x14ac:dyDescent="0.25">
      <c r="A215" t="s">
        <v>1371</v>
      </c>
      <c r="B215" t="s">
        <v>1372</v>
      </c>
      <c r="C215">
        <v>21</v>
      </c>
      <c r="D215" s="9" t="str">
        <f>VLOOKUP(Table_scibert_titles_topics[[#This Row],[Column3.topic]],scibert_titles_topicDescription!$B$2:$C$27, 2, FALSE)</f>
        <v>21_reading_strategies_students_perceptions</v>
      </c>
    </row>
    <row r="216" spans="1:4" x14ac:dyDescent="0.25">
      <c r="A216" t="s">
        <v>1375</v>
      </c>
      <c r="B216" t="s">
        <v>1376</v>
      </c>
      <c r="C216">
        <v>-1</v>
      </c>
      <c r="D216" s="9" t="str">
        <f>VLOOKUP(Table_scibert_titles_topics[[#This Row],[Column3.topic]],scibert_titles_topicDescription!$B$2:$C$27, 2, FALSE)</f>
        <v>-1_sep_cls_of_and_language_learning</v>
      </c>
    </row>
    <row r="217" spans="1:4" x14ac:dyDescent="0.25">
      <c r="A217" t="s">
        <v>1380</v>
      </c>
      <c r="B217" t="s">
        <v>1381</v>
      </c>
      <c r="C217">
        <v>1</v>
      </c>
      <c r="D217" s="9" t="str">
        <f>VLOOKUP(Table_scibert_titles_topics[[#This Row],[Column3.topic]],scibert_titles_topicDescription!$B$2:$C$27, 2, FALSE)</f>
        <v>1_mobile_learning_language_assisted</v>
      </c>
    </row>
    <row r="218" spans="1:4" x14ac:dyDescent="0.25">
      <c r="A218" t="s">
        <v>1385</v>
      </c>
      <c r="B218" t="s">
        <v>1386</v>
      </c>
      <c r="C218">
        <v>3</v>
      </c>
      <c r="D218" s="9" t="str">
        <f>VLOOKUP(Table_scibert_titles_topics[[#This Row],[Column3.topic]],scibert_titles_topicDescription!$B$2:$C$27, 2, FALSE)</f>
        <v>3_language_learning_assisted_computer</v>
      </c>
    </row>
    <row r="219" spans="1:4" x14ac:dyDescent="0.25">
      <c r="A219" t="s">
        <v>1390</v>
      </c>
      <c r="B219" t="s">
        <v>1391</v>
      </c>
      <c r="C219">
        <v>-1</v>
      </c>
      <c r="D219" s="9" t="str">
        <f>VLOOKUP(Table_scibert_titles_topics[[#This Row],[Column3.topic]],scibert_titles_topicDescription!$B$2:$C$27, 2, FALSE)</f>
        <v>-1_sep_cls_of_and_language_learning</v>
      </c>
    </row>
    <row r="220" spans="1:4" x14ac:dyDescent="0.25">
      <c r="A220" t="s">
        <v>1395</v>
      </c>
      <c r="B220" t="s">
        <v>1396</v>
      </c>
      <c r="C220">
        <v>3</v>
      </c>
      <c r="D220" s="9" t="str">
        <f>VLOOKUP(Table_scibert_titles_topics[[#This Row],[Column3.topic]],scibert_titles_topicDescription!$B$2:$C$27, 2, FALSE)</f>
        <v>3_language_learning_assisted_computer</v>
      </c>
    </row>
    <row r="221" spans="1:4" x14ac:dyDescent="0.25">
      <c r="A221" t="s">
        <v>1401</v>
      </c>
      <c r="B221" t="s">
        <v>1402</v>
      </c>
      <c r="C221">
        <v>-1</v>
      </c>
      <c r="D221" s="9" t="str">
        <f>VLOOKUP(Table_scibert_titles_topics[[#This Row],[Column3.topic]],scibert_titles_topicDescription!$B$2:$C$27, 2, FALSE)</f>
        <v>-1_sep_cls_of_and_language_learning</v>
      </c>
    </row>
    <row r="222" spans="1:4" x14ac:dyDescent="0.25">
      <c r="A222" t="s">
        <v>1406</v>
      </c>
      <c r="B222" t="s">
        <v>1407</v>
      </c>
      <c r="C222">
        <v>2</v>
      </c>
      <c r="D222" s="9" t="str">
        <f>VLOOKUP(Table_scibert_titles_topics[[#This Row],[Column3.topic]],scibert_titles_topicDescription!$B$2:$C$27, 2, FALSE)</f>
        <v>2_intercultural_telecollaboration_competence_t...</v>
      </c>
    </row>
    <row r="223" spans="1:4" x14ac:dyDescent="0.25">
      <c r="A223" t="s">
        <v>1412</v>
      </c>
      <c r="B223" t="s">
        <v>1413</v>
      </c>
      <c r="C223">
        <v>2</v>
      </c>
      <c r="D223" s="9" t="str">
        <f>VLOOKUP(Table_scibert_titles_topics[[#This Row],[Column3.topic]],scibert_titles_topicDescription!$B$2:$C$27, 2, FALSE)</f>
        <v>2_intercultural_telecollaboration_competence_t...</v>
      </c>
    </row>
    <row r="224" spans="1:4" x14ac:dyDescent="0.25">
      <c r="A224" t="s">
        <v>1417</v>
      </c>
      <c r="B224" t="s">
        <v>1418</v>
      </c>
      <c r="C224">
        <v>11</v>
      </c>
      <c r="D224" s="9" t="str">
        <f>VLOOKUP(Table_scibert_titles_topics[[#This Row],[Column3.topic]],scibert_titles_topicDescription!$B$2:$C$27, 2, FALSE)</f>
        <v>11_call_research_replication_the</v>
      </c>
    </row>
    <row r="225" spans="1:4" x14ac:dyDescent="0.25">
      <c r="A225" t="s">
        <v>1666</v>
      </c>
      <c r="B225" t="s">
        <v>1667</v>
      </c>
      <c r="C225">
        <v>7</v>
      </c>
      <c r="D225" s="9" t="str">
        <f>VLOOKUP(Table_scibert_titles_topics[[#This Row],[Column3.topic]],scibert_titles_topicDescription!$B$2:$C$27, 2, FALSE)</f>
        <v>7_oral_communication_chat_mediated</v>
      </c>
    </row>
    <row r="226" spans="1:4" x14ac:dyDescent="0.25">
      <c r="A226" t="s">
        <v>1671</v>
      </c>
      <c r="B226" t="s">
        <v>1672</v>
      </c>
      <c r="C226">
        <v>5</v>
      </c>
      <c r="D226" s="9" t="str">
        <f>VLOOKUP(Table_scibert_titles_topics[[#This Row],[Column3.topic]],scibert_titles_topicDescription!$B$2:$C$27, 2, FALSE)</f>
        <v>5_pronunciation_speech_training_recognition</v>
      </c>
    </row>
    <row r="227" spans="1:4" x14ac:dyDescent="0.25">
      <c r="A227" t="s">
        <v>1676</v>
      </c>
      <c r="B227" t="s">
        <v>1677</v>
      </c>
      <c r="C227">
        <v>0</v>
      </c>
      <c r="D227" s="9" t="str">
        <f>VLOOKUP(Table_scibert_titles_topics[[#This Row],[Column3.topic]],scibert_titles_topicDescription!$B$2:$C$27, 2, FALSE)</f>
        <v>0_writing_feedback_collaborative_automated</v>
      </c>
    </row>
    <row r="228" spans="1:4" x14ac:dyDescent="0.25">
      <c r="A228" t="s">
        <v>1682</v>
      </c>
      <c r="B228" t="s">
        <v>1683</v>
      </c>
      <c r="C228">
        <v>8</v>
      </c>
      <c r="D228" s="9" t="str">
        <f>VLOOKUP(Table_scibert_titles_topics[[#This Row],[Column3.topic]],scibert_titles_topicDescription!$B$2:$C$27, 2, FALSE)</f>
        <v>8_teachers_technology_technological_pedagogical</v>
      </c>
    </row>
    <row r="229" spans="1:4" x14ac:dyDescent="0.25">
      <c r="A229" t="s">
        <v>1687</v>
      </c>
      <c r="B229" t="s">
        <v>1688</v>
      </c>
      <c r="C229">
        <v>-1</v>
      </c>
      <c r="D229" s="9" t="str">
        <f>VLOOKUP(Table_scibert_titles_topics[[#This Row],[Column3.topic]],scibert_titles_topicDescription!$B$2:$C$27, 2, FALSE)</f>
        <v>-1_sep_cls_of_and_language_learning</v>
      </c>
    </row>
    <row r="230" spans="1:4" x14ac:dyDescent="0.25">
      <c r="A230" t="s">
        <v>1693</v>
      </c>
      <c r="B230" t="s">
        <v>1694</v>
      </c>
      <c r="C230">
        <v>-1</v>
      </c>
      <c r="D230" s="9" t="str">
        <f>VLOOKUP(Table_scibert_titles_topics[[#This Row],[Column3.topic]],scibert_titles_topicDescription!$B$2:$C$27, 2, FALSE)</f>
        <v>-1_sep_cls_of_and_language_learning</v>
      </c>
    </row>
    <row r="231" spans="1:4" x14ac:dyDescent="0.25">
      <c r="A231" t="s">
        <v>1698</v>
      </c>
      <c r="B231" t="s">
        <v>1699</v>
      </c>
      <c r="C231">
        <v>3</v>
      </c>
      <c r="D231" s="9" t="str">
        <f>VLOOKUP(Table_scibert_titles_topics[[#This Row],[Column3.topic]],scibert_titles_topicDescription!$B$2:$C$27, 2, FALSE)</f>
        <v>3_language_learning_assisted_computer</v>
      </c>
    </row>
    <row r="232" spans="1:4" x14ac:dyDescent="0.25">
      <c r="A232" t="s">
        <v>1703</v>
      </c>
      <c r="B232" t="s">
        <v>1704</v>
      </c>
      <c r="C232">
        <v>-1</v>
      </c>
      <c r="D232" s="9" t="str">
        <f>VLOOKUP(Table_scibert_titles_topics[[#This Row],[Column3.topic]],scibert_titles_topicDescription!$B$2:$C$27, 2, FALSE)</f>
        <v>-1_sep_cls_of_and_language_learning</v>
      </c>
    </row>
    <row r="233" spans="1:4" x14ac:dyDescent="0.25">
      <c r="A233" t="s">
        <v>1708</v>
      </c>
      <c r="B233" t="s">
        <v>1709</v>
      </c>
      <c r="C233">
        <v>0</v>
      </c>
      <c r="D233" s="9" t="str">
        <f>VLOOKUP(Table_scibert_titles_topics[[#This Row],[Column3.topic]],scibert_titles_topicDescription!$B$2:$C$27, 2, FALSE)</f>
        <v>0_writing_feedback_collaborative_automated</v>
      </c>
    </row>
    <row r="234" spans="1:4" x14ac:dyDescent="0.25">
      <c r="A234" t="s">
        <v>1712</v>
      </c>
      <c r="B234" t="s">
        <v>1713</v>
      </c>
      <c r="C234">
        <v>8</v>
      </c>
      <c r="D234" s="9" t="str">
        <f>VLOOKUP(Table_scibert_titles_topics[[#This Row],[Column3.topic]],scibert_titles_topicDescription!$B$2:$C$27, 2, FALSE)</f>
        <v>8_teachers_technology_technological_pedagogical</v>
      </c>
    </row>
    <row r="235" spans="1:4" x14ac:dyDescent="0.25">
      <c r="A235" t="s">
        <v>1717</v>
      </c>
      <c r="B235" t="s">
        <v>1718</v>
      </c>
      <c r="C235">
        <v>0</v>
      </c>
      <c r="D235" s="9" t="str">
        <f>VLOOKUP(Table_scibert_titles_topics[[#This Row],[Column3.topic]],scibert_titles_topicDescription!$B$2:$C$27, 2, FALSE)</f>
        <v>0_writing_feedback_collaborative_automated</v>
      </c>
    </row>
    <row r="236" spans="1:4" x14ac:dyDescent="0.25">
      <c r="A236" t="s">
        <v>1722</v>
      </c>
      <c r="B236" t="s">
        <v>1723</v>
      </c>
      <c r="C236">
        <v>4</v>
      </c>
      <c r="D236" s="9" t="str">
        <f>VLOOKUP(Table_scibert_titles_topics[[#This Row],[Column3.topic]],scibert_titles_topicDescription!$B$2:$C$27, 2, FALSE)</f>
        <v>4_vocabulary_acquisition_glosses_dictionaries</v>
      </c>
    </row>
    <row r="237" spans="1:4" x14ac:dyDescent="0.25">
      <c r="A237" t="s">
        <v>1731</v>
      </c>
      <c r="B237" t="s">
        <v>1732</v>
      </c>
      <c r="C237">
        <v>5</v>
      </c>
      <c r="D237" s="9" t="str">
        <f>VLOOKUP(Table_scibert_titles_topics[[#This Row],[Column3.topic]],scibert_titles_topicDescription!$B$2:$C$27, 2, FALSE)</f>
        <v>5_pronunciation_speech_training_recognition</v>
      </c>
    </row>
    <row r="238" spans="1:4" x14ac:dyDescent="0.25">
      <c r="A238" t="s">
        <v>1736</v>
      </c>
      <c r="B238" t="s">
        <v>1737</v>
      </c>
      <c r="C238">
        <v>7</v>
      </c>
      <c r="D238" s="9" t="str">
        <f>VLOOKUP(Table_scibert_titles_topics[[#This Row],[Column3.topic]],scibert_titles_topicDescription!$B$2:$C$27, 2, FALSE)</f>
        <v>7_oral_communication_chat_mediated</v>
      </c>
    </row>
    <row r="239" spans="1:4" x14ac:dyDescent="0.25">
      <c r="A239" t="s">
        <v>1741</v>
      </c>
      <c r="B239" t="s">
        <v>1742</v>
      </c>
      <c r="C239">
        <v>19</v>
      </c>
      <c r="D239" s="9" t="str">
        <f>VLOOKUP(Table_scibert_titles_topics[[#This Row],[Column3.topic]],scibert_titles_topicDescription!$B$2:$C$27, 2, FALSE)</f>
        <v>19_grammar_spanish_tutorial_grammatical</v>
      </c>
    </row>
    <row r="240" spans="1:4" x14ac:dyDescent="0.25">
      <c r="A240" t="s">
        <v>1746</v>
      </c>
      <c r="B240" t="s">
        <v>1747</v>
      </c>
      <c r="C240">
        <v>-1</v>
      </c>
      <c r="D240" s="9" t="str">
        <f>VLOOKUP(Table_scibert_titles_topics[[#This Row],[Column3.topic]],scibert_titles_topicDescription!$B$2:$C$27, 2, FALSE)</f>
        <v>-1_sep_cls_of_and_language_learning</v>
      </c>
    </row>
    <row r="241" spans="1:4" x14ac:dyDescent="0.25">
      <c r="A241" t="s">
        <v>1750</v>
      </c>
      <c r="B241" t="s">
        <v>1751</v>
      </c>
      <c r="C241">
        <v>1</v>
      </c>
      <c r="D241" s="9" t="str">
        <f>VLOOKUP(Table_scibert_titles_topics[[#This Row],[Column3.topic]],scibert_titles_topicDescription!$B$2:$C$27, 2, FALSE)</f>
        <v>1_mobile_learning_language_assisted</v>
      </c>
    </row>
    <row r="242" spans="1:4" x14ac:dyDescent="0.25">
      <c r="A242" t="s">
        <v>1755</v>
      </c>
      <c r="B242" t="s">
        <v>1756</v>
      </c>
      <c r="C242">
        <v>14</v>
      </c>
      <c r="D242" s="9" t="str">
        <f>VLOOKUP(Table_scibert_titles_topics[[#This Row],[Column3.topic]],scibert_titles_topicDescription!$B$2:$C$27, 2, FALSE)</f>
        <v>14_social_media_networking_networks</v>
      </c>
    </row>
    <row r="243" spans="1:4" x14ac:dyDescent="0.25">
      <c r="A243" t="s">
        <v>1761</v>
      </c>
      <c r="B243" t="s">
        <v>1762</v>
      </c>
      <c r="C243">
        <v>7</v>
      </c>
      <c r="D243" s="9" t="str">
        <f>VLOOKUP(Table_scibert_titles_topics[[#This Row],[Column3.topic]],scibert_titles_topicDescription!$B$2:$C$27, 2, FALSE)</f>
        <v>7_oral_communication_chat_mediated</v>
      </c>
    </row>
    <row r="244" spans="1:4" x14ac:dyDescent="0.25">
      <c r="A244" t="s">
        <v>1766</v>
      </c>
      <c r="B244" t="s">
        <v>1767</v>
      </c>
      <c r="C244">
        <v>1</v>
      </c>
      <c r="D244" s="9" t="str">
        <f>VLOOKUP(Table_scibert_titles_topics[[#This Row],[Column3.topic]],scibert_titles_topicDescription!$B$2:$C$27, 2, FALSE)</f>
        <v>1_mobile_learning_language_assisted</v>
      </c>
    </row>
    <row r="245" spans="1:4" x14ac:dyDescent="0.25">
      <c r="A245" t="s">
        <v>1771</v>
      </c>
      <c r="B245" t="s">
        <v>1772</v>
      </c>
      <c r="C245">
        <v>13</v>
      </c>
      <c r="D245" s="9" t="str">
        <f>VLOOKUP(Table_scibert_titles_topics[[#This Row],[Column3.topic]],scibert_titles_topicDescription!$B$2:$C$27, 2, FALSE)</f>
        <v>13_flipped_classroom_flipping_classrooms</v>
      </c>
    </row>
    <row r="246" spans="1:4" x14ac:dyDescent="0.25">
      <c r="A246" t="s">
        <v>1776</v>
      </c>
      <c r="B246" t="s">
        <v>5973</v>
      </c>
      <c r="C246">
        <v>-1</v>
      </c>
      <c r="D246" s="9" t="str">
        <f>VLOOKUP(Table_scibert_titles_topics[[#This Row],[Column3.topic]],scibert_titles_topicDescription!$B$2:$C$27, 2, FALSE)</f>
        <v>-1_sep_cls_of_and_language_learning</v>
      </c>
    </row>
    <row r="247" spans="1:4" x14ac:dyDescent="0.25">
      <c r="A247" t="s">
        <v>1780</v>
      </c>
      <c r="B247" t="s">
        <v>1781</v>
      </c>
      <c r="C247">
        <v>-1</v>
      </c>
      <c r="D247" s="9" t="str">
        <f>VLOOKUP(Table_scibert_titles_topics[[#This Row],[Column3.topic]],scibert_titles_topicDescription!$B$2:$C$27, 2, FALSE)</f>
        <v>-1_sep_cls_of_and_language_learning</v>
      </c>
    </row>
    <row r="248" spans="1:4" x14ac:dyDescent="0.25">
      <c r="A248" t="s">
        <v>1785</v>
      </c>
      <c r="B248" t="s">
        <v>1786</v>
      </c>
      <c r="C248">
        <v>2</v>
      </c>
      <c r="D248" s="9" t="str">
        <f>VLOOKUP(Table_scibert_titles_topics[[#This Row],[Column3.topic]],scibert_titles_topicDescription!$B$2:$C$27, 2, FALSE)</f>
        <v>2_intercultural_telecollaboration_competence_t...</v>
      </c>
    </row>
    <row r="249" spans="1:4" x14ac:dyDescent="0.25">
      <c r="A249" t="s">
        <v>1791</v>
      </c>
      <c r="B249" t="s">
        <v>1792</v>
      </c>
      <c r="C249">
        <v>2</v>
      </c>
      <c r="D249" s="9" t="str">
        <f>VLOOKUP(Table_scibert_titles_topics[[#This Row],[Column3.topic]],scibert_titles_topicDescription!$B$2:$C$27, 2, FALSE)</f>
        <v>2_intercultural_telecollaboration_competence_t...</v>
      </c>
    </row>
    <row r="250" spans="1:4" x14ac:dyDescent="0.25">
      <c r="A250" t="s">
        <v>1797</v>
      </c>
      <c r="B250" t="s">
        <v>1727</v>
      </c>
      <c r="C250">
        <v>-1</v>
      </c>
      <c r="D250" s="9" t="str">
        <f>VLOOKUP(Table_scibert_titles_topics[[#This Row],[Column3.topic]],scibert_titles_topicDescription!$B$2:$C$27, 2, FALSE)</f>
        <v>-1_sep_cls_of_and_language_learning</v>
      </c>
    </row>
    <row r="251" spans="1:4" x14ac:dyDescent="0.25">
      <c r="A251" t="s">
        <v>1799</v>
      </c>
      <c r="B251" t="s">
        <v>1800</v>
      </c>
      <c r="C251">
        <v>24</v>
      </c>
      <c r="D251" s="9" t="str">
        <f>VLOOKUP(Table_scibert_titles_topics[[#This Row],[Column3.topic]],scibert_titles_topicDescription!$B$2:$C$27, 2, FALSE)</f>
        <v>24_driven_data_computerized_dynamic</v>
      </c>
    </row>
    <row r="252" spans="1:4" x14ac:dyDescent="0.25">
      <c r="A252" t="s">
        <v>1805</v>
      </c>
      <c r="B252" t="s">
        <v>1806</v>
      </c>
      <c r="C252">
        <v>-1</v>
      </c>
      <c r="D252" s="9" t="str">
        <f>VLOOKUP(Table_scibert_titles_topics[[#This Row],[Column3.topic]],scibert_titles_topicDescription!$B$2:$C$27, 2, FALSE)</f>
        <v>-1_sep_cls_of_and_language_learning</v>
      </c>
    </row>
    <row r="253" spans="1:4" x14ac:dyDescent="0.25">
      <c r="A253" t="s">
        <v>1809</v>
      </c>
      <c r="B253" t="s">
        <v>1810</v>
      </c>
      <c r="C253">
        <v>8</v>
      </c>
      <c r="D253" s="9" t="str">
        <f>VLOOKUP(Table_scibert_titles_topics[[#This Row],[Column3.topic]],scibert_titles_topicDescription!$B$2:$C$27, 2, FALSE)</f>
        <v>8_teachers_technology_technological_pedagogical</v>
      </c>
    </row>
    <row r="254" spans="1:4" x14ac:dyDescent="0.25">
      <c r="A254" t="s">
        <v>1814</v>
      </c>
      <c r="B254" t="s">
        <v>1815</v>
      </c>
      <c r="C254">
        <v>2</v>
      </c>
      <c r="D254" s="9" t="str">
        <f>VLOOKUP(Table_scibert_titles_topics[[#This Row],[Column3.topic]],scibert_titles_topicDescription!$B$2:$C$27, 2, FALSE)</f>
        <v>2_intercultural_telecollaboration_competence_t...</v>
      </c>
    </row>
    <row r="255" spans="1:4" x14ac:dyDescent="0.25">
      <c r="A255" t="s">
        <v>1819</v>
      </c>
      <c r="B255" t="s">
        <v>1820</v>
      </c>
      <c r="C255">
        <v>-1</v>
      </c>
      <c r="D255" s="9" t="str">
        <f>VLOOKUP(Table_scibert_titles_topics[[#This Row],[Column3.topic]],scibert_titles_topicDescription!$B$2:$C$27, 2, FALSE)</f>
        <v>-1_sep_cls_of_and_language_learning</v>
      </c>
    </row>
    <row r="256" spans="1:4" x14ac:dyDescent="0.25">
      <c r="A256" t="s">
        <v>1824</v>
      </c>
      <c r="B256" t="s">
        <v>1825</v>
      </c>
      <c r="C256">
        <v>11</v>
      </c>
      <c r="D256" s="9" t="str">
        <f>VLOOKUP(Table_scibert_titles_topics[[#This Row],[Column3.topic]],scibert_titles_topicDescription!$B$2:$C$27, 2, FALSE)</f>
        <v>11_call_research_replication_the</v>
      </c>
    </row>
    <row r="257" spans="1:4" x14ac:dyDescent="0.25">
      <c r="A257" t="s">
        <v>1829</v>
      </c>
      <c r="B257" t="s">
        <v>1830</v>
      </c>
      <c r="C257">
        <v>13</v>
      </c>
      <c r="D257" s="9" t="str">
        <f>VLOOKUP(Table_scibert_titles_topics[[#This Row],[Column3.topic]],scibert_titles_topicDescription!$B$2:$C$27, 2, FALSE)</f>
        <v>13_flipped_classroom_flipping_classrooms</v>
      </c>
    </row>
    <row r="258" spans="1:4" x14ac:dyDescent="0.25">
      <c r="A258" t="s">
        <v>1834</v>
      </c>
      <c r="B258" t="s">
        <v>1835</v>
      </c>
      <c r="C258">
        <v>-1</v>
      </c>
      <c r="D258" s="9" t="str">
        <f>VLOOKUP(Table_scibert_titles_topics[[#This Row],[Column3.topic]],scibert_titles_topicDescription!$B$2:$C$27, 2, FALSE)</f>
        <v>-1_sep_cls_of_and_language_learning</v>
      </c>
    </row>
    <row r="259" spans="1:4" x14ac:dyDescent="0.25">
      <c r="A259" t="s">
        <v>1839</v>
      </c>
      <c r="B259" t="s">
        <v>1840</v>
      </c>
      <c r="C259">
        <v>-1</v>
      </c>
      <c r="D259" s="9" t="str">
        <f>VLOOKUP(Table_scibert_titles_topics[[#This Row],[Column3.topic]],scibert_titles_topicDescription!$B$2:$C$27, 2, FALSE)</f>
        <v>-1_sep_cls_of_and_language_learning</v>
      </c>
    </row>
    <row r="260" spans="1:4" x14ac:dyDescent="0.25">
      <c r="A260" t="s">
        <v>1844</v>
      </c>
      <c r="B260" t="s">
        <v>1845</v>
      </c>
      <c r="C260">
        <v>3</v>
      </c>
      <c r="D260" s="9" t="str">
        <f>VLOOKUP(Table_scibert_titles_topics[[#This Row],[Column3.topic]],scibert_titles_topicDescription!$B$2:$C$27, 2, FALSE)</f>
        <v>3_language_learning_assisted_computer</v>
      </c>
    </row>
    <row r="261" spans="1:4" x14ac:dyDescent="0.25">
      <c r="A261" t="s">
        <v>1849</v>
      </c>
      <c r="B261" t="s">
        <v>1850</v>
      </c>
      <c r="C261">
        <v>-1</v>
      </c>
      <c r="D261" s="9" t="str">
        <f>VLOOKUP(Table_scibert_titles_topics[[#This Row],[Column3.topic]],scibert_titles_topicDescription!$B$2:$C$27, 2, FALSE)</f>
        <v>-1_sep_cls_of_and_language_learning</v>
      </c>
    </row>
    <row r="262" spans="1:4" x14ac:dyDescent="0.25">
      <c r="A262" t="s">
        <v>1854</v>
      </c>
      <c r="B262" t="s">
        <v>1855</v>
      </c>
      <c r="C262">
        <v>12</v>
      </c>
      <c r="D262" s="9" t="str">
        <f>VLOOKUP(Table_scibert_titles_topics[[#This Row],[Column3.topic]],scibert_titles_topicDescription!$B$2:$C$27, 2, FALSE)</f>
        <v>12_online_student_analytics_learning</v>
      </c>
    </row>
    <row r="263" spans="1:4" x14ac:dyDescent="0.25">
      <c r="A263" t="s">
        <v>1859</v>
      </c>
      <c r="B263" t="s">
        <v>1860</v>
      </c>
      <c r="C263">
        <v>-1</v>
      </c>
      <c r="D263" s="9" t="str">
        <f>VLOOKUP(Table_scibert_titles_topics[[#This Row],[Column3.topic]],scibert_titles_topicDescription!$B$2:$C$27, 2, FALSE)</f>
        <v>-1_sep_cls_of_and_language_learning</v>
      </c>
    </row>
    <row r="264" spans="1:4" x14ac:dyDescent="0.25">
      <c r="A264" t="s">
        <v>1864</v>
      </c>
      <c r="B264" t="s">
        <v>1865</v>
      </c>
      <c r="C264">
        <v>-1</v>
      </c>
      <c r="D264" s="9" t="str">
        <f>VLOOKUP(Table_scibert_titles_topics[[#This Row],[Column3.topic]],scibert_titles_topicDescription!$B$2:$C$27, 2, FALSE)</f>
        <v>-1_sep_cls_of_and_language_learning</v>
      </c>
    </row>
    <row r="265" spans="1:4" x14ac:dyDescent="0.25">
      <c r="A265" t="s">
        <v>2112</v>
      </c>
      <c r="B265" t="s">
        <v>2113</v>
      </c>
      <c r="C265">
        <v>1</v>
      </c>
      <c r="D265" s="9" t="str">
        <f>VLOOKUP(Table_scibert_titles_topics[[#This Row],[Column3.topic]],scibert_titles_topicDescription!$B$2:$C$27, 2, FALSE)</f>
        <v>1_mobile_learning_language_assisted</v>
      </c>
    </row>
    <row r="266" spans="1:4" x14ac:dyDescent="0.25">
      <c r="A266" t="s">
        <v>2118</v>
      </c>
      <c r="B266" t="s">
        <v>2119</v>
      </c>
      <c r="C266">
        <v>10</v>
      </c>
      <c r="D266" s="9" t="str">
        <f>VLOOKUP(Table_scibert_titles_topics[[#This Row],[Column3.topic]],scibert_titles_topicDescription!$B$2:$C$27, 2, FALSE)</f>
        <v>10_comprehension_captions_video_captioned</v>
      </c>
    </row>
    <row r="267" spans="1:4" x14ac:dyDescent="0.25">
      <c r="A267" t="s">
        <v>2122</v>
      </c>
      <c r="B267" t="s">
        <v>2123</v>
      </c>
      <c r="C267">
        <v>-1</v>
      </c>
      <c r="D267" s="9" t="str">
        <f>VLOOKUP(Table_scibert_titles_topics[[#This Row],[Column3.topic]],scibert_titles_topicDescription!$B$2:$C$27, 2, FALSE)</f>
        <v>-1_sep_cls_of_and_language_learning</v>
      </c>
    </row>
    <row r="268" spans="1:4" x14ac:dyDescent="0.25">
      <c r="A268" t="s">
        <v>2127</v>
      </c>
      <c r="B268" t="s">
        <v>2128</v>
      </c>
      <c r="C268">
        <v>3</v>
      </c>
      <c r="D268" s="9" t="str">
        <f>VLOOKUP(Table_scibert_titles_topics[[#This Row],[Column3.topic]],scibert_titles_topicDescription!$B$2:$C$27, 2, FALSE)</f>
        <v>3_language_learning_assisted_computer</v>
      </c>
    </row>
    <row r="269" spans="1:4" x14ac:dyDescent="0.25">
      <c r="A269" t="s">
        <v>2132</v>
      </c>
      <c r="B269" t="s">
        <v>2133</v>
      </c>
      <c r="C269">
        <v>0</v>
      </c>
      <c r="D269" s="9" t="str">
        <f>VLOOKUP(Table_scibert_titles_topics[[#This Row],[Column3.topic]],scibert_titles_topicDescription!$B$2:$C$27, 2, FALSE)</f>
        <v>0_writing_feedback_collaborative_automated</v>
      </c>
    </row>
    <row r="270" spans="1:4" x14ac:dyDescent="0.25">
      <c r="A270" t="s">
        <v>2137</v>
      </c>
      <c r="B270" t="s">
        <v>2138</v>
      </c>
      <c r="C270">
        <v>7</v>
      </c>
      <c r="D270" s="9" t="str">
        <f>VLOOKUP(Table_scibert_titles_topics[[#This Row],[Column3.topic]],scibert_titles_topicDescription!$B$2:$C$27, 2, FALSE)</f>
        <v>7_oral_communication_chat_mediated</v>
      </c>
    </row>
    <row r="271" spans="1:4" x14ac:dyDescent="0.25">
      <c r="A271" t="s">
        <v>2142</v>
      </c>
      <c r="B271" t="s">
        <v>2143</v>
      </c>
      <c r="C271">
        <v>22</v>
      </c>
      <c r="D271" s="9" t="str">
        <f>VLOOKUP(Table_scibert_titles_topics[[#This Row],[Column3.topic]],scibert_titles_topicDescription!$B$2:$C$27, 2, FALSE)</f>
        <v>22_chinese_characters_mandarin_bye</v>
      </c>
    </row>
    <row r="272" spans="1:4" x14ac:dyDescent="0.25">
      <c r="A272" t="s">
        <v>2148</v>
      </c>
      <c r="B272" t="s">
        <v>2149</v>
      </c>
      <c r="C272">
        <v>12</v>
      </c>
      <c r="D272" s="9" t="str">
        <f>VLOOKUP(Table_scibert_titles_topics[[#This Row],[Column3.topic]],scibert_titles_topicDescription!$B$2:$C$27, 2, FALSE)</f>
        <v>12_online_student_analytics_learning</v>
      </c>
    </row>
    <row r="273" spans="1:4" x14ac:dyDescent="0.25">
      <c r="A273" t="s">
        <v>2153</v>
      </c>
      <c r="B273" t="s">
        <v>2154</v>
      </c>
      <c r="C273">
        <v>12</v>
      </c>
      <c r="D273" s="9" t="str">
        <f>VLOOKUP(Table_scibert_titles_topics[[#This Row],[Column3.topic]],scibert_titles_topicDescription!$B$2:$C$27, 2, FALSE)</f>
        <v>12_online_student_analytics_learning</v>
      </c>
    </row>
    <row r="274" spans="1:4" x14ac:dyDescent="0.25">
      <c r="A274" t="s">
        <v>2158</v>
      </c>
      <c r="B274" t="s">
        <v>2159</v>
      </c>
      <c r="C274">
        <v>9</v>
      </c>
      <c r="D274" s="9" t="str">
        <f>VLOOKUP(Table_scibert_titles_topics[[#This Row],[Column3.topic]],scibert_titles_topicDescription!$B$2:$C$27, 2, FALSE)</f>
        <v>9_multimodal_videoconferencing_video_via</v>
      </c>
    </row>
    <row r="275" spans="1:4" x14ac:dyDescent="0.25">
      <c r="A275" t="s">
        <v>2164</v>
      </c>
      <c r="B275" t="s">
        <v>2165</v>
      </c>
      <c r="C275">
        <v>3</v>
      </c>
      <c r="D275" s="9" t="str">
        <f>VLOOKUP(Table_scibert_titles_topics[[#This Row],[Column3.topic]],scibert_titles_topicDescription!$B$2:$C$27, 2, FALSE)</f>
        <v>3_language_learning_assisted_computer</v>
      </c>
    </row>
    <row r="276" spans="1:4" x14ac:dyDescent="0.25">
      <c r="A276" t="s">
        <v>2170</v>
      </c>
      <c r="B276" t="s">
        <v>2171</v>
      </c>
      <c r="C276">
        <v>12</v>
      </c>
      <c r="D276" s="9" t="str">
        <f>VLOOKUP(Table_scibert_titles_topics[[#This Row],[Column3.topic]],scibert_titles_topicDescription!$B$2:$C$27, 2, FALSE)</f>
        <v>12_online_student_analytics_learning</v>
      </c>
    </row>
    <row r="277" spans="1:4" x14ac:dyDescent="0.25">
      <c r="A277" t="s">
        <v>2175</v>
      </c>
      <c r="B277" t="s">
        <v>2176</v>
      </c>
      <c r="C277">
        <v>12</v>
      </c>
      <c r="D277" s="9" t="str">
        <f>VLOOKUP(Table_scibert_titles_topics[[#This Row],[Column3.topic]],scibert_titles_topicDescription!$B$2:$C$27, 2, FALSE)</f>
        <v>12_online_student_analytics_learning</v>
      </c>
    </row>
    <row r="278" spans="1:4" x14ac:dyDescent="0.25">
      <c r="A278" t="s">
        <v>2180</v>
      </c>
      <c r="B278" t="s">
        <v>2181</v>
      </c>
      <c r="C278">
        <v>16</v>
      </c>
      <c r="D278" s="9" t="str">
        <f>VLOOKUP(Table_scibert_titles_topics[[#This Row],[Column3.topic]],scibert_titles_topicDescription!$B$2:$C$27, 2, FALSE)</f>
        <v>16_blended_learning_inquiry_college</v>
      </c>
    </row>
    <row r="279" spans="1:4" x14ac:dyDescent="0.25">
      <c r="A279" t="s">
        <v>2185</v>
      </c>
      <c r="B279" t="s">
        <v>2186</v>
      </c>
      <c r="C279">
        <v>14</v>
      </c>
      <c r="D279" s="9" t="str">
        <f>VLOOKUP(Table_scibert_titles_topics[[#This Row],[Column3.topic]],scibert_titles_topicDescription!$B$2:$C$27, 2, FALSE)</f>
        <v>14_social_media_networking_networks</v>
      </c>
    </row>
    <row r="280" spans="1:4" x14ac:dyDescent="0.25">
      <c r="A280" t="s">
        <v>2190</v>
      </c>
      <c r="B280" t="s">
        <v>2191</v>
      </c>
      <c r="C280">
        <v>-1</v>
      </c>
      <c r="D280" s="9" t="str">
        <f>VLOOKUP(Table_scibert_titles_topics[[#This Row],[Column3.topic]],scibert_titles_topicDescription!$B$2:$C$27, 2, FALSE)</f>
        <v>-1_sep_cls_of_and_language_learning</v>
      </c>
    </row>
    <row r="281" spans="1:4" x14ac:dyDescent="0.25">
      <c r="A281" t="s">
        <v>2196</v>
      </c>
      <c r="B281" t="s">
        <v>2197</v>
      </c>
      <c r="C281">
        <v>10</v>
      </c>
      <c r="D281" s="9" t="str">
        <f>VLOOKUP(Table_scibert_titles_topics[[#This Row],[Column3.topic]],scibert_titles_topicDescription!$B$2:$C$27, 2, FALSE)</f>
        <v>10_comprehension_captions_video_captioned</v>
      </c>
    </row>
    <row r="282" spans="1:4" x14ac:dyDescent="0.25">
      <c r="A282" t="s">
        <v>2201</v>
      </c>
      <c r="B282" t="s">
        <v>2202</v>
      </c>
      <c r="C282">
        <v>-1</v>
      </c>
      <c r="D282" s="9" t="str">
        <f>VLOOKUP(Table_scibert_titles_topics[[#This Row],[Column3.topic]],scibert_titles_topicDescription!$B$2:$C$27, 2, FALSE)</f>
        <v>-1_sep_cls_of_and_language_learning</v>
      </c>
    </row>
    <row r="283" spans="1:4" x14ac:dyDescent="0.25">
      <c r="A283" t="s">
        <v>2205</v>
      </c>
      <c r="B283" t="s">
        <v>2206</v>
      </c>
      <c r="C283">
        <v>3</v>
      </c>
      <c r="D283" s="9" t="str">
        <f>VLOOKUP(Table_scibert_titles_topics[[#This Row],[Column3.topic]],scibert_titles_topicDescription!$B$2:$C$27, 2, FALSE)</f>
        <v>3_language_learning_assisted_computer</v>
      </c>
    </row>
    <row r="284" spans="1:4" x14ac:dyDescent="0.25">
      <c r="A284" t="s">
        <v>2210</v>
      </c>
      <c r="B284" t="s">
        <v>2211</v>
      </c>
      <c r="C284">
        <v>1</v>
      </c>
      <c r="D284" s="9" t="str">
        <f>VLOOKUP(Table_scibert_titles_topics[[#This Row],[Column3.topic]],scibert_titles_topicDescription!$B$2:$C$27, 2, FALSE)</f>
        <v>1_mobile_learning_language_assisted</v>
      </c>
    </row>
    <row r="285" spans="1:4" x14ac:dyDescent="0.25">
      <c r="A285" t="s">
        <v>2215</v>
      </c>
      <c r="B285" t="s">
        <v>2216</v>
      </c>
      <c r="C285">
        <v>0</v>
      </c>
      <c r="D285" s="9" t="str">
        <f>VLOOKUP(Table_scibert_titles_topics[[#This Row],[Column3.topic]],scibert_titles_topicDescription!$B$2:$C$27, 2, FALSE)</f>
        <v>0_writing_feedback_collaborative_automated</v>
      </c>
    </row>
    <row r="286" spans="1:4" x14ac:dyDescent="0.25">
      <c r="A286" t="s">
        <v>2219</v>
      </c>
      <c r="B286" t="s">
        <v>2220</v>
      </c>
      <c r="C286">
        <v>12</v>
      </c>
      <c r="D286" s="9" t="str">
        <f>VLOOKUP(Table_scibert_titles_topics[[#This Row],[Column3.topic]],scibert_titles_topicDescription!$B$2:$C$27, 2, FALSE)</f>
        <v>12_online_student_analytics_learning</v>
      </c>
    </row>
    <row r="287" spans="1:4" x14ac:dyDescent="0.25">
      <c r="A287" t="s">
        <v>2223</v>
      </c>
      <c r="B287" t="s">
        <v>2224</v>
      </c>
      <c r="C287">
        <v>0</v>
      </c>
      <c r="D287" s="9" t="str">
        <f>VLOOKUP(Table_scibert_titles_topics[[#This Row],[Column3.topic]],scibert_titles_topicDescription!$B$2:$C$27, 2, FALSE)</f>
        <v>0_writing_feedback_collaborative_automated</v>
      </c>
    </row>
    <row r="288" spans="1:4" x14ac:dyDescent="0.25">
      <c r="A288" t="s">
        <v>2228</v>
      </c>
      <c r="B288" t="s">
        <v>2229</v>
      </c>
      <c r="C288">
        <v>2</v>
      </c>
      <c r="D288" s="9" t="str">
        <f>VLOOKUP(Table_scibert_titles_topics[[#This Row],[Column3.topic]],scibert_titles_topicDescription!$B$2:$C$27, 2, FALSE)</f>
        <v>2_intercultural_telecollaboration_competence_t...</v>
      </c>
    </row>
    <row r="289" spans="1:4" x14ac:dyDescent="0.25">
      <c r="A289" t="s">
        <v>2233</v>
      </c>
      <c r="B289" t="s">
        <v>2234</v>
      </c>
      <c r="C289">
        <v>1</v>
      </c>
      <c r="D289" s="9" t="str">
        <f>VLOOKUP(Table_scibert_titles_topics[[#This Row],[Column3.topic]],scibert_titles_topicDescription!$B$2:$C$27, 2, FALSE)</f>
        <v>1_mobile_learning_language_assisted</v>
      </c>
    </row>
    <row r="290" spans="1:4" x14ac:dyDescent="0.25">
      <c r="A290" t="s">
        <v>2238</v>
      </c>
      <c r="B290" t="s">
        <v>2239</v>
      </c>
      <c r="C290">
        <v>-1</v>
      </c>
      <c r="D290" s="9" t="str">
        <f>VLOOKUP(Table_scibert_titles_topics[[#This Row],[Column3.topic]],scibert_titles_topicDescription!$B$2:$C$27, 2, FALSE)</f>
        <v>-1_sep_cls_of_and_language_learning</v>
      </c>
    </row>
    <row r="291" spans="1:4" x14ac:dyDescent="0.25">
      <c r="A291" t="s">
        <v>2243</v>
      </c>
      <c r="B291" t="s">
        <v>2244</v>
      </c>
      <c r="C291">
        <v>-1</v>
      </c>
      <c r="D291" s="9" t="str">
        <f>VLOOKUP(Table_scibert_titles_topics[[#This Row],[Column3.topic]],scibert_titles_topicDescription!$B$2:$C$27, 2, FALSE)</f>
        <v>-1_sep_cls_of_and_language_learning</v>
      </c>
    </row>
    <row r="292" spans="1:4" x14ac:dyDescent="0.25">
      <c r="A292" t="s">
        <v>2248</v>
      </c>
      <c r="B292" t="s">
        <v>2249</v>
      </c>
      <c r="C292">
        <v>-1</v>
      </c>
      <c r="D292" s="9" t="str">
        <f>VLOOKUP(Table_scibert_titles_topics[[#This Row],[Column3.topic]],scibert_titles_topicDescription!$B$2:$C$27, 2, FALSE)</f>
        <v>-1_sep_cls_of_and_language_learning</v>
      </c>
    </row>
    <row r="293" spans="1:4" x14ac:dyDescent="0.25">
      <c r="A293" t="s">
        <v>2254</v>
      </c>
      <c r="B293" t="s">
        <v>2255</v>
      </c>
      <c r="C293">
        <v>13</v>
      </c>
      <c r="D293" s="9" t="str">
        <f>VLOOKUP(Table_scibert_titles_topics[[#This Row],[Column3.topic]],scibert_titles_topicDescription!$B$2:$C$27, 2, FALSE)</f>
        <v>13_flipped_classroom_flipping_classrooms</v>
      </c>
    </row>
    <row r="294" spans="1:4" x14ac:dyDescent="0.25">
      <c r="A294" t="s">
        <v>2259</v>
      </c>
      <c r="B294" t="s">
        <v>2260</v>
      </c>
      <c r="C294">
        <v>6</v>
      </c>
      <c r="D294" s="9" t="str">
        <f>VLOOKUP(Table_scibert_titles_topics[[#This Row],[Column3.topic]],scibert_titles_topicDescription!$B$2:$C$27, 2, FALSE)</f>
        <v>6_game_games_digital_playing</v>
      </c>
    </row>
    <row r="295" spans="1:4" x14ac:dyDescent="0.25">
      <c r="A295" t="s">
        <v>2264</v>
      </c>
      <c r="B295" t="s">
        <v>2265</v>
      </c>
      <c r="C295">
        <v>-1</v>
      </c>
      <c r="D295" s="9" t="str">
        <f>VLOOKUP(Table_scibert_titles_topics[[#This Row],[Column3.topic]],scibert_titles_topicDescription!$B$2:$C$27, 2, FALSE)</f>
        <v>-1_sep_cls_of_and_language_learning</v>
      </c>
    </row>
    <row r="296" spans="1:4" x14ac:dyDescent="0.25">
      <c r="A296" t="s">
        <v>2270</v>
      </c>
      <c r="B296" t="s">
        <v>2271</v>
      </c>
      <c r="C296">
        <v>4</v>
      </c>
      <c r="D296" s="9" t="str">
        <f>VLOOKUP(Table_scibert_titles_topics[[#This Row],[Column3.topic]],scibert_titles_topicDescription!$B$2:$C$27, 2, FALSE)</f>
        <v>4_vocabulary_acquisition_glosses_dictionaries</v>
      </c>
    </row>
    <row r="297" spans="1:4" x14ac:dyDescent="0.25">
      <c r="A297" t="s">
        <v>2275</v>
      </c>
      <c r="B297" t="s">
        <v>2276</v>
      </c>
      <c r="C297">
        <v>0</v>
      </c>
      <c r="D297" s="9" t="str">
        <f>VLOOKUP(Table_scibert_titles_topics[[#This Row],[Column3.topic]],scibert_titles_topicDescription!$B$2:$C$27, 2, FALSE)</f>
        <v>0_writing_feedback_collaborative_automated</v>
      </c>
    </row>
    <row r="298" spans="1:4" x14ac:dyDescent="0.25">
      <c r="A298" t="s">
        <v>2279</v>
      </c>
      <c r="B298" t="s">
        <v>2280</v>
      </c>
      <c r="C298">
        <v>1</v>
      </c>
      <c r="D298" s="9" t="str">
        <f>VLOOKUP(Table_scibert_titles_topics[[#This Row],[Column3.topic]],scibert_titles_topicDescription!$B$2:$C$27, 2, FALSE)</f>
        <v>1_mobile_learning_language_assisted</v>
      </c>
    </row>
    <row r="299" spans="1:4" x14ac:dyDescent="0.25">
      <c r="A299" t="s">
        <v>2284</v>
      </c>
      <c r="B299" t="s">
        <v>5974</v>
      </c>
      <c r="C299">
        <v>13</v>
      </c>
      <c r="D299" s="9" t="str">
        <f>VLOOKUP(Table_scibert_titles_topics[[#This Row],[Column3.topic]],scibert_titles_topicDescription!$B$2:$C$27, 2, FALSE)</f>
        <v>13_flipped_classroom_flipping_classrooms</v>
      </c>
    </row>
    <row r="300" spans="1:4" x14ac:dyDescent="0.25">
      <c r="A300" t="s">
        <v>2288</v>
      </c>
      <c r="B300" t="s">
        <v>2289</v>
      </c>
      <c r="C300">
        <v>2</v>
      </c>
      <c r="D300" s="9" t="str">
        <f>VLOOKUP(Table_scibert_titles_topics[[#This Row],[Column3.topic]],scibert_titles_topicDescription!$B$2:$C$27, 2, FALSE)</f>
        <v>2_intercultural_telecollaboration_competence_t...</v>
      </c>
    </row>
    <row r="301" spans="1:4" x14ac:dyDescent="0.25">
      <c r="A301" t="s">
        <v>2293</v>
      </c>
      <c r="B301" t="s">
        <v>2294</v>
      </c>
      <c r="C301">
        <v>8</v>
      </c>
      <c r="D301" s="9" t="str">
        <f>VLOOKUP(Table_scibert_titles_topics[[#This Row],[Column3.topic]],scibert_titles_topicDescription!$B$2:$C$27, 2, FALSE)</f>
        <v>8_teachers_technology_technological_pedagogical</v>
      </c>
    </row>
    <row r="302" spans="1:4" x14ac:dyDescent="0.25">
      <c r="A302" t="s">
        <v>2298</v>
      </c>
      <c r="B302" t="s">
        <v>2299</v>
      </c>
      <c r="C302">
        <v>-1</v>
      </c>
      <c r="D302" s="9" t="str">
        <f>VLOOKUP(Table_scibert_titles_topics[[#This Row],[Column3.topic]],scibert_titles_topicDescription!$B$2:$C$27, 2, FALSE)</f>
        <v>-1_sep_cls_of_and_language_learning</v>
      </c>
    </row>
    <row r="303" spans="1:4" x14ac:dyDescent="0.25">
      <c r="A303" t="s">
        <v>2303</v>
      </c>
      <c r="B303" t="s">
        <v>2304</v>
      </c>
      <c r="C303">
        <v>0</v>
      </c>
      <c r="D303" s="9" t="str">
        <f>VLOOKUP(Table_scibert_titles_topics[[#This Row],[Column3.topic]],scibert_titles_topicDescription!$B$2:$C$27, 2, FALSE)</f>
        <v>0_writing_feedback_collaborative_automated</v>
      </c>
    </row>
    <row r="304" spans="1:4" x14ac:dyDescent="0.25">
      <c r="A304" t="s">
        <v>2307</v>
      </c>
      <c r="B304" t="s">
        <v>5975</v>
      </c>
      <c r="C304">
        <v>-1</v>
      </c>
      <c r="D304" s="9" t="str">
        <f>VLOOKUP(Table_scibert_titles_topics[[#This Row],[Column3.topic]],scibert_titles_topicDescription!$B$2:$C$27, 2, FALSE)</f>
        <v>-1_sep_cls_of_and_language_learning</v>
      </c>
    </row>
    <row r="305" spans="1:4" x14ac:dyDescent="0.25">
      <c r="A305" t="s">
        <v>2541</v>
      </c>
      <c r="B305" t="s">
        <v>2542</v>
      </c>
      <c r="C305">
        <v>-1</v>
      </c>
      <c r="D305" s="9" t="str">
        <f>VLOOKUP(Table_scibert_titles_topics[[#This Row],[Column3.topic]],scibert_titles_topicDescription!$B$2:$C$27, 2, FALSE)</f>
        <v>-1_sep_cls_of_and_language_learning</v>
      </c>
    </row>
    <row r="306" spans="1:4" x14ac:dyDescent="0.25">
      <c r="A306" t="s">
        <v>2547</v>
      </c>
      <c r="B306" t="s">
        <v>2548</v>
      </c>
      <c r="C306">
        <v>-1</v>
      </c>
      <c r="D306" s="9" t="str">
        <f>VLOOKUP(Table_scibert_titles_topics[[#This Row],[Column3.topic]],scibert_titles_topicDescription!$B$2:$C$27, 2, FALSE)</f>
        <v>-1_sep_cls_of_and_language_learning</v>
      </c>
    </row>
    <row r="307" spans="1:4" x14ac:dyDescent="0.25">
      <c r="A307" t="s">
        <v>2553</v>
      </c>
      <c r="B307" t="s">
        <v>2554</v>
      </c>
      <c r="C307">
        <v>4</v>
      </c>
      <c r="D307" s="9" t="str">
        <f>VLOOKUP(Table_scibert_titles_topics[[#This Row],[Column3.topic]],scibert_titles_topicDescription!$B$2:$C$27, 2, FALSE)</f>
        <v>4_vocabulary_acquisition_glosses_dictionaries</v>
      </c>
    </row>
    <row r="308" spans="1:4" x14ac:dyDescent="0.25">
      <c r="A308" t="s">
        <v>2558</v>
      </c>
      <c r="B308" t="s">
        <v>2559</v>
      </c>
      <c r="C308">
        <v>1</v>
      </c>
      <c r="D308" s="9" t="str">
        <f>VLOOKUP(Table_scibert_titles_topics[[#This Row],[Column3.topic]],scibert_titles_topicDescription!$B$2:$C$27, 2, FALSE)</f>
        <v>1_mobile_learning_language_assisted</v>
      </c>
    </row>
    <row r="309" spans="1:4" x14ac:dyDescent="0.25">
      <c r="A309" t="s">
        <v>2563</v>
      </c>
      <c r="B309" t="s">
        <v>2564</v>
      </c>
      <c r="C309">
        <v>19</v>
      </c>
      <c r="D309" s="9" t="str">
        <f>VLOOKUP(Table_scibert_titles_topics[[#This Row],[Column3.topic]],scibert_titles_topicDescription!$B$2:$C$27, 2, FALSE)</f>
        <v>19_grammar_spanish_tutorial_grammatical</v>
      </c>
    </row>
    <row r="310" spans="1:4" x14ac:dyDescent="0.25">
      <c r="A310" t="s">
        <v>2568</v>
      </c>
      <c r="B310" t="s">
        <v>2569</v>
      </c>
      <c r="C310">
        <v>0</v>
      </c>
      <c r="D310" s="9" t="str">
        <f>VLOOKUP(Table_scibert_titles_topics[[#This Row],[Column3.topic]],scibert_titles_topicDescription!$B$2:$C$27, 2, FALSE)</f>
        <v>0_writing_feedback_collaborative_automated</v>
      </c>
    </row>
    <row r="311" spans="1:4" x14ac:dyDescent="0.25">
      <c r="A311" t="s">
        <v>2573</v>
      </c>
      <c r="B311" t="s">
        <v>2574</v>
      </c>
      <c r="C311">
        <v>-1</v>
      </c>
      <c r="D311" s="9" t="str">
        <f>VLOOKUP(Table_scibert_titles_topics[[#This Row],[Column3.topic]],scibert_titles_topicDescription!$B$2:$C$27, 2, FALSE)</f>
        <v>-1_sep_cls_of_and_language_learning</v>
      </c>
    </row>
    <row r="312" spans="1:4" x14ac:dyDescent="0.25">
      <c r="A312" t="s">
        <v>2578</v>
      </c>
      <c r="B312" t="s">
        <v>2579</v>
      </c>
      <c r="C312">
        <v>-1</v>
      </c>
      <c r="D312" s="9" t="str">
        <f>VLOOKUP(Table_scibert_titles_topics[[#This Row],[Column3.topic]],scibert_titles_topicDescription!$B$2:$C$27, 2, FALSE)</f>
        <v>-1_sep_cls_of_and_language_learning</v>
      </c>
    </row>
    <row r="313" spans="1:4" x14ac:dyDescent="0.25">
      <c r="A313" t="s">
        <v>2583</v>
      </c>
      <c r="B313" t="s">
        <v>2584</v>
      </c>
      <c r="C313">
        <v>0</v>
      </c>
      <c r="D313" s="9" t="str">
        <f>VLOOKUP(Table_scibert_titles_topics[[#This Row],[Column3.topic]],scibert_titles_topicDescription!$B$2:$C$27, 2, FALSE)</f>
        <v>0_writing_feedback_collaborative_automated</v>
      </c>
    </row>
    <row r="314" spans="1:4" x14ac:dyDescent="0.25">
      <c r="A314" t="s">
        <v>2587</v>
      </c>
      <c r="B314" t="s">
        <v>2588</v>
      </c>
      <c r="C314">
        <v>-1</v>
      </c>
      <c r="D314" s="9" t="str">
        <f>VLOOKUP(Table_scibert_titles_topics[[#This Row],[Column3.topic]],scibert_titles_topicDescription!$B$2:$C$27, 2, FALSE)</f>
        <v>-1_sep_cls_of_and_language_learning</v>
      </c>
    </row>
    <row r="315" spans="1:4" x14ac:dyDescent="0.25">
      <c r="A315" t="s">
        <v>2592</v>
      </c>
      <c r="B315" t="s">
        <v>2593</v>
      </c>
      <c r="C315">
        <v>0</v>
      </c>
      <c r="D315" s="9" t="str">
        <f>VLOOKUP(Table_scibert_titles_topics[[#This Row],[Column3.topic]],scibert_titles_topicDescription!$B$2:$C$27, 2, FALSE)</f>
        <v>0_writing_feedback_collaborative_automated</v>
      </c>
    </row>
    <row r="316" spans="1:4" x14ac:dyDescent="0.25">
      <c r="A316" t="s">
        <v>2596</v>
      </c>
      <c r="B316" t="s">
        <v>2597</v>
      </c>
      <c r="C316">
        <v>14</v>
      </c>
      <c r="D316" s="9" t="str">
        <f>VLOOKUP(Table_scibert_titles_topics[[#This Row],[Column3.topic]],scibert_titles_topicDescription!$B$2:$C$27, 2, FALSE)</f>
        <v>14_social_media_networking_networks</v>
      </c>
    </row>
    <row r="317" spans="1:4" x14ac:dyDescent="0.25">
      <c r="A317" t="s">
        <v>2601</v>
      </c>
      <c r="B317" t="s">
        <v>2602</v>
      </c>
      <c r="C317">
        <v>0</v>
      </c>
      <c r="D317" s="9" t="str">
        <f>VLOOKUP(Table_scibert_titles_topics[[#This Row],[Column3.topic]],scibert_titles_topicDescription!$B$2:$C$27, 2, FALSE)</f>
        <v>0_writing_feedback_collaborative_automated</v>
      </c>
    </row>
    <row r="318" spans="1:4" x14ac:dyDescent="0.25">
      <c r="A318" t="s">
        <v>2606</v>
      </c>
      <c r="B318" t="s">
        <v>2607</v>
      </c>
      <c r="C318">
        <v>4</v>
      </c>
      <c r="D318" s="9" t="str">
        <f>VLOOKUP(Table_scibert_titles_topics[[#This Row],[Column3.topic]],scibert_titles_topicDescription!$B$2:$C$27, 2, FALSE)</f>
        <v>4_vocabulary_acquisition_glosses_dictionaries</v>
      </c>
    </row>
    <row r="319" spans="1:4" x14ac:dyDescent="0.25">
      <c r="A319" t="s">
        <v>2611</v>
      </c>
      <c r="B319" t="s">
        <v>2612</v>
      </c>
      <c r="C319">
        <v>3</v>
      </c>
      <c r="D319" s="9" t="str">
        <f>VLOOKUP(Table_scibert_titles_topics[[#This Row],[Column3.topic]],scibert_titles_topicDescription!$B$2:$C$27, 2, FALSE)</f>
        <v>3_language_learning_assisted_computer</v>
      </c>
    </row>
    <row r="320" spans="1:4" x14ac:dyDescent="0.25">
      <c r="A320" t="s">
        <v>2616</v>
      </c>
      <c r="B320" t="s">
        <v>2617</v>
      </c>
      <c r="C320">
        <v>10</v>
      </c>
      <c r="D320" s="9" t="str">
        <f>VLOOKUP(Table_scibert_titles_topics[[#This Row],[Column3.topic]],scibert_titles_topicDescription!$B$2:$C$27, 2, FALSE)</f>
        <v>10_comprehension_captions_video_captioned</v>
      </c>
    </row>
    <row r="321" spans="1:4" x14ac:dyDescent="0.25">
      <c r="A321" t="s">
        <v>2621</v>
      </c>
      <c r="B321" t="s">
        <v>2622</v>
      </c>
      <c r="C321">
        <v>1</v>
      </c>
      <c r="D321" s="9" t="str">
        <f>VLOOKUP(Table_scibert_titles_topics[[#This Row],[Column3.topic]],scibert_titles_topicDescription!$B$2:$C$27, 2, FALSE)</f>
        <v>1_mobile_learning_language_assisted</v>
      </c>
    </row>
    <row r="322" spans="1:4" x14ac:dyDescent="0.25">
      <c r="A322" t="s">
        <v>2626</v>
      </c>
      <c r="B322" t="s">
        <v>5976</v>
      </c>
      <c r="C322">
        <v>15</v>
      </c>
      <c r="D322" s="9" t="str">
        <f>VLOOKUP(Table_scibert_titles_topics[[#This Row],[Column3.topic]],scibert_titles_topicDescription!$B$2:$C$27, 2, FALSE)</f>
        <v>15_storytelling_digital_story_stories</v>
      </c>
    </row>
    <row r="323" spans="1:4" x14ac:dyDescent="0.25">
      <c r="A323" t="s">
        <v>2630</v>
      </c>
      <c r="B323" t="s">
        <v>2631</v>
      </c>
      <c r="C323">
        <v>-1</v>
      </c>
      <c r="D323" s="9" t="str">
        <f>VLOOKUP(Table_scibert_titles_topics[[#This Row],[Column3.topic]],scibert_titles_topicDescription!$B$2:$C$27, 2, FALSE)</f>
        <v>-1_sep_cls_of_and_language_learning</v>
      </c>
    </row>
    <row r="324" spans="1:4" x14ac:dyDescent="0.25">
      <c r="A324" t="s">
        <v>2635</v>
      </c>
      <c r="B324" t="s">
        <v>2636</v>
      </c>
      <c r="C324">
        <v>3</v>
      </c>
      <c r="D324" s="9" t="str">
        <f>VLOOKUP(Table_scibert_titles_topics[[#This Row],[Column3.topic]],scibert_titles_topicDescription!$B$2:$C$27, 2, FALSE)</f>
        <v>3_language_learning_assisted_computer</v>
      </c>
    </row>
    <row r="325" spans="1:4" x14ac:dyDescent="0.25">
      <c r="A325" t="s">
        <v>2640</v>
      </c>
      <c r="B325" t="s">
        <v>2641</v>
      </c>
      <c r="C325">
        <v>1</v>
      </c>
      <c r="D325" s="9" t="str">
        <f>VLOOKUP(Table_scibert_titles_topics[[#This Row],[Column3.topic]],scibert_titles_topicDescription!$B$2:$C$27, 2, FALSE)</f>
        <v>1_mobile_learning_language_assisted</v>
      </c>
    </row>
    <row r="326" spans="1:4" x14ac:dyDescent="0.25">
      <c r="A326" t="s">
        <v>2645</v>
      </c>
      <c r="B326" t="s">
        <v>2646</v>
      </c>
      <c r="C326">
        <v>13</v>
      </c>
      <c r="D326" s="9" t="str">
        <f>VLOOKUP(Table_scibert_titles_topics[[#This Row],[Column3.topic]],scibert_titles_topicDescription!$B$2:$C$27, 2, FALSE)</f>
        <v>13_flipped_classroom_flipping_classrooms</v>
      </c>
    </row>
    <row r="327" spans="1:4" x14ac:dyDescent="0.25">
      <c r="A327" t="s">
        <v>2650</v>
      </c>
      <c r="B327" t="s">
        <v>5977</v>
      </c>
      <c r="C327">
        <v>16</v>
      </c>
      <c r="D327" s="9" t="str">
        <f>VLOOKUP(Table_scibert_titles_topics[[#This Row],[Column3.topic]],scibert_titles_topicDescription!$B$2:$C$27, 2, FALSE)</f>
        <v>16_blended_learning_inquiry_college</v>
      </c>
    </row>
    <row r="328" spans="1:4" x14ac:dyDescent="0.25">
      <c r="A328" t="s">
        <v>2654</v>
      </c>
      <c r="B328" t="s">
        <v>5978</v>
      </c>
      <c r="C328">
        <v>24</v>
      </c>
      <c r="D328" s="9" t="str">
        <f>VLOOKUP(Table_scibert_titles_topics[[#This Row],[Column3.topic]],scibert_titles_topicDescription!$B$2:$C$27, 2, FALSE)</f>
        <v>24_driven_data_computerized_dynamic</v>
      </c>
    </row>
    <row r="329" spans="1:4" x14ac:dyDescent="0.25">
      <c r="A329" t="s">
        <v>2658</v>
      </c>
      <c r="B329" t="s">
        <v>2659</v>
      </c>
      <c r="C329">
        <v>8</v>
      </c>
      <c r="D329" s="9" t="str">
        <f>VLOOKUP(Table_scibert_titles_topics[[#This Row],[Column3.topic]],scibert_titles_topicDescription!$B$2:$C$27, 2, FALSE)</f>
        <v>8_teachers_technology_technological_pedagogical</v>
      </c>
    </row>
    <row r="330" spans="1:4" x14ac:dyDescent="0.25">
      <c r="A330" t="s">
        <v>2663</v>
      </c>
      <c r="B330" t="s">
        <v>2664</v>
      </c>
      <c r="C330">
        <v>0</v>
      </c>
      <c r="D330" s="9" t="str">
        <f>VLOOKUP(Table_scibert_titles_topics[[#This Row],[Column3.topic]],scibert_titles_topicDescription!$B$2:$C$27, 2, FALSE)</f>
        <v>0_writing_feedback_collaborative_automated</v>
      </c>
    </row>
    <row r="331" spans="1:4" x14ac:dyDescent="0.25">
      <c r="A331" t="s">
        <v>2667</v>
      </c>
      <c r="B331" t="s">
        <v>2668</v>
      </c>
      <c r="C331">
        <v>-1</v>
      </c>
      <c r="D331" s="9" t="str">
        <f>VLOOKUP(Table_scibert_titles_topics[[#This Row],[Column3.topic]],scibert_titles_topicDescription!$B$2:$C$27, 2, FALSE)</f>
        <v>-1_sep_cls_of_and_language_learning</v>
      </c>
    </row>
    <row r="332" spans="1:4" x14ac:dyDescent="0.25">
      <c r="A332" t="s">
        <v>2672</v>
      </c>
      <c r="B332" t="s">
        <v>2673</v>
      </c>
      <c r="C332">
        <v>-1</v>
      </c>
      <c r="D332" s="9" t="str">
        <f>VLOOKUP(Table_scibert_titles_topics[[#This Row],[Column3.topic]],scibert_titles_topicDescription!$B$2:$C$27, 2, FALSE)</f>
        <v>-1_sep_cls_of_and_language_learning</v>
      </c>
    </row>
    <row r="333" spans="1:4" x14ac:dyDescent="0.25">
      <c r="A333" t="s">
        <v>2677</v>
      </c>
      <c r="B333" t="s">
        <v>5979</v>
      </c>
      <c r="C333">
        <v>1</v>
      </c>
      <c r="D333" s="9" t="str">
        <f>VLOOKUP(Table_scibert_titles_topics[[#This Row],[Column3.topic]],scibert_titles_topicDescription!$B$2:$C$27, 2, FALSE)</f>
        <v>1_mobile_learning_language_assisted</v>
      </c>
    </row>
    <row r="334" spans="1:4" x14ac:dyDescent="0.25">
      <c r="A334" t="s">
        <v>2680</v>
      </c>
      <c r="B334" t="s">
        <v>2681</v>
      </c>
      <c r="C334">
        <v>4</v>
      </c>
      <c r="D334" s="9" t="str">
        <f>VLOOKUP(Table_scibert_titles_topics[[#This Row],[Column3.topic]],scibert_titles_topicDescription!$B$2:$C$27, 2, FALSE)</f>
        <v>4_vocabulary_acquisition_glosses_dictionaries</v>
      </c>
    </row>
    <row r="335" spans="1:4" x14ac:dyDescent="0.25">
      <c r="A335" t="s">
        <v>2685</v>
      </c>
      <c r="B335" t="s">
        <v>5981</v>
      </c>
      <c r="C335">
        <v>10</v>
      </c>
      <c r="D335" s="9" t="str">
        <f>VLOOKUP(Table_scibert_titles_topics[[#This Row],[Column3.topic]],scibert_titles_topicDescription!$B$2:$C$27, 2, FALSE)</f>
        <v>10_comprehension_captions_video_captioned</v>
      </c>
    </row>
    <row r="336" spans="1:4" x14ac:dyDescent="0.25">
      <c r="A336" t="s">
        <v>2689</v>
      </c>
      <c r="B336" t="s">
        <v>2690</v>
      </c>
      <c r="C336">
        <v>-1</v>
      </c>
      <c r="D336" s="9" t="str">
        <f>VLOOKUP(Table_scibert_titles_topics[[#This Row],[Column3.topic]],scibert_titles_topicDescription!$B$2:$C$27, 2, FALSE)</f>
        <v>-1_sep_cls_of_and_language_learning</v>
      </c>
    </row>
    <row r="337" spans="1:4" x14ac:dyDescent="0.25">
      <c r="A337" t="s">
        <v>2694</v>
      </c>
      <c r="B337" t="s">
        <v>2695</v>
      </c>
      <c r="C337">
        <v>-1</v>
      </c>
      <c r="D337" s="9" t="str">
        <f>VLOOKUP(Table_scibert_titles_topics[[#This Row],[Column3.topic]],scibert_titles_topicDescription!$B$2:$C$27, 2, FALSE)</f>
        <v>-1_sep_cls_of_and_language_learning</v>
      </c>
    </row>
    <row r="338" spans="1:4" x14ac:dyDescent="0.25">
      <c r="A338" t="s">
        <v>2699</v>
      </c>
      <c r="B338" t="s">
        <v>5980</v>
      </c>
      <c r="C338">
        <v>8</v>
      </c>
      <c r="D338" s="9" t="str">
        <f>VLOOKUP(Table_scibert_titles_topics[[#This Row],[Column3.topic]],scibert_titles_topicDescription!$B$2:$C$27, 2, FALSE)</f>
        <v>8_teachers_technology_technological_pedagogical</v>
      </c>
    </row>
    <row r="339" spans="1:4" x14ac:dyDescent="0.25">
      <c r="A339" t="s">
        <v>2704</v>
      </c>
      <c r="B339" t="s">
        <v>2705</v>
      </c>
      <c r="C339">
        <v>0</v>
      </c>
      <c r="D339" s="9" t="str">
        <f>VLOOKUP(Table_scibert_titles_topics[[#This Row],[Column3.topic]],scibert_titles_topicDescription!$B$2:$C$27, 2, FALSE)</f>
        <v>0_writing_feedback_collaborative_automated</v>
      </c>
    </row>
    <row r="340" spans="1:4" x14ac:dyDescent="0.25">
      <c r="A340" t="s">
        <v>2709</v>
      </c>
      <c r="B340" t="s">
        <v>2710</v>
      </c>
      <c r="C340">
        <v>5</v>
      </c>
      <c r="D340" s="9" t="str">
        <f>VLOOKUP(Table_scibert_titles_topics[[#This Row],[Column3.topic]],scibert_titles_topicDescription!$B$2:$C$27, 2, FALSE)</f>
        <v>5_pronunciation_speech_training_recognition</v>
      </c>
    </row>
    <row r="341" spans="1:4" x14ac:dyDescent="0.25">
      <c r="A341" t="s">
        <v>3029</v>
      </c>
      <c r="B341" t="s">
        <v>3030</v>
      </c>
      <c r="C341">
        <v>-1</v>
      </c>
      <c r="D341" s="9" t="str">
        <f>VLOOKUP(Table_scibert_titles_topics[[#This Row],[Column3.topic]],scibert_titles_topicDescription!$B$2:$C$27, 2, FALSE)</f>
        <v>-1_sep_cls_of_and_language_learning</v>
      </c>
    </row>
    <row r="342" spans="1:4" x14ac:dyDescent="0.25">
      <c r="A342" t="s">
        <v>3034</v>
      </c>
      <c r="B342" t="s">
        <v>3035</v>
      </c>
      <c r="C342">
        <v>5</v>
      </c>
      <c r="D342" s="9" t="str">
        <f>VLOOKUP(Table_scibert_titles_topics[[#This Row],[Column3.topic]],scibert_titles_topicDescription!$B$2:$C$27, 2, FALSE)</f>
        <v>5_pronunciation_speech_training_recognition</v>
      </c>
    </row>
    <row r="343" spans="1:4" x14ac:dyDescent="0.25">
      <c r="A343" t="s">
        <v>3040</v>
      </c>
      <c r="B343" t="s">
        <v>3041</v>
      </c>
      <c r="C343">
        <v>22</v>
      </c>
      <c r="D343" s="9" t="str">
        <f>VLOOKUP(Table_scibert_titles_topics[[#This Row],[Column3.topic]],scibert_titles_topicDescription!$B$2:$C$27, 2, FALSE)</f>
        <v>22_chinese_characters_mandarin_bye</v>
      </c>
    </row>
    <row r="344" spans="1:4" x14ac:dyDescent="0.25">
      <c r="A344" t="s">
        <v>3045</v>
      </c>
      <c r="B344" t="s">
        <v>3046</v>
      </c>
      <c r="C344">
        <v>1</v>
      </c>
      <c r="D344" s="9" t="str">
        <f>VLOOKUP(Table_scibert_titles_topics[[#This Row],[Column3.topic]],scibert_titles_topicDescription!$B$2:$C$27, 2, FALSE)</f>
        <v>1_mobile_learning_language_assisted</v>
      </c>
    </row>
    <row r="345" spans="1:4" x14ac:dyDescent="0.25">
      <c r="A345" t="s">
        <v>3050</v>
      </c>
      <c r="B345" t="s">
        <v>3051</v>
      </c>
      <c r="C345">
        <v>18</v>
      </c>
      <c r="D345" s="9" t="str">
        <f>VLOOKUP(Table_scibert_titles_topics[[#This Row],[Column3.topic]],scibert_titles_topicDescription!$B$2:$C$27, 2, FALSE)</f>
        <v>18_virtual_3d_immersive_reality</v>
      </c>
    </row>
    <row r="346" spans="1:4" x14ac:dyDescent="0.25">
      <c r="A346" t="s">
        <v>3055</v>
      </c>
      <c r="B346" t="s">
        <v>3056</v>
      </c>
      <c r="C346">
        <v>4</v>
      </c>
      <c r="D346" s="9" t="str">
        <f>VLOOKUP(Table_scibert_titles_topics[[#This Row],[Column3.topic]],scibert_titles_topicDescription!$B$2:$C$27, 2, FALSE)</f>
        <v>4_vocabulary_acquisition_glosses_dictionaries</v>
      </c>
    </row>
    <row r="347" spans="1:4" x14ac:dyDescent="0.25">
      <c r="A347" t="s">
        <v>3060</v>
      </c>
      <c r="B347" t="s">
        <v>5989</v>
      </c>
      <c r="C347">
        <v>8</v>
      </c>
      <c r="D347" s="9" t="str">
        <f>VLOOKUP(Table_scibert_titles_topics[[#This Row],[Column3.topic]],scibert_titles_topicDescription!$B$2:$C$27, 2, FALSE)</f>
        <v>8_teachers_technology_technological_pedagogical</v>
      </c>
    </row>
    <row r="348" spans="1:4" x14ac:dyDescent="0.25">
      <c r="A348" t="s">
        <v>3064</v>
      </c>
      <c r="B348" t="s">
        <v>3065</v>
      </c>
      <c r="C348">
        <v>9</v>
      </c>
      <c r="D348" s="9" t="str">
        <f>VLOOKUP(Table_scibert_titles_topics[[#This Row],[Column3.topic]],scibert_titles_topicDescription!$B$2:$C$27, 2, FALSE)</f>
        <v>9_multimodal_videoconferencing_video_via</v>
      </c>
    </row>
    <row r="349" spans="1:4" x14ac:dyDescent="0.25">
      <c r="A349" t="s">
        <v>3070</v>
      </c>
      <c r="B349" t="s">
        <v>3071</v>
      </c>
      <c r="C349">
        <v>-1</v>
      </c>
      <c r="D349" s="9" t="str">
        <f>VLOOKUP(Table_scibert_titles_topics[[#This Row],[Column3.topic]],scibert_titles_topicDescription!$B$2:$C$27, 2, FALSE)</f>
        <v>-1_sep_cls_of_and_language_learning</v>
      </c>
    </row>
    <row r="350" spans="1:4" x14ac:dyDescent="0.25">
      <c r="A350" t="s">
        <v>3075</v>
      </c>
      <c r="B350" t="s">
        <v>3076</v>
      </c>
      <c r="C350">
        <v>0</v>
      </c>
      <c r="D350" s="9" t="str">
        <f>VLOOKUP(Table_scibert_titles_topics[[#This Row],[Column3.topic]],scibert_titles_topicDescription!$B$2:$C$27, 2, FALSE)</f>
        <v>0_writing_feedback_collaborative_automated</v>
      </c>
    </row>
    <row r="351" spans="1:4" x14ac:dyDescent="0.25">
      <c r="A351" t="s">
        <v>3080</v>
      </c>
      <c r="B351" t="s">
        <v>3081</v>
      </c>
      <c r="C351">
        <v>10</v>
      </c>
      <c r="D351" s="9" t="str">
        <f>VLOOKUP(Table_scibert_titles_topics[[#This Row],[Column3.topic]],scibert_titles_topicDescription!$B$2:$C$27, 2, FALSE)</f>
        <v>10_comprehension_captions_video_captioned</v>
      </c>
    </row>
    <row r="352" spans="1:4" x14ac:dyDescent="0.25">
      <c r="A352" t="s">
        <v>3085</v>
      </c>
      <c r="B352" t="s">
        <v>5986</v>
      </c>
      <c r="C352">
        <v>24</v>
      </c>
      <c r="D352" s="9" t="str">
        <f>VLOOKUP(Table_scibert_titles_topics[[#This Row],[Column3.topic]],scibert_titles_topicDescription!$B$2:$C$27, 2, FALSE)</f>
        <v>24_driven_data_computerized_dynamic</v>
      </c>
    </row>
    <row r="353" spans="1:4" x14ac:dyDescent="0.25">
      <c r="A353" t="s">
        <v>3089</v>
      </c>
      <c r="B353" t="s">
        <v>3090</v>
      </c>
      <c r="C353">
        <v>13</v>
      </c>
      <c r="D353" s="9" t="str">
        <f>VLOOKUP(Table_scibert_titles_topics[[#This Row],[Column3.topic]],scibert_titles_topicDescription!$B$2:$C$27, 2, FALSE)</f>
        <v>13_flipped_classroom_flipping_classrooms</v>
      </c>
    </row>
    <row r="354" spans="1:4" x14ac:dyDescent="0.25">
      <c r="A354" t="s">
        <v>3094</v>
      </c>
      <c r="B354" t="s">
        <v>3095</v>
      </c>
      <c r="C354">
        <v>3</v>
      </c>
      <c r="D354" s="9" t="str">
        <f>VLOOKUP(Table_scibert_titles_topics[[#This Row],[Column3.topic]],scibert_titles_topicDescription!$B$2:$C$27, 2, FALSE)</f>
        <v>3_language_learning_assisted_computer</v>
      </c>
    </row>
    <row r="355" spans="1:4" x14ac:dyDescent="0.25">
      <c r="A355" t="s">
        <v>3099</v>
      </c>
      <c r="B355" t="s">
        <v>3100</v>
      </c>
      <c r="C355">
        <v>-1</v>
      </c>
      <c r="D355" s="9" t="str">
        <f>VLOOKUP(Table_scibert_titles_topics[[#This Row],[Column3.topic]],scibert_titles_topicDescription!$B$2:$C$27, 2, FALSE)</f>
        <v>-1_sep_cls_of_and_language_learning</v>
      </c>
    </row>
    <row r="356" spans="1:4" x14ac:dyDescent="0.25">
      <c r="A356" t="s">
        <v>3104</v>
      </c>
      <c r="B356" t="s">
        <v>3105</v>
      </c>
      <c r="C356">
        <v>8</v>
      </c>
      <c r="D356" s="9" t="str">
        <f>VLOOKUP(Table_scibert_titles_topics[[#This Row],[Column3.topic]],scibert_titles_topicDescription!$B$2:$C$27, 2, FALSE)</f>
        <v>8_teachers_technology_technological_pedagogical</v>
      </c>
    </row>
    <row r="357" spans="1:4" x14ac:dyDescent="0.25">
      <c r="A357" t="s">
        <v>3110</v>
      </c>
      <c r="B357" t="s">
        <v>5987</v>
      </c>
      <c r="C357">
        <v>-1</v>
      </c>
      <c r="D357" s="9" t="str">
        <f>VLOOKUP(Table_scibert_titles_topics[[#This Row],[Column3.topic]],scibert_titles_topicDescription!$B$2:$C$27, 2, FALSE)</f>
        <v>-1_sep_cls_of_and_language_learning</v>
      </c>
    </row>
    <row r="358" spans="1:4" x14ac:dyDescent="0.25">
      <c r="A358" t="s">
        <v>3114</v>
      </c>
      <c r="B358" t="s">
        <v>5988</v>
      </c>
      <c r="C358">
        <v>13</v>
      </c>
      <c r="D358" s="9" t="str">
        <f>VLOOKUP(Table_scibert_titles_topics[[#This Row],[Column3.topic]],scibert_titles_topicDescription!$B$2:$C$27, 2, FALSE)</f>
        <v>13_flipped_classroom_flipping_classrooms</v>
      </c>
    </row>
    <row r="359" spans="1:4" x14ac:dyDescent="0.25">
      <c r="A359" t="s">
        <v>3118</v>
      </c>
      <c r="B359" t="s">
        <v>3119</v>
      </c>
      <c r="C359">
        <v>6</v>
      </c>
      <c r="D359" s="9" t="str">
        <f>VLOOKUP(Table_scibert_titles_topics[[#This Row],[Column3.topic]],scibert_titles_topicDescription!$B$2:$C$27, 2, FALSE)</f>
        <v>6_game_games_digital_playing</v>
      </c>
    </row>
    <row r="360" spans="1:4" x14ac:dyDescent="0.25">
      <c r="A360" t="s">
        <v>3123</v>
      </c>
      <c r="B360" t="s">
        <v>3124</v>
      </c>
      <c r="C360">
        <v>2</v>
      </c>
      <c r="D360" s="9" t="str">
        <f>VLOOKUP(Table_scibert_titles_topics[[#This Row],[Column3.topic]],scibert_titles_topicDescription!$B$2:$C$27, 2, FALSE)</f>
        <v>2_intercultural_telecollaboration_competence_t...</v>
      </c>
    </row>
    <row r="361" spans="1:4" x14ac:dyDescent="0.25">
      <c r="A361" t="s">
        <v>3129</v>
      </c>
      <c r="B361" t="s">
        <v>3130</v>
      </c>
      <c r="C361">
        <v>-1</v>
      </c>
      <c r="D361" s="9" t="str">
        <f>VLOOKUP(Table_scibert_titles_topics[[#This Row],[Column3.topic]],scibert_titles_topicDescription!$B$2:$C$27, 2, FALSE)</f>
        <v>-1_sep_cls_of_and_language_learning</v>
      </c>
    </row>
    <row r="362" spans="1:4" x14ac:dyDescent="0.25">
      <c r="A362" t="s">
        <v>3135</v>
      </c>
      <c r="B362" t="s">
        <v>5985</v>
      </c>
      <c r="C362">
        <v>-1</v>
      </c>
      <c r="D362" s="9" t="str">
        <f>VLOOKUP(Table_scibert_titles_topics[[#This Row],[Column3.topic]],scibert_titles_topicDescription!$B$2:$C$27, 2, FALSE)</f>
        <v>-1_sep_cls_of_and_language_learning</v>
      </c>
    </row>
    <row r="363" spans="1:4" x14ac:dyDescent="0.25">
      <c r="A363" t="s">
        <v>3139</v>
      </c>
      <c r="B363" t="s">
        <v>3140</v>
      </c>
      <c r="C363">
        <v>0</v>
      </c>
      <c r="D363" s="9" t="str">
        <f>VLOOKUP(Table_scibert_titles_topics[[#This Row],[Column3.topic]],scibert_titles_topicDescription!$B$2:$C$27, 2, FALSE)</f>
        <v>0_writing_feedback_collaborative_automated</v>
      </c>
    </row>
    <row r="364" spans="1:4" x14ac:dyDescent="0.25">
      <c r="A364" t="s">
        <v>3143</v>
      </c>
      <c r="B364" t="s">
        <v>3144</v>
      </c>
      <c r="C364">
        <v>13</v>
      </c>
      <c r="D364" s="9" t="str">
        <f>VLOOKUP(Table_scibert_titles_topics[[#This Row],[Column3.topic]],scibert_titles_topicDescription!$B$2:$C$27, 2, FALSE)</f>
        <v>13_flipped_classroom_flipping_classrooms</v>
      </c>
    </row>
    <row r="365" spans="1:4" x14ac:dyDescent="0.25">
      <c r="A365" t="s">
        <v>3149</v>
      </c>
      <c r="B365" t="s">
        <v>3150</v>
      </c>
      <c r="C365">
        <v>0</v>
      </c>
      <c r="D365" s="9" t="str">
        <f>VLOOKUP(Table_scibert_titles_topics[[#This Row],[Column3.topic]],scibert_titles_topicDescription!$B$2:$C$27, 2, FALSE)</f>
        <v>0_writing_feedback_collaborative_automated</v>
      </c>
    </row>
    <row r="366" spans="1:4" x14ac:dyDescent="0.25">
      <c r="A366" t="s">
        <v>3154</v>
      </c>
      <c r="B366" t="s">
        <v>3155</v>
      </c>
      <c r="C366">
        <v>0</v>
      </c>
      <c r="D366" s="9" t="str">
        <f>VLOOKUP(Table_scibert_titles_topics[[#This Row],[Column3.topic]],scibert_titles_topicDescription!$B$2:$C$27, 2, FALSE)</f>
        <v>0_writing_feedback_collaborative_automated</v>
      </c>
    </row>
    <row r="367" spans="1:4" x14ac:dyDescent="0.25">
      <c r="A367" t="s">
        <v>3158</v>
      </c>
      <c r="B367" t="s">
        <v>3159</v>
      </c>
      <c r="C367">
        <v>-1</v>
      </c>
      <c r="D367" s="9" t="str">
        <f>VLOOKUP(Table_scibert_titles_topics[[#This Row],[Column3.topic]],scibert_titles_topicDescription!$B$2:$C$27, 2, FALSE)</f>
        <v>-1_sep_cls_of_and_language_learning</v>
      </c>
    </row>
    <row r="368" spans="1:4" x14ac:dyDescent="0.25">
      <c r="A368" t="s">
        <v>3163</v>
      </c>
      <c r="B368" t="s">
        <v>3164</v>
      </c>
      <c r="C368">
        <v>16</v>
      </c>
      <c r="D368" s="9" t="str">
        <f>VLOOKUP(Table_scibert_titles_topics[[#This Row],[Column3.topic]],scibert_titles_topicDescription!$B$2:$C$27, 2, FALSE)</f>
        <v>16_blended_learning_inquiry_college</v>
      </c>
    </row>
    <row r="369" spans="1:4" x14ac:dyDescent="0.25">
      <c r="A369" t="s">
        <v>3168</v>
      </c>
      <c r="B369" t="s">
        <v>3169</v>
      </c>
      <c r="C369">
        <v>-1</v>
      </c>
      <c r="D369" s="9" t="str">
        <f>VLOOKUP(Table_scibert_titles_topics[[#This Row],[Column3.topic]],scibert_titles_topicDescription!$B$2:$C$27, 2, FALSE)</f>
        <v>-1_sep_cls_of_and_language_learning</v>
      </c>
    </row>
    <row r="370" spans="1:4" x14ac:dyDescent="0.25">
      <c r="A370" t="s">
        <v>3174</v>
      </c>
      <c r="B370" t="s">
        <v>3175</v>
      </c>
      <c r="C370">
        <v>13</v>
      </c>
      <c r="D370" s="9" t="str">
        <f>VLOOKUP(Table_scibert_titles_topics[[#This Row],[Column3.topic]],scibert_titles_topicDescription!$B$2:$C$27, 2, FALSE)</f>
        <v>13_flipped_classroom_flipping_classrooms</v>
      </c>
    </row>
    <row r="371" spans="1:4" x14ac:dyDescent="0.25">
      <c r="A371" t="s">
        <v>3179</v>
      </c>
      <c r="B371" t="s">
        <v>3180</v>
      </c>
      <c r="C371">
        <v>1</v>
      </c>
      <c r="D371" s="9" t="str">
        <f>VLOOKUP(Table_scibert_titles_topics[[#This Row],[Column3.topic]],scibert_titles_topicDescription!$B$2:$C$27, 2, FALSE)</f>
        <v>1_mobile_learning_language_assisted</v>
      </c>
    </row>
    <row r="372" spans="1:4" x14ac:dyDescent="0.25">
      <c r="A372" t="s">
        <v>3184</v>
      </c>
      <c r="B372" t="s">
        <v>3185</v>
      </c>
      <c r="C372">
        <v>1</v>
      </c>
      <c r="D372" s="9" t="str">
        <f>VLOOKUP(Table_scibert_titles_topics[[#This Row],[Column3.topic]],scibert_titles_topicDescription!$B$2:$C$27, 2, FALSE)</f>
        <v>1_mobile_learning_language_assisted</v>
      </c>
    </row>
    <row r="373" spans="1:4" x14ac:dyDescent="0.25">
      <c r="A373" t="s">
        <v>3188</v>
      </c>
      <c r="B373" t="s">
        <v>3189</v>
      </c>
      <c r="C373">
        <v>-1</v>
      </c>
      <c r="D373" s="9" t="str">
        <f>VLOOKUP(Table_scibert_titles_topics[[#This Row],[Column3.topic]],scibert_titles_topicDescription!$B$2:$C$27, 2, FALSE)</f>
        <v>-1_sep_cls_of_and_language_learning</v>
      </c>
    </row>
    <row r="374" spans="1:4" x14ac:dyDescent="0.25">
      <c r="A374" t="s">
        <v>3193</v>
      </c>
      <c r="B374" t="s">
        <v>3194</v>
      </c>
      <c r="C374">
        <v>0</v>
      </c>
      <c r="D374" s="9" t="str">
        <f>VLOOKUP(Table_scibert_titles_topics[[#This Row],[Column3.topic]],scibert_titles_topicDescription!$B$2:$C$27, 2, FALSE)</f>
        <v>0_writing_feedback_collaborative_automated</v>
      </c>
    </row>
    <row r="375" spans="1:4" x14ac:dyDescent="0.25">
      <c r="A375" t="s">
        <v>3198</v>
      </c>
      <c r="B375" t="s">
        <v>3199</v>
      </c>
      <c r="C375">
        <v>18</v>
      </c>
      <c r="D375" s="9" t="str">
        <f>VLOOKUP(Table_scibert_titles_topics[[#This Row],[Column3.topic]],scibert_titles_topicDescription!$B$2:$C$27, 2, FALSE)</f>
        <v>18_virtual_3d_immersive_reality</v>
      </c>
    </row>
    <row r="376" spans="1:4" x14ac:dyDescent="0.25">
      <c r="A376" t="s">
        <v>3203</v>
      </c>
      <c r="B376" t="s">
        <v>5983</v>
      </c>
      <c r="C376">
        <v>0</v>
      </c>
      <c r="D376" s="9" t="str">
        <f>VLOOKUP(Table_scibert_titles_topics[[#This Row],[Column3.topic]],scibert_titles_topicDescription!$B$2:$C$27, 2, FALSE)</f>
        <v>0_writing_feedback_collaborative_automated</v>
      </c>
    </row>
    <row r="377" spans="1:4" x14ac:dyDescent="0.25">
      <c r="A377" t="s">
        <v>3207</v>
      </c>
      <c r="B377" t="s">
        <v>5982</v>
      </c>
      <c r="C377">
        <v>0</v>
      </c>
      <c r="D377" s="9" t="str">
        <f>VLOOKUP(Table_scibert_titles_topics[[#This Row],[Column3.topic]],scibert_titles_topicDescription!$B$2:$C$27, 2, FALSE)</f>
        <v>0_writing_feedback_collaborative_automated</v>
      </c>
    </row>
    <row r="378" spans="1:4" x14ac:dyDescent="0.25">
      <c r="A378" t="s">
        <v>3210</v>
      </c>
      <c r="B378" t="s">
        <v>3211</v>
      </c>
      <c r="C378">
        <v>-1</v>
      </c>
      <c r="D378" s="9" t="str">
        <f>VLOOKUP(Table_scibert_titles_topics[[#This Row],[Column3.topic]],scibert_titles_topicDescription!$B$2:$C$27, 2, FALSE)</f>
        <v>-1_sep_cls_of_and_language_learning</v>
      </c>
    </row>
    <row r="379" spans="1:4" x14ac:dyDescent="0.25">
      <c r="A379" t="s">
        <v>3216</v>
      </c>
      <c r="B379" t="s">
        <v>5984</v>
      </c>
      <c r="C379">
        <v>6</v>
      </c>
      <c r="D379" s="9" t="str">
        <f>VLOOKUP(Table_scibert_titles_topics[[#This Row],[Column3.topic]],scibert_titles_topicDescription!$B$2:$C$27, 2, FALSE)</f>
        <v>6_game_games_digital_playing</v>
      </c>
    </row>
    <row r="380" spans="1:4" x14ac:dyDescent="0.25">
      <c r="A380" t="s">
        <v>3220</v>
      </c>
      <c r="B380" t="s">
        <v>3221</v>
      </c>
      <c r="C380">
        <v>-1</v>
      </c>
      <c r="D380" s="9" t="str">
        <f>VLOOKUP(Table_scibert_titles_topics[[#This Row],[Column3.topic]],scibert_titles_topicDescription!$B$2:$C$27, 2, FALSE)</f>
        <v>-1_sep_cls_of_and_language_learning</v>
      </c>
    </row>
    <row r="381" spans="1:4" x14ac:dyDescent="0.25">
      <c r="A381" t="s">
        <v>3437</v>
      </c>
      <c r="B381" t="s">
        <v>3438</v>
      </c>
      <c r="C381">
        <v>12</v>
      </c>
      <c r="D381" s="9" t="str">
        <f>VLOOKUP(Table_scibert_titles_topics[[#This Row],[Column3.topic]],scibert_titles_topicDescription!$B$2:$C$27, 2, FALSE)</f>
        <v>12_online_student_analytics_learning</v>
      </c>
    </row>
    <row r="382" spans="1:4" x14ac:dyDescent="0.25">
      <c r="A382" t="s">
        <v>3442</v>
      </c>
      <c r="B382" t="s">
        <v>3443</v>
      </c>
      <c r="C382">
        <v>-1</v>
      </c>
      <c r="D382" s="9" t="str">
        <f>VLOOKUP(Table_scibert_titles_topics[[#This Row],[Column3.topic]],scibert_titles_topicDescription!$B$2:$C$27, 2, FALSE)</f>
        <v>-1_sep_cls_of_and_language_learning</v>
      </c>
    </row>
    <row r="383" spans="1:4" x14ac:dyDescent="0.25">
      <c r="A383" t="s">
        <v>3448</v>
      </c>
      <c r="B383" t="s">
        <v>3449</v>
      </c>
      <c r="C383">
        <v>2</v>
      </c>
      <c r="D383" s="9" t="str">
        <f>VLOOKUP(Table_scibert_titles_topics[[#This Row],[Column3.topic]],scibert_titles_topicDescription!$B$2:$C$27, 2, FALSE)</f>
        <v>2_intercultural_telecollaboration_competence_t...</v>
      </c>
    </row>
    <row r="384" spans="1:4" x14ac:dyDescent="0.25">
      <c r="A384" t="s">
        <v>3453</v>
      </c>
      <c r="B384" t="s">
        <v>3454</v>
      </c>
      <c r="C384">
        <v>24</v>
      </c>
      <c r="D384" s="9" t="str">
        <f>VLOOKUP(Table_scibert_titles_topics[[#This Row],[Column3.topic]],scibert_titles_topicDescription!$B$2:$C$27, 2, FALSE)</f>
        <v>24_driven_data_computerized_dynamic</v>
      </c>
    </row>
    <row r="385" spans="1:4" x14ac:dyDescent="0.25">
      <c r="A385" t="s">
        <v>3458</v>
      </c>
      <c r="B385" t="s">
        <v>3459</v>
      </c>
      <c r="C385">
        <v>0</v>
      </c>
      <c r="D385" s="9" t="str">
        <f>VLOOKUP(Table_scibert_titles_topics[[#This Row],[Column3.topic]],scibert_titles_topicDescription!$B$2:$C$27, 2, FALSE)</f>
        <v>0_writing_feedback_collaborative_automated</v>
      </c>
    </row>
    <row r="386" spans="1:4" x14ac:dyDescent="0.25">
      <c r="A386" t="s">
        <v>3464</v>
      </c>
      <c r="B386" t="s">
        <v>3465</v>
      </c>
      <c r="C386">
        <v>-1</v>
      </c>
      <c r="D386" s="9" t="str">
        <f>VLOOKUP(Table_scibert_titles_topics[[#This Row],[Column3.topic]],scibert_titles_topicDescription!$B$2:$C$27, 2, FALSE)</f>
        <v>-1_sep_cls_of_and_language_learning</v>
      </c>
    </row>
    <row r="387" spans="1:4" x14ac:dyDescent="0.25">
      <c r="A387" t="s">
        <v>3469</v>
      </c>
      <c r="B387" t="s">
        <v>3470</v>
      </c>
      <c r="C387">
        <v>6</v>
      </c>
      <c r="D387" s="9" t="str">
        <f>VLOOKUP(Table_scibert_titles_topics[[#This Row],[Column3.topic]],scibert_titles_topicDescription!$B$2:$C$27, 2, FALSE)</f>
        <v>6_game_games_digital_playing</v>
      </c>
    </row>
    <row r="388" spans="1:4" x14ac:dyDescent="0.25">
      <c r="A388" t="s">
        <v>3474</v>
      </c>
      <c r="B388" t="s">
        <v>3475</v>
      </c>
      <c r="C388">
        <v>-1</v>
      </c>
      <c r="D388" s="9" t="str">
        <f>VLOOKUP(Table_scibert_titles_topics[[#This Row],[Column3.topic]],scibert_titles_topicDescription!$B$2:$C$27, 2, FALSE)</f>
        <v>-1_sep_cls_of_and_language_learning</v>
      </c>
    </row>
    <row r="389" spans="1:4" x14ac:dyDescent="0.25">
      <c r="A389" t="s">
        <v>3479</v>
      </c>
      <c r="B389" t="s">
        <v>3480</v>
      </c>
      <c r="C389">
        <v>-1</v>
      </c>
      <c r="D389" s="9" t="str">
        <f>VLOOKUP(Table_scibert_titles_topics[[#This Row],[Column3.topic]],scibert_titles_topicDescription!$B$2:$C$27, 2, FALSE)</f>
        <v>-1_sep_cls_of_and_language_learning</v>
      </c>
    </row>
    <row r="390" spans="1:4" x14ac:dyDescent="0.25">
      <c r="A390" t="s">
        <v>3484</v>
      </c>
      <c r="B390" t="s">
        <v>3485</v>
      </c>
      <c r="C390">
        <v>2</v>
      </c>
      <c r="D390" s="9" t="str">
        <f>VLOOKUP(Table_scibert_titles_topics[[#This Row],[Column3.topic]],scibert_titles_topicDescription!$B$2:$C$27, 2, FALSE)</f>
        <v>2_intercultural_telecollaboration_competence_t...</v>
      </c>
    </row>
    <row r="391" spans="1:4" x14ac:dyDescent="0.25">
      <c r="A391" t="s">
        <v>3490</v>
      </c>
      <c r="B391" t="s">
        <v>3491</v>
      </c>
      <c r="C391">
        <v>0</v>
      </c>
      <c r="D391" s="9" t="str">
        <f>VLOOKUP(Table_scibert_titles_topics[[#This Row],[Column3.topic]],scibert_titles_topicDescription!$B$2:$C$27, 2, FALSE)</f>
        <v>0_writing_feedback_collaborative_automated</v>
      </c>
    </row>
    <row r="392" spans="1:4" x14ac:dyDescent="0.25">
      <c r="A392" t="s">
        <v>3495</v>
      </c>
      <c r="B392" t="s">
        <v>3496</v>
      </c>
      <c r="C392">
        <v>0</v>
      </c>
      <c r="D392" s="9" t="str">
        <f>VLOOKUP(Table_scibert_titles_topics[[#This Row],[Column3.topic]],scibert_titles_topicDescription!$B$2:$C$27, 2, FALSE)</f>
        <v>0_writing_feedback_collaborative_automated</v>
      </c>
    </row>
    <row r="393" spans="1:4" x14ac:dyDescent="0.25">
      <c r="A393" t="s">
        <v>3500</v>
      </c>
      <c r="B393" t="s">
        <v>3501</v>
      </c>
      <c r="C393">
        <v>15</v>
      </c>
      <c r="D393" s="9" t="str">
        <f>VLOOKUP(Table_scibert_titles_topics[[#This Row],[Column3.topic]],scibert_titles_topicDescription!$B$2:$C$27, 2, FALSE)</f>
        <v>15_storytelling_digital_story_stories</v>
      </c>
    </row>
    <row r="394" spans="1:4" x14ac:dyDescent="0.25">
      <c r="A394" t="s">
        <v>3505</v>
      </c>
      <c r="B394" t="s">
        <v>3506</v>
      </c>
      <c r="C394">
        <v>9</v>
      </c>
      <c r="D394" s="9" t="str">
        <f>VLOOKUP(Table_scibert_titles_topics[[#This Row],[Column3.topic]],scibert_titles_topicDescription!$B$2:$C$27, 2, FALSE)</f>
        <v>9_multimodal_videoconferencing_video_via</v>
      </c>
    </row>
    <row r="395" spans="1:4" x14ac:dyDescent="0.25">
      <c r="A395" t="s">
        <v>3511</v>
      </c>
      <c r="B395" t="s">
        <v>3512</v>
      </c>
      <c r="C395">
        <v>18</v>
      </c>
      <c r="D395" s="9" t="str">
        <f>VLOOKUP(Table_scibert_titles_topics[[#This Row],[Column3.topic]],scibert_titles_topicDescription!$B$2:$C$27, 2, FALSE)</f>
        <v>18_virtual_3d_immersive_reality</v>
      </c>
    </row>
    <row r="396" spans="1:4" x14ac:dyDescent="0.25">
      <c r="A396" t="s">
        <v>3516</v>
      </c>
      <c r="B396" t="s">
        <v>3517</v>
      </c>
      <c r="C396">
        <v>8</v>
      </c>
      <c r="D396" s="9" t="str">
        <f>VLOOKUP(Table_scibert_titles_topics[[#This Row],[Column3.topic]],scibert_titles_topicDescription!$B$2:$C$27, 2, FALSE)</f>
        <v>8_teachers_technology_technological_pedagogical</v>
      </c>
    </row>
    <row r="397" spans="1:4" x14ac:dyDescent="0.25">
      <c r="A397" t="s">
        <v>3521</v>
      </c>
      <c r="B397" t="s">
        <v>3522</v>
      </c>
      <c r="C397">
        <v>1</v>
      </c>
      <c r="D397" s="9" t="str">
        <f>VLOOKUP(Table_scibert_titles_topics[[#This Row],[Column3.topic]],scibert_titles_topicDescription!$B$2:$C$27, 2, FALSE)</f>
        <v>1_mobile_learning_language_assisted</v>
      </c>
    </row>
    <row r="398" spans="1:4" x14ac:dyDescent="0.25">
      <c r="A398" t="s">
        <v>3526</v>
      </c>
      <c r="B398" t="s">
        <v>3527</v>
      </c>
      <c r="C398">
        <v>11</v>
      </c>
      <c r="D398" s="9" t="str">
        <f>VLOOKUP(Table_scibert_titles_topics[[#This Row],[Column3.topic]],scibert_titles_topicDescription!$B$2:$C$27, 2, FALSE)</f>
        <v>11_call_research_replication_the</v>
      </c>
    </row>
    <row r="399" spans="1:4" x14ac:dyDescent="0.25">
      <c r="A399" t="s">
        <v>3530</v>
      </c>
      <c r="B399" t="s">
        <v>3531</v>
      </c>
      <c r="C399">
        <v>0</v>
      </c>
      <c r="D399" s="9" t="str">
        <f>VLOOKUP(Table_scibert_titles_topics[[#This Row],[Column3.topic]],scibert_titles_topicDescription!$B$2:$C$27, 2, FALSE)</f>
        <v>0_writing_feedback_collaborative_automated</v>
      </c>
    </row>
    <row r="400" spans="1:4" x14ac:dyDescent="0.25">
      <c r="A400" t="s">
        <v>3535</v>
      </c>
      <c r="B400" t="s">
        <v>3536</v>
      </c>
      <c r="C400">
        <v>-1</v>
      </c>
      <c r="D400" s="9" t="str">
        <f>VLOOKUP(Table_scibert_titles_topics[[#This Row],[Column3.topic]],scibert_titles_topicDescription!$B$2:$C$27, 2, FALSE)</f>
        <v>-1_sep_cls_of_and_language_learning</v>
      </c>
    </row>
    <row r="401" spans="1:4" x14ac:dyDescent="0.25">
      <c r="A401" t="s">
        <v>3540</v>
      </c>
      <c r="B401" t="s">
        <v>3541</v>
      </c>
      <c r="C401">
        <v>-1</v>
      </c>
      <c r="D401" s="9" t="str">
        <f>VLOOKUP(Table_scibert_titles_topics[[#This Row],[Column3.topic]],scibert_titles_topicDescription!$B$2:$C$27, 2, FALSE)</f>
        <v>-1_sep_cls_of_and_language_learning</v>
      </c>
    </row>
    <row r="402" spans="1:4" x14ac:dyDescent="0.25">
      <c r="A402" t="s">
        <v>3545</v>
      </c>
      <c r="B402" t="s">
        <v>3546</v>
      </c>
      <c r="C402">
        <v>1</v>
      </c>
      <c r="D402" s="9" t="str">
        <f>VLOOKUP(Table_scibert_titles_topics[[#This Row],[Column3.topic]],scibert_titles_topicDescription!$B$2:$C$27, 2, FALSE)</f>
        <v>1_mobile_learning_language_assisted</v>
      </c>
    </row>
    <row r="403" spans="1:4" x14ac:dyDescent="0.25">
      <c r="A403" t="s">
        <v>3550</v>
      </c>
      <c r="B403" t="s">
        <v>3551</v>
      </c>
      <c r="C403">
        <v>-1</v>
      </c>
      <c r="D403" s="9" t="str">
        <f>VLOOKUP(Table_scibert_titles_topics[[#This Row],[Column3.topic]],scibert_titles_topicDescription!$B$2:$C$27, 2, FALSE)</f>
        <v>-1_sep_cls_of_and_language_learning</v>
      </c>
    </row>
    <row r="404" spans="1:4" x14ac:dyDescent="0.25">
      <c r="A404" t="s">
        <v>3555</v>
      </c>
      <c r="B404" t="s">
        <v>3556</v>
      </c>
      <c r="C404">
        <v>4</v>
      </c>
      <c r="D404" s="9" t="str">
        <f>VLOOKUP(Table_scibert_titles_topics[[#This Row],[Column3.topic]],scibert_titles_topicDescription!$B$2:$C$27, 2, FALSE)</f>
        <v>4_vocabulary_acquisition_glosses_dictionaries</v>
      </c>
    </row>
    <row r="405" spans="1:4" x14ac:dyDescent="0.25">
      <c r="A405" t="s">
        <v>3560</v>
      </c>
      <c r="B405" t="s">
        <v>3561</v>
      </c>
      <c r="C405">
        <v>-1</v>
      </c>
      <c r="D405" s="9" t="str">
        <f>VLOOKUP(Table_scibert_titles_topics[[#This Row],[Column3.topic]],scibert_titles_topicDescription!$B$2:$C$27, 2, FALSE)</f>
        <v>-1_sep_cls_of_and_language_learning</v>
      </c>
    </row>
    <row r="406" spans="1:4" x14ac:dyDescent="0.25">
      <c r="A406" t="s">
        <v>3565</v>
      </c>
      <c r="B406" t="s">
        <v>3566</v>
      </c>
      <c r="C406">
        <v>-1</v>
      </c>
      <c r="D406" s="9" t="str">
        <f>VLOOKUP(Table_scibert_titles_topics[[#This Row],[Column3.topic]],scibert_titles_topicDescription!$B$2:$C$27, 2, FALSE)</f>
        <v>-1_sep_cls_of_and_language_learning</v>
      </c>
    </row>
    <row r="407" spans="1:4" x14ac:dyDescent="0.25">
      <c r="A407" t="s">
        <v>3571</v>
      </c>
      <c r="B407" t="s">
        <v>5992</v>
      </c>
      <c r="C407">
        <v>24</v>
      </c>
      <c r="D407" s="9" t="str">
        <f>VLOOKUP(Table_scibert_titles_topics[[#This Row],[Column3.topic]],scibert_titles_topicDescription!$B$2:$C$27, 2, FALSE)</f>
        <v>24_driven_data_computerized_dynamic</v>
      </c>
    </row>
    <row r="408" spans="1:4" x14ac:dyDescent="0.25">
      <c r="A408" t="s">
        <v>3575</v>
      </c>
      <c r="B408" t="s">
        <v>3576</v>
      </c>
      <c r="C408">
        <v>-1</v>
      </c>
      <c r="D408" s="9" t="str">
        <f>VLOOKUP(Table_scibert_titles_topics[[#This Row],[Column3.topic]],scibert_titles_topicDescription!$B$2:$C$27, 2, FALSE)</f>
        <v>-1_sep_cls_of_and_language_learning</v>
      </c>
    </row>
    <row r="409" spans="1:4" x14ac:dyDescent="0.25">
      <c r="A409" t="s">
        <v>3580</v>
      </c>
      <c r="B409" t="s">
        <v>3581</v>
      </c>
      <c r="C409">
        <v>-1</v>
      </c>
      <c r="D409" s="9" t="str">
        <f>VLOOKUP(Table_scibert_titles_topics[[#This Row],[Column3.topic]],scibert_titles_topicDescription!$B$2:$C$27, 2, FALSE)</f>
        <v>-1_sep_cls_of_and_language_learning</v>
      </c>
    </row>
    <row r="410" spans="1:4" x14ac:dyDescent="0.25">
      <c r="A410" t="s">
        <v>3585</v>
      </c>
      <c r="B410" t="s">
        <v>3586</v>
      </c>
      <c r="C410">
        <v>15</v>
      </c>
      <c r="D410" s="9" t="str">
        <f>VLOOKUP(Table_scibert_titles_topics[[#This Row],[Column3.topic]],scibert_titles_topicDescription!$B$2:$C$27, 2, FALSE)</f>
        <v>15_storytelling_digital_story_stories</v>
      </c>
    </row>
    <row r="411" spans="1:4" x14ac:dyDescent="0.25">
      <c r="A411" t="s">
        <v>3590</v>
      </c>
      <c r="B411" t="s">
        <v>3591</v>
      </c>
      <c r="C411">
        <v>-1</v>
      </c>
      <c r="D411" s="9" t="str">
        <f>VLOOKUP(Table_scibert_titles_topics[[#This Row],[Column3.topic]],scibert_titles_topicDescription!$B$2:$C$27, 2, FALSE)</f>
        <v>-1_sep_cls_of_and_language_learning</v>
      </c>
    </row>
    <row r="412" spans="1:4" x14ac:dyDescent="0.25">
      <c r="A412" t="s">
        <v>3595</v>
      </c>
      <c r="B412" t="s">
        <v>3596</v>
      </c>
      <c r="C412">
        <v>0</v>
      </c>
      <c r="D412" s="9" t="str">
        <f>VLOOKUP(Table_scibert_titles_topics[[#This Row],[Column3.topic]],scibert_titles_topicDescription!$B$2:$C$27, 2, FALSE)</f>
        <v>0_writing_feedback_collaborative_automated</v>
      </c>
    </row>
    <row r="413" spans="1:4" x14ac:dyDescent="0.25">
      <c r="A413" t="s">
        <v>3600</v>
      </c>
      <c r="B413" t="s">
        <v>3601</v>
      </c>
      <c r="C413">
        <v>7</v>
      </c>
      <c r="D413" s="9" t="str">
        <f>VLOOKUP(Table_scibert_titles_topics[[#This Row],[Column3.topic]],scibert_titles_topicDescription!$B$2:$C$27, 2, FALSE)</f>
        <v>7_oral_communication_chat_mediated</v>
      </c>
    </row>
    <row r="414" spans="1:4" x14ac:dyDescent="0.25">
      <c r="A414" t="s">
        <v>3605</v>
      </c>
      <c r="B414" t="s">
        <v>5991</v>
      </c>
      <c r="C414">
        <v>6</v>
      </c>
      <c r="D414" s="9" t="str">
        <f>VLOOKUP(Table_scibert_titles_topics[[#This Row],[Column3.topic]],scibert_titles_topicDescription!$B$2:$C$27, 2, FALSE)</f>
        <v>6_game_games_digital_playing</v>
      </c>
    </row>
    <row r="415" spans="1:4" x14ac:dyDescent="0.25">
      <c r="A415" t="s">
        <v>3609</v>
      </c>
      <c r="B415" t="s">
        <v>3610</v>
      </c>
      <c r="C415">
        <v>13</v>
      </c>
      <c r="D415" s="9" t="str">
        <f>VLOOKUP(Table_scibert_titles_topics[[#This Row],[Column3.topic]],scibert_titles_topicDescription!$B$2:$C$27, 2, FALSE)</f>
        <v>13_flipped_classroom_flipping_classrooms</v>
      </c>
    </row>
    <row r="416" spans="1:4" x14ac:dyDescent="0.25">
      <c r="A416" t="s">
        <v>3614</v>
      </c>
      <c r="B416" t="s">
        <v>3615</v>
      </c>
      <c r="C416">
        <v>8</v>
      </c>
      <c r="D416" s="9" t="str">
        <f>VLOOKUP(Table_scibert_titles_topics[[#This Row],[Column3.topic]],scibert_titles_topicDescription!$B$2:$C$27, 2, FALSE)</f>
        <v>8_teachers_technology_technological_pedagogical</v>
      </c>
    </row>
    <row r="417" spans="1:4" x14ac:dyDescent="0.25">
      <c r="A417" t="s">
        <v>3619</v>
      </c>
      <c r="B417" t="s">
        <v>3620</v>
      </c>
      <c r="C417">
        <v>0</v>
      </c>
      <c r="D417" s="9" t="str">
        <f>VLOOKUP(Table_scibert_titles_topics[[#This Row],[Column3.topic]],scibert_titles_topicDescription!$B$2:$C$27, 2, FALSE)</f>
        <v>0_writing_feedback_collaborative_automated</v>
      </c>
    </row>
    <row r="418" spans="1:4" x14ac:dyDescent="0.25">
      <c r="A418" t="s">
        <v>3624</v>
      </c>
      <c r="B418" t="s">
        <v>3625</v>
      </c>
      <c r="C418">
        <v>2</v>
      </c>
      <c r="D418" s="9" t="str">
        <f>VLOOKUP(Table_scibert_titles_topics[[#This Row],[Column3.topic]],scibert_titles_topicDescription!$B$2:$C$27, 2, FALSE)</f>
        <v>2_intercultural_telecollaboration_competence_t...</v>
      </c>
    </row>
    <row r="419" spans="1:4" x14ac:dyDescent="0.25">
      <c r="A419" t="s">
        <v>3630</v>
      </c>
      <c r="B419" t="s">
        <v>3631</v>
      </c>
      <c r="C419">
        <v>0</v>
      </c>
      <c r="D419" s="9" t="str">
        <f>VLOOKUP(Table_scibert_titles_topics[[#This Row],[Column3.topic]],scibert_titles_topicDescription!$B$2:$C$27, 2, FALSE)</f>
        <v>0_writing_feedback_collaborative_automated</v>
      </c>
    </row>
    <row r="420" spans="1:4" x14ac:dyDescent="0.25">
      <c r="A420" t="s">
        <v>3635</v>
      </c>
      <c r="B420" t="s">
        <v>3636</v>
      </c>
      <c r="C420">
        <v>3</v>
      </c>
      <c r="D420" s="9" t="str">
        <f>VLOOKUP(Table_scibert_titles_topics[[#This Row],[Column3.topic]],scibert_titles_topicDescription!$B$2:$C$27, 2, FALSE)</f>
        <v>3_language_learning_assisted_computer</v>
      </c>
    </row>
    <row r="421" spans="1:4" x14ac:dyDescent="0.25">
      <c r="A421" t="s">
        <v>3640</v>
      </c>
      <c r="B421" t="s">
        <v>3641</v>
      </c>
      <c r="C421">
        <v>-1</v>
      </c>
      <c r="D421" s="9" t="str">
        <f>VLOOKUP(Table_scibert_titles_topics[[#This Row],[Column3.topic]],scibert_titles_topicDescription!$B$2:$C$27, 2, FALSE)</f>
        <v>-1_sep_cls_of_and_language_learning</v>
      </c>
    </row>
    <row r="422" spans="1:4" x14ac:dyDescent="0.25">
      <c r="A422" t="s">
        <v>3645</v>
      </c>
      <c r="B422" t="s">
        <v>3646</v>
      </c>
      <c r="C422">
        <v>16</v>
      </c>
      <c r="D422" s="9" t="str">
        <f>VLOOKUP(Table_scibert_titles_topics[[#This Row],[Column3.topic]],scibert_titles_topicDescription!$B$2:$C$27, 2, FALSE)</f>
        <v>16_blended_learning_inquiry_college</v>
      </c>
    </row>
    <row r="423" spans="1:4" x14ac:dyDescent="0.25">
      <c r="A423" t="s">
        <v>3650</v>
      </c>
      <c r="B423" t="s">
        <v>5990</v>
      </c>
      <c r="C423">
        <v>0</v>
      </c>
      <c r="D423" s="9" t="str">
        <f>VLOOKUP(Table_scibert_titles_topics[[#This Row],[Column3.topic]],scibert_titles_topicDescription!$B$2:$C$27, 2, FALSE)</f>
        <v>0_writing_feedback_collaborative_automated</v>
      </c>
    </row>
    <row r="424" spans="1:4" x14ac:dyDescent="0.25">
      <c r="A424" t="s">
        <v>3654</v>
      </c>
      <c r="B424" t="s">
        <v>3655</v>
      </c>
      <c r="C424">
        <v>-1</v>
      </c>
      <c r="D424" s="9" t="str">
        <f>VLOOKUP(Table_scibert_titles_topics[[#This Row],[Column3.topic]],scibert_titles_topicDescription!$B$2:$C$27, 2, FALSE)</f>
        <v>-1_sep_cls_of_and_language_learning</v>
      </c>
    </row>
    <row r="425" spans="1:4" x14ac:dyDescent="0.25">
      <c r="A425" t="s">
        <v>3659</v>
      </c>
      <c r="B425" t="s">
        <v>3660</v>
      </c>
      <c r="C425">
        <v>6</v>
      </c>
      <c r="D425" s="9" t="str">
        <f>VLOOKUP(Table_scibert_titles_topics[[#This Row],[Column3.topic]],scibert_titles_topicDescription!$B$2:$C$27, 2, FALSE)</f>
        <v>6_game_games_digital_playing</v>
      </c>
    </row>
    <row r="426" spans="1:4" x14ac:dyDescent="0.25">
      <c r="A426" t="s">
        <v>3663</v>
      </c>
      <c r="B426" t="s">
        <v>3664</v>
      </c>
      <c r="C426">
        <v>2</v>
      </c>
      <c r="D426" s="9" t="str">
        <f>VLOOKUP(Table_scibert_titles_topics[[#This Row],[Column3.topic]],scibert_titles_topicDescription!$B$2:$C$27, 2, FALSE)</f>
        <v>2_intercultural_telecollaboration_competence_t...</v>
      </c>
    </row>
    <row r="427" spans="1:4" x14ac:dyDescent="0.25">
      <c r="A427" t="s">
        <v>3964</v>
      </c>
      <c r="B427" t="s">
        <v>3965</v>
      </c>
      <c r="C427">
        <v>0</v>
      </c>
      <c r="D427" s="9" t="str">
        <f>VLOOKUP(Table_scibert_titles_topics[[#This Row],[Column3.topic]],scibert_titles_topicDescription!$B$2:$C$27, 2, FALSE)</f>
        <v>0_writing_feedback_collaborative_automated</v>
      </c>
    </row>
    <row r="428" spans="1:4" x14ac:dyDescent="0.25">
      <c r="A428" t="s">
        <v>3969</v>
      </c>
      <c r="B428" t="s">
        <v>3970</v>
      </c>
      <c r="C428">
        <v>11</v>
      </c>
      <c r="D428" s="9" t="str">
        <f>VLOOKUP(Table_scibert_titles_topics[[#This Row],[Column3.topic]],scibert_titles_topicDescription!$B$2:$C$27, 2, FALSE)</f>
        <v>11_call_research_replication_the</v>
      </c>
    </row>
    <row r="429" spans="1:4" x14ac:dyDescent="0.25">
      <c r="A429" t="s">
        <v>3974</v>
      </c>
      <c r="B429" t="s">
        <v>5993</v>
      </c>
      <c r="C429">
        <v>0</v>
      </c>
      <c r="D429" s="9" t="str">
        <f>VLOOKUP(Table_scibert_titles_topics[[#This Row],[Column3.topic]],scibert_titles_topicDescription!$B$2:$C$27, 2, FALSE)</f>
        <v>0_writing_feedback_collaborative_automated</v>
      </c>
    </row>
    <row r="430" spans="1:4" x14ac:dyDescent="0.25">
      <c r="A430" t="s">
        <v>3977</v>
      </c>
      <c r="B430" t="s">
        <v>3978</v>
      </c>
      <c r="C430">
        <v>-1</v>
      </c>
      <c r="D430" s="9" t="str">
        <f>VLOOKUP(Table_scibert_titles_topics[[#This Row],[Column3.topic]],scibert_titles_topicDescription!$B$2:$C$27, 2, FALSE)</f>
        <v>-1_sep_cls_of_and_language_learning</v>
      </c>
    </row>
    <row r="431" spans="1:4" x14ac:dyDescent="0.25">
      <c r="A431" t="s">
        <v>3982</v>
      </c>
      <c r="B431" t="s">
        <v>3983</v>
      </c>
      <c r="C431">
        <v>1</v>
      </c>
      <c r="D431" s="9" t="str">
        <f>VLOOKUP(Table_scibert_titles_topics[[#This Row],[Column3.topic]],scibert_titles_topicDescription!$B$2:$C$27, 2, FALSE)</f>
        <v>1_mobile_learning_language_assisted</v>
      </c>
    </row>
    <row r="432" spans="1:4" x14ac:dyDescent="0.25">
      <c r="A432" t="s">
        <v>3987</v>
      </c>
      <c r="B432" t="s">
        <v>3988</v>
      </c>
      <c r="C432">
        <v>10</v>
      </c>
      <c r="D432" s="9" t="str">
        <f>VLOOKUP(Table_scibert_titles_topics[[#This Row],[Column3.topic]],scibert_titles_topicDescription!$B$2:$C$27, 2, FALSE)</f>
        <v>10_comprehension_captions_video_captioned</v>
      </c>
    </row>
    <row r="433" spans="1:4" x14ac:dyDescent="0.25">
      <c r="A433" t="s">
        <v>3991</v>
      </c>
      <c r="B433" t="s">
        <v>3992</v>
      </c>
      <c r="C433">
        <v>-1</v>
      </c>
      <c r="D433" s="9" t="str">
        <f>VLOOKUP(Table_scibert_titles_topics[[#This Row],[Column3.topic]],scibert_titles_topicDescription!$B$2:$C$27, 2, FALSE)</f>
        <v>-1_sep_cls_of_and_language_learning</v>
      </c>
    </row>
    <row r="434" spans="1:4" x14ac:dyDescent="0.25">
      <c r="A434" t="s">
        <v>3996</v>
      </c>
      <c r="B434" t="s">
        <v>3997</v>
      </c>
      <c r="C434">
        <v>-1</v>
      </c>
      <c r="D434" s="9" t="str">
        <f>VLOOKUP(Table_scibert_titles_topics[[#This Row],[Column3.topic]],scibert_titles_topicDescription!$B$2:$C$27, 2, FALSE)</f>
        <v>-1_sep_cls_of_and_language_learning</v>
      </c>
    </row>
    <row r="435" spans="1:4" x14ac:dyDescent="0.25">
      <c r="A435" t="s">
        <v>4001</v>
      </c>
      <c r="B435" t="s">
        <v>4002</v>
      </c>
      <c r="C435">
        <v>-1</v>
      </c>
      <c r="D435" s="9" t="str">
        <f>VLOOKUP(Table_scibert_titles_topics[[#This Row],[Column3.topic]],scibert_titles_topicDescription!$B$2:$C$27, 2, FALSE)</f>
        <v>-1_sep_cls_of_and_language_learning</v>
      </c>
    </row>
    <row r="436" spans="1:4" x14ac:dyDescent="0.25">
      <c r="A436" t="s">
        <v>4006</v>
      </c>
      <c r="B436" t="s">
        <v>4007</v>
      </c>
      <c r="C436">
        <v>-1</v>
      </c>
      <c r="D436" s="9" t="str">
        <f>VLOOKUP(Table_scibert_titles_topics[[#This Row],[Column3.topic]],scibert_titles_topicDescription!$B$2:$C$27, 2, FALSE)</f>
        <v>-1_sep_cls_of_and_language_learning</v>
      </c>
    </row>
    <row r="437" spans="1:4" x14ac:dyDescent="0.25">
      <c r="A437" t="s">
        <v>4011</v>
      </c>
      <c r="B437" t="s">
        <v>5994</v>
      </c>
      <c r="C437">
        <v>12</v>
      </c>
      <c r="D437" s="9" t="str">
        <f>VLOOKUP(Table_scibert_titles_topics[[#This Row],[Column3.topic]],scibert_titles_topicDescription!$B$2:$C$27, 2, FALSE)</f>
        <v>12_online_student_analytics_learning</v>
      </c>
    </row>
    <row r="438" spans="1:4" x14ac:dyDescent="0.25">
      <c r="A438" t="s">
        <v>4015</v>
      </c>
      <c r="B438" t="s">
        <v>4016</v>
      </c>
      <c r="C438">
        <v>-1</v>
      </c>
      <c r="D438" s="9" t="str">
        <f>VLOOKUP(Table_scibert_titles_topics[[#This Row],[Column3.topic]],scibert_titles_topicDescription!$B$2:$C$27, 2, FALSE)</f>
        <v>-1_sep_cls_of_and_language_learning</v>
      </c>
    </row>
    <row r="439" spans="1:4" x14ac:dyDescent="0.25">
      <c r="A439" t="s">
        <v>4020</v>
      </c>
      <c r="B439" t="s">
        <v>5995</v>
      </c>
      <c r="C439">
        <v>0</v>
      </c>
      <c r="D439" s="9" t="str">
        <f>VLOOKUP(Table_scibert_titles_topics[[#This Row],[Column3.topic]],scibert_titles_topicDescription!$B$2:$C$27, 2, FALSE)</f>
        <v>0_writing_feedback_collaborative_automated</v>
      </c>
    </row>
    <row r="440" spans="1:4" x14ac:dyDescent="0.25">
      <c r="A440" t="s">
        <v>4024</v>
      </c>
      <c r="B440" t="s">
        <v>4025</v>
      </c>
      <c r="C440">
        <v>2</v>
      </c>
      <c r="D440" s="9" t="str">
        <f>VLOOKUP(Table_scibert_titles_topics[[#This Row],[Column3.topic]],scibert_titles_topicDescription!$B$2:$C$27, 2, FALSE)</f>
        <v>2_intercultural_telecollaboration_competence_t...</v>
      </c>
    </row>
    <row r="441" spans="1:4" x14ac:dyDescent="0.25">
      <c r="A441" t="s">
        <v>4029</v>
      </c>
      <c r="B441" t="s">
        <v>4030</v>
      </c>
      <c r="C441">
        <v>7</v>
      </c>
      <c r="D441" s="9" t="str">
        <f>VLOOKUP(Table_scibert_titles_topics[[#This Row],[Column3.topic]],scibert_titles_topicDescription!$B$2:$C$27, 2, FALSE)</f>
        <v>7_oral_communication_chat_mediated</v>
      </c>
    </row>
    <row r="442" spans="1:4" x14ac:dyDescent="0.25">
      <c r="A442" t="s">
        <v>4034</v>
      </c>
      <c r="B442" t="s">
        <v>4035</v>
      </c>
      <c r="C442">
        <v>10</v>
      </c>
      <c r="D442" s="9" t="str">
        <f>VLOOKUP(Table_scibert_titles_topics[[#This Row],[Column3.topic]],scibert_titles_topicDescription!$B$2:$C$27, 2, FALSE)</f>
        <v>10_comprehension_captions_video_captioned</v>
      </c>
    </row>
    <row r="443" spans="1:4" x14ac:dyDescent="0.25">
      <c r="A443" t="s">
        <v>4038</v>
      </c>
      <c r="B443" t="s">
        <v>4039</v>
      </c>
      <c r="C443">
        <v>-1</v>
      </c>
      <c r="D443" s="9" t="str">
        <f>VLOOKUP(Table_scibert_titles_topics[[#This Row],[Column3.topic]],scibert_titles_topicDescription!$B$2:$C$27, 2, FALSE)</f>
        <v>-1_sep_cls_of_and_language_learning</v>
      </c>
    </row>
    <row r="444" spans="1:4" x14ac:dyDescent="0.25">
      <c r="A444" t="s">
        <v>4043</v>
      </c>
      <c r="B444" t="s">
        <v>4044</v>
      </c>
      <c r="C444">
        <v>-1</v>
      </c>
      <c r="D444" s="9" t="str">
        <f>VLOOKUP(Table_scibert_titles_topics[[#This Row],[Column3.topic]],scibert_titles_topicDescription!$B$2:$C$27, 2, FALSE)</f>
        <v>-1_sep_cls_of_and_language_learning</v>
      </c>
    </row>
    <row r="445" spans="1:4" x14ac:dyDescent="0.25">
      <c r="A445" t="s">
        <v>4048</v>
      </c>
      <c r="B445" t="s">
        <v>4049</v>
      </c>
      <c r="C445">
        <v>-1</v>
      </c>
      <c r="D445" s="9" t="str">
        <f>VLOOKUP(Table_scibert_titles_topics[[#This Row],[Column3.topic]],scibert_titles_topicDescription!$B$2:$C$27, 2, FALSE)</f>
        <v>-1_sep_cls_of_and_language_learning</v>
      </c>
    </row>
    <row r="446" spans="1:4" x14ac:dyDescent="0.25">
      <c r="A446" t="s">
        <v>4053</v>
      </c>
      <c r="B446" t="s">
        <v>4054</v>
      </c>
      <c r="C446">
        <v>10</v>
      </c>
      <c r="D446" s="9" t="str">
        <f>VLOOKUP(Table_scibert_titles_topics[[#This Row],[Column3.topic]],scibert_titles_topicDescription!$B$2:$C$27, 2, FALSE)</f>
        <v>10_comprehension_captions_video_captioned</v>
      </c>
    </row>
    <row r="447" spans="1:4" x14ac:dyDescent="0.25">
      <c r="A447" t="s">
        <v>4058</v>
      </c>
      <c r="B447" t="s">
        <v>4059</v>
      </c>
      <c r="C447">
        <v>3</v>
      </c>
      <c r="D447" s="9" t="str">
        <f>VLOOKUP(Table_scibert_titles_topics[[#This Row],[Column3.topic]],scibert_titles_topicDescription!$B$2:$C$27, 2, FALSE)</f>
        <v>3_language_learning_assisted_computer</v>
      </c>
    </row>
    <row r="448" spans="1:4" x14ac:dyDescent="0.25">
      <c r="A448" t="s">
        <v>4062</v>
      </c>
      <c r="B448" t="s">
        <v>4063</v>
      </c>
      <c r="C448">
        <v>-1</v>
      </c>
      <c r="D448" s="9" t="str">
        <f>VLOOKUP(Table_scibert_titles_topics[[#This Row],[Column3.topic]],scibert_titles_topicDescription!$B$2:$C$27, 2, FALSE)</f>
        <v>-1_sep_cls_of_and_language_learning</v>
      </c>
    </row>
    <row r="449" spans="1:4" x14ac:dyDescent="0.25">
      <c r="A449" t="s">
        <v>4067</v>
      </c>
      <c r="B449" t="s">
        <v>4068</v>
      </c>
      <c r="C449">
        <v>0</v>
      </c>
      <c r="D449" s="9" t="str">
        <f>VLOOKUP(Table_scibert_titles_topics[[#This Row],[Column3.topic]],scibert_titles_topicDescription!$B$2:$C$27, 2, FALSE)</f>
        <v>0_writing_feedback_collaborative_automated</v>
      </c>
    </row>
    <row r="450" spans="1:4" x14ac:dyDescent="0.25">
      <c r="A450" t="s">
        <v>4072</v>
      </c>
      <c r="B450" t="s">
        <v>4073</v>
      </c>
      <c r="C450">
        <v>-1</v>
      </c>
      <c r="D450" s="9" t="str">
        <f>VLOOKUP(Table_scibert_titles_topics[[#This Row],[Column3.topic]],scibert_titles_topicDescription!$B$2:$C$27, 2, FALSE)</f>
        <v>-1_sep_cls_of_and_language_learning</v>
      </c>
    </row>
    <row r="451" spans="1:4" x14ac:dyDescent="0.25">
      <c r="A451" t="s">
        <v>4077</v>
      </c>
      <c r="B451" t="s">
        <v>4078</v>
      </c>
      <c r="C451">
        <v>15</v>
      </c>
      <c r="D451" s="9" t="str">
        <f>VLOOKUP(Table_scibert_titles_topics[[#This Row],[Column3.topic]],scibert_titles_topicDescription!$B$2:$C$27, 2, FALSE)</f>
        <v>15_storytelling_digital_story_stories</v>
      </c>
    </row>
    <row r="452" spans="1:4" x14ac:dyDescent="0.25">
      <c r="A452" t="s">
        <v>4082</v>
      </c>
      <c r="B452" t="s">
        <v>4083</v>
      </c>
      <c r="C452">
        <v>-1</v>
      </c>
      <c r="D452" s="9" t="str">
        <f>VLOOKUP(Table_scibert_titles_topics[[#This Row],[Column3.topic]],scibert_titles_topicDescription!$B$2:$C$27, 2, FALSE)</f>
        <v>-1_sep_cls_of_and_language_learning</v>
      </c>
    </row>
    <row r="453" spans="1:4" x14ac:dyDescent="0.25">
      <c r="A453" t="s">
        <v>4087</v>
      </c>
      <c r="B453" t="s">
        <v>4088</v>
      </c>
      <c r="C453">
        <v>-1</v>
      </c>
      <c r="D453" s="9" t="str">
        <f>VLOOKUP(Table_scibert_titles_topics[[#This Row],[Column3.topic]],scibert_titles_topicDescription!$B$2:$C$27, 2, FALSE)</f>
        <v>-1_sep_cls_of_and_language_learning</v>
      </c>
    </row>
    <row r="454" spans="1:4" x14ac:dyDescent="0.25">
      <c r="A454" t="s">
        <v>4092</v>
      </c>
      <c r="B454" t="s">
        <v>4093</v>
      </c>
      <c r="C454">
        <v>3</v>
      </c>
      <c r="D454" s="9" t="str">
        <f>VLOOKUP(Table_scibert_titles_topics[[#This Row],[Column3.topic]],scibert_titles_topicDescription!$B$2:$C$27, 2, FALSE)</f>
        <v>3_language_learning_assisted_computer</v>
      </c>
    </row>
    <row r="455" spans="1:4" x14ac:dyDescent="0.25">
      <c r="A455" t="s">
        <v>4097</v>
      </c>
      <c r="B455" t="s">
        <v>4098</v>
      </c>
      <c r="C455">
        <v>-1</v>
      </c>
      <c r="D455" s="9" t="str">
        <f>VLOOKUP(Table_scibert_titles_topics[[#This Row],[Column3.topic]],scibert_titles_topicDescription!$B$2:$C$27, 2, FALSE)</f>
        <v>-1_sep_cls_of_and_language_learning</v>
      </c>
    </row>
    <row r="456" spans="1:4" x14ac:dyDescent="0.25">
      <c r="A456" t="s">
        <v>4103</v>
      </c>
      <c r="B456" t="s">
        <v>4104</v>
      </c>
      <c r="C456">
        <v>12</v>
      </c>
      <c r="D456" s="9" t="str">
        <f>VLOOKUP(Table_scibert_titles_topics[[#This Row],[Column3.topic]],scibert_titles_topicDescription!$B$2:$C$27, 2, FALSE)</f>
        <v>12_online_student_analytics_learning</v>
      </c>
    </row>
    <row r="457" spans="1:4" x14ac:dyDescent="0.25">
      <c r="A457" t="s">
        <v>4109</v>
      </c>
      <c r="B457" t="s">
        <v>4110</v>
      </c>
      <c r="C457">
        <v>11</v>
      </c>
      <c r="D457" s="9" t="str">
        <f>VLOOKUP(Table_scibert_titles_topics[[#This Row],[Column3.topic]],scibert_titles_topicDescription!$B$2:$C$27, 2, FALSE)</f>
        <v>11_call_research_replication_the</v>
      </c>
    </row>
    <row r="458" spans="1:4" x14ac:dyDescent="0.25">
      <c r="A458" t="s">
        <v>4113</v>
      </c>
      <c r="B458" t="s">
        <v>4114</v>
      </c>
      <c r="C458">
        <v>15</v>
      </c>
      <c r="D458" s="9" t="str">
        <f>VLOOKUP(Table_scibert_titles_topics[[#This Row],[Column3.topic]],scibert_titles_topicDescription!$B$2:$C$27, 2, FALSE)</f>
        <v>15_storytelling_digital_story_stories</v>
      </c>
    </row>
    <row r="459" spans="1:4" x14ac:dyDescent="0.25">
      <c r="A459" t="s">
        <v>4118</v>
      </c>
      <c r="B459" t="s">
        <v>4119</v>
      </c>
      <c r="C459">
        <v>-1</v>
      </c>
      <c r="D459" s="9" t="str">
        <f>VLOOKUP(Table_scibert_titles_topics[[#This Row],[Column3.topic]],scibert_titles_topicDescription!$B$2:$C$27, 2, FALSE)</f>
        <v>-1_sep_cls_of_and_language_learning</v>
      </c>
    </row>
    <row r="460" spans="1:4" x14ac:dyDescent="0.25">
      <c r="A460" t="s">
        <v>4123</v>
      </c>
      <c r="B460" t="s">
        <v>4124</v>
      </c>
      <c r="C460">
        <v>8</v>
      </c>
      <c r="D460" s="9" t="str">
        <f>VLOOKUP(Table_scibert_titles_topics[[#This Row],[Column3.topic]],scibert_titles_topicDescription!$B$2:$C$27, 2, FALSE)</f>
        <v>8_teachers_technology_technological_pedagogical</v>
      </c>
    </row>
    <row r="461" spans="1:4" x14ac:dyDescent="0.25">
      <c r="A461" t="s">
        <v>4128</v>
      </c>
      <c r="B461" t="s">
        <v>4129</v>
      </c>
      <c r="C461">
        <v>8</v>
      </c>
      <c r="D461" s="9" t="str">
        <f>VLOOKUP(Table_scibert_titles_topics[[#This Row],[Column3.topic]],scibert_titles_topicDescription!$B$2:$C$27, 2, FALSE)</f>
        <v>8_teachers_technology_technological_pedagogical</v>
      </c>
    </row>
    <row r="462" spans="1:4" x14ac:dyDescent="0.25">
      <c r="A462" t="s">
        <v>4133</v>
      </c>
      <c r="B462" t="s">
        <v>5998</v>
      </c>
      <c r="C462">
        <v>0</v>
      </c>
      <c r="D462" s="9" t="str">
        <f>VLOOKUP(Table_scibert_titles_topics[[#This Row],[Column3.topic]],scibert_titles_topicDescription!$B$2:$C$27, 2, FALSE)</f>
        <v>0_writing_feedback_collaborative_automated</v>
      </c>
    </row>
    <row r="463" spans="1:4" x14ac:dyDescent="0.25">
      <c r="A463" t="s">
        <v>4136</v>
      </c>
      <c r="B463" t="s">
        <v>4137</v>
      </c>
      <c r="C463">
        <v>-1</v>
      </c>
      <c r="D463" s="9" t="str">
        <f>VLOOKUP(Table_scibert_titles_topics[[#This Row],[Column3.topic]],scibert_titles_topicDescription!$B$2:$C$27, 2, FALSE)</f>
        <v>-1_sep_cls_of_and_language_learning</v>
      </c>
    </row>
    <row r="464" spans="1:4" x14ac:dyDescent="0.25">
      <c r="A464" t="s">
        <v>4141</v>
      </c>
      <c r="B464" t="s">
        <v>4142</v>
      </c>
      <c r="C464">
        <v>-1</v>
      </c>
      <c r="D464" s="9" t="str">
        <f>VLOOKUP(Table_scibert_titles_topics[[#This Row],[Column3.topic]],scibert_titles_topicDescription!$B$2:$C$27, 2, FALSE)</f>
        <v>-1_sep_cls_of_and_language_learning</v>
      </c>
    </row>
    <row r="465" spans="1:4" x14ac:dyDescent="0.25">
      <c r="A465" t="s">
        <v>4146</v>
      </c>
      <c r="B465" t="s">
        <v>4147</v>
      </c>
      <c r="C465">
        <v>-1</v>
      </c>
      <c r="D465" s="9" t="str">
        <f>VLOOKUP(Table_scibert_titles_topics[[#This Row],[Column3.topic]],scibert_titles_topicDescription!$B$2:$C$27, 2, FALSE)</f>
        <v>-1_sep_cls_of_and_language_learning</v>
      </c>
    </row>
    <row r="466" spans="1:4" x14ac:dyDescent="0.25">
      <c r="A466" t="s">
        <v>4151</v>
      </c>
      <c r="B466" t="s">
        <v>4152</v>
      </c>
      <c r="C466">
        <v>10</v>
      </c>
      <c r="D466" s="9" t="str">
        <f>VLOOKUP(Table_scibert_titles_topics[[#This Row],[Column3.topic]],scibert_titles_topicDescription!$B$2:$C$27, 2, FALSE)</f>
        <v>10_comprehension_captions_video_captioned</v>
      </c>
    </row>
    <row r="467" spans="1:4" x14ac:dyDescent="0.25">
      <c r="A467" t="s">
        <v>4156</v>
      </c>
      <c r="B467" t="s">
        <v>4157</v>
      </c>
      <c r="C467">
        <v>12</v>
      </c>
      <c r="D467" s="9" t="str">
        <f>VLOOKUP(Table_scibert_titles_topics[[#This Row],[Column3.topic]],scibert_titles_topicDescription!$B$2:$C$27, 2, FALSE)</f>
        <v>12_online_student_analytics_learning</v>
      </c>
    </row>
    <row r="468" spans="1:4" x14ac:dyDescent="0.25">
      <c r="A468" t="s">
        <v>4161</v>
      </c>
      <c r="B468" t="s">
        <v>6000</v>
      </c>
      <c r="C468">
        <v>23</v>
      </c>
      <c r="D468" s="9" t="str">
        <f>VLOOKUP(Table_scibert_titles_topics[[#This Row],[Column3.topic]],scibert_titles_topicDescription!$B$2:$C$27, 2, FALSE)</f>
        <v>23_corpus_teaching_programs_language</v>
      </c>
    </row>
    <row r="469" spans="1:4" x14ac:dyDescent="0.25">
      <c r="A469" t="s">
        <v>4164</v>
      </c>
      <c r="B469" t="s">
        <v>4165</v>
      </c>
      <c r="C469">
        <v>-1</v>
      </c>
      <c r="D469" s="9" t="str">
        <f>VLOOKUP(Table_scibert_titles_topics[[#This Row],[Column3.topic]],scibert_titles_topicDescription!$B$2:$C$27, 2, FALSE)</f>
        <v>-1_sep_cls_of_and_language_learning</v>
      </c>
    </row>
    <row r="470" spans="1:4" x14ac:dyDescent="0.25">
      <c r="A470" t="s">
        <v>4170</v>
      </c>
      <c r="B470" t="s">
        <v>4171</v>
      </c>
      <c r="C470">
        <v>16</v>
      </c>
      <c r="D470" s="9" t="str">
        <f>VLOOKUP(Table_scibert_titles_topics[[#This Row],[Column3.topic]],scibert_titles_topicDescription!$B$2:$C$27, 2, FALSE)</f>
        <v>16_blended_learning_inquiry_college</v>
      </c>
    </row>
    <row r="471" spans="1:4" x14ac:dyDescent="0.25">
      <c r="A471" t="s">
        <v>4175</v>
      </c>
      <c r="B471" t="s">
        <v>5996</v>
      </c>
      <c r="C471">
        <v>-1</v>
      </c>
      <c r="D471" s="9" t="str">
        <f>VLOOKUP(Table_scibert_titles_topics[[#This Row],[Column3.topic]],scibert_titles_topicDescription!$B$2:$C$27, 2, FALSE)</f>
        <v>-1_sep_cls_of_and_language_learning</v>
      </c>
    </row>
    <row r="472" spans="1:4" x14ac:dyDescent="0.25">
      <c r="A472" t="s">
        <v>4180</v>
      </c>
      <c r="B472" t="s">
        <v>4181</v>
      </c>
      <c r="C472">
        <v>13</v>
      </c>
      <c r="D472" s="9" t="str">
        <f>VLOOKUP(Table_scibert_titles_topics[[#This Row],[Column3.topic]],scibert_titles_topicDescription!$B$2:$C$27, 2, FALSE)</f>
        <v>13_flipped_classroom_flipping_classrooms</v>
      </c>
    </row>
    <row r="473" spans="1:4" x14ac:dyDescent="0.25">
      <c r="A473" t="s">
        <v>4185</v>
      </c>
      <c r="B473" t="s">
        <v>5997</v>
      </c>
      <c r="C473">
        <v>15</v>
      </c>
      <c r="D473" s="9" t="str">
        <f>VLOOKUP(Table_scibert_titles_topics[[#This Row],[Column3.topic]],scibert_titles_topicDescription!$B$2:$C$27, 2, FALSE)</f>
        <v>15_storytelling_digital_story_stories</v>
      </c>
    </row>
    <row r="474" spans="1:4" x14ac:dyDescent="0.25">
      <c r="A474" t="s">
        <v>4189</v>
      </c>
      <c r="B474" t="s">
        <v>4190</v>
      </c>
      <c r="C474">
        <v>-1</v>
      </c>
      <c r="D474" s="9" t="str">
        <f>VLOOKUP(Table_scibert_titles_topics[[#This Row],[Column3.topic]],scibert_titles_topicDescription!$B$2:$C$27, 2, FALSE)</f>
        <v>-1_sep_cls_of_and_language_learning</v>
      </c>
    </row>
    <row r="475" spans="1:4" x14ac:dyDescent="0.25">
      <c r="A475" t="s">
        <v>4194</v>
      </c>
      <c r="B475" t="s">
        <v>4195</v>
      </c>
      <c r="C475">
        <v>-1</v>
      </c>
      <c r="D475" s="9" t="str">
        <f>VLOOKUP(Table_scibert_titles_topics[[#This Row],[Column3.topic]],scibert_titles_topicDescription!$B$2:$C$27, 2, FALSE)</f>
        <v>-1_sep_cls_of_and_language_learning</v>
      </c>
    </row>
    <row r="476" spans="1:4" x14ac:dyDescent="0.25">
      <c r="A476" t="s">
        <v>4199</v>
      </c>
      <c r="B476" t="s">
        <v>4200</v>
      </c>
      <c r="C476">
        <v>-1</v>
      </c>
      <c r="D476" s="9" t="str">
        <f>VLOOKUP(Table_scibert_titles_topics[[#This Row],[Column3.topic]],scibert_titles_topicDescription!$B$2:$C$27, 2, FALSE)</f>
        <v>-1_sep_cls_of_and_language_learning</v>
      </c>
    </row>
    <row r="477" spans="1:4" x14ac:dyDescent="0.25">
      <c r="A477" t="s">
        <v>4204</v>
      </c>
      <c r="B477" t="s">
        <v>4205</v>
      </c>
      <c r="C477">
        <v>0</v>
      </c>
      <c r="D477" s="9" t="str">
        <f>VLOOKUP(Table_scibert_titles_topics[[#This Row],[Column3.topic]],scibert_titles_topicDescription!$B$2:$C$27, 2, FALSE)</f>
        <v>0_writing_feedback_collaborative_automated</v>
      </c>
    </row>
    <row r="478" spans="1:4" x14ac:dyDescent="0.25">
      <c r="A478" t="s">
        <v>4209</v>
      </c>
      <c r="B478" t="s">
        <v>4210</v>
      </c>
      <c r="C478">
        <v>9</v>
      </c>
      <c r="D478" s="9" t="str">
        <f>VLOOKUP(Table_scibert_titles_topics[[#This Row],[Column3.topic]],scibert_titles_topicDescription!$B$2:$C$27, 2, FALSE)</f>
        <v>9_multimodal_videoconferencing_video_via</v>
      </c>
    </row>
    <row r="479" spans="1:4" x14ac:dyDescent="0.25">
      <c r="A479" t="s">
        <v>4214</v>
      </c>
      <c r="B479" t="s">
        <v>4215</v>
      </c>
      <c r="C479">
        <v>10</v>
      </c>
      <c r="D479" s="9" t="str">
        <f>VLOOKUP(Table_scibert_titles_topics[[#This Row],[Column3.topic]],scibert_titles_topicDescription!$B$2:$C$27, 2, FALSE)</f>
        <v>10_comprehension_captions_video_captioned</v>
      </c>
    </row>
    <row r="480" spans="1:4" x14ac:dyDescent="0.25">
      <c r="A480" t="s">
        <v>4220</v>
      </c>
      <c r="B480" t="s">
        <v>4221</v>
      </c>
      <c r="C480">
        <v>8</v>
      </c>
      <c r="D480" s="9" t="str">
        <f>VLOOKUP(Table_scibert_titles_topics[[#This Row],[Column3.topic]],scibert_titles_topicDescription!$B$2:$C$27, 2, FALSE)</f>
        <v>8_teachers_technology_technological_pedagogical</v>
      </c>
    </row>
    <row r="481" spans="1:4" x14ac:dyDescent="0.25">
      <c r="A481" t="s">
        <v>4225</v>
      </c>
      <c r="B481" t="s">
        <v>4226</v>
      </c>
      <c r="C481">
        <v>-1</v>
      </c>
      <c r="D481" s="9" t="str">
        <f>VLOOKUP(Table_scibert_titles_topics[[#This Row],[Column3.topic]],scibert_titles_topicDescription!$B$2:$C$27, 2, FALSE)</f>
        <v>-1_sep_cls_of_and_language_learning</v>
      </c>
    </row>
    <row r="482" spans="1:4" x14ac:dyDescent="0.25">
      <c r="A482" t="s">
        <v>4230</v>
      </c>
      <c r="B482" t="s">
        <v>4231</v>
      </c>
      <c r="C482">
        <v>-1</v>
      </c>
      <c r="D482" s="9" t="str">
        <f>VLOOKUP(Table_scibert_titles_topics[[#This Row],[Column3.topic]],scibert_titles_topicDescription!$B$2:$C$27, 2, FALSE)</f>
        <v>-1_sep_cls_of_and_language_learning</v>
      </c>
    </row>
    <row r="483" spans="1:4" x14ac:dyDescent="0.25">
      <c r="A483" t="s">
        <v>4235</v>
      </c>
      <c r="B483" t="s">
        <v>4236</v>
      </c>
      <c r="C483">
        <v>0</v>
      </c>
      <c r="D483" s="9" t="str">
        <f>VLOOKUP(Table_scibert_titles_topics[[#This Row],[Column3.topic]],scibert_titles_topicDescription!$B$2:$C$27, 2, FALSE)</f>
        <v>0_writing_feedback_collaborative_automated</v>
      </c>
    </row>
    <row r="484" spans="1:4" x14ac:dyDescent="0.25">
      <c r="A484" t="s">
        <v>4240</v>
      </c>
      <c r="B484" t="s">
        <v>4241</v>
      </c>
      <c r="C484">
        <v>-1</v>
      </c>
      <c r="D484" s="9" t="str">
        <f>VLOOKUP(Table_scibert_titles_topics[[#This Row],[Column3.topic]],scibert_titles_topicDescription!$B$2:$C$27, 2, FALSE)</f>
        <v>-1_sep_cls_of_and_language_learning</v>
      </c>
    </row>
    <row r="485" spans="1:4" x14ac:dyDescent="0.25">
      <c r="A485" t="s">
        <v>4245</v>
      </c>
      <c r="B485" t="s">
        <v>4246</v>
      </c>
      <c r="C485">
        <v>13</v>
      </c>
      <c r="D485" s="9" t="str">
        <f>VLOOKUP(Table_scibert_titles_topics[[#This Row],[Column3.topic]],scibert_titles_topicDescription!$B$2:$C$27, 2, FALSE)</f>
        <v>13_flipped_classroom_flipping_classrooms</v>
      </c>
    </row>
    <row r="486" spans="1:4" x14ac:dyDescent="0.25">
      <c r="A486" t="s">
        <v>4250</v>
      </c>
      <c r="B486" t="s">
        <v>4251</v>
      </c>
      <c r="C486">
        <v>1</v>
      </c>
      <c r="D486" s="9" t="str">
        <f>VLOOKUP(Table_scibert_titles_topics[[#This Row],[Column3.topic]],scibert_titles_topicDescription!$B$2:$C$27, 2, FALSE)</f>
        <v>1_mobile_learning_language_assisted</v>
      </c>
    </row>
    <row r="487" spans="1:4" x14ac:dyDescent="0.25">
      <c r="A487" t="s">
        <v>4255</v>
      </c>
      <c r="B487" t="s">
        <v>5999</v>
      </c>
      <c r="C487">
        <v>17</v>
      </c>
      <c r="D487" s="9" t="str">
        <f>VLOOKUP(Table_scibert_titles_topics[[#This Row],[Column3.topic]],scibert_titles_topicDescription!$B$2:$C$27, 2, FALSE)</f>
        <v>17_call_teacher_teachers_professional</v>
      </c>
    </row>
    <row r="488" spans="1:4" x14ac:dyDescent="0.25">
      <c r="A488" t="s">
        <v>4259</v>
      </c>
      <c r="B488" t="s">
        <v>4260</v>
      </c>
      <c r="C488">
        <v>-1</v>
      </c>
      <c r="D488" s="9" t="str">
        <f>VLOOKUP(Table_scibert_titles_topics[[#This Row],[Column3.topic]],scibert_titles_topicDescription!$B$2:$C$27, 2, FALSE)</f>
        <v>-1_sep_cls_of_and_language_learning</v>
      </c>
    </row>
    <row r="489" spans="1:4" x14ac:dyDescent="0.25">
      <c r="A489" t="s">
        <v>4458</v>
      </c>
      <c r="B489" t="s">
        <v>4459</v>
      </c>
      <c r="C489">
        <v>23</v>
      </c>
      <c r="D489" s="9" t="str">
        <f>VLOOKUP(Table_scibert_titles_topics[[#This Row],[Column3.topic]],scibert_titles_topicDescription!$B$2:$C$27, 2, FALSE)</f>
        <v>23_corpus_teaching_programs_language</v>
      </c>
    </row>
    <row r="490" spans="1:4" x14ac:dyDescent="0.25">
      <c r="A490" t="s">
        <v>4464</v>
      </c>
      <c r="B490" t="s">
        <v>5964</v>
      </c>
      <c r="C490">
        <v>-1</v>
      </c>
      <c r="D490" s="9" t="str">
        <f>VLOOKUP(Table_scibert_titles_topics[[#This Row],[Column3.topic]],scibert_titles_topicDescription!$B$2:$C$27, 2, FALSE)</f>
        <v>-1_sep_cls_of_and_language_learning</v>
      </c>
    </row>
    <row r="491" spans="1:4" x14ac:dyDescent="0.25">
      <c r="A491" t="s">
        <v>4467</v>
      </c>
      <c r="B491" t="s">
        <v>4468</v>
      </c>
      <c r="C491">
        <v>17</v>
      </c>
      <c r="D491" s="9" t="str">
        <f>VLOOKUP(Table_scibert_titles_topics[[#This Row],[Column3.topic]],scibert_titles_topicDescription!$B$2:$C$27, 2, FALSE)</f>
        <v>17_call_teacher_teachers_professional</v>
      </c>
    </row>
    <row r="492" spans="1:4" x14ac:dyDescent="0.25">
      <c r="A492" t="s">
        <v>4472</v>
      </c>
      <c r="B492" t="s">
        <v>4473</v>
      </c>
      <c r="C492">
        <v>4</v>
      </c>
      <c r="D492" s="9" t="str">
        <f>VLOOKUP(Table_scibert_titles_topics[[#This Row],[Column3.topic]],scibert_titles_topicDescription!$B$2:$C$27, 2, FALSE)</f>
        <v>4_vocabulary_acquisition_glosses_dictionaries</v>
      </c>
    </row>
    <row r="493" spans="1:4" x14ac:dyDescent="0.25">
      <c r="A493" t="s">
        <v>4477</v>
      </c>
      <c r="B493" t="s">
        <v>4478</v>
      </c>
      <c r="C493">
        <v>19</v>
      </c>
      <c r="D493" s="9" t="str">
        <f>VLOOKUP(Table_scibert_titles_topics[[#This Row],[Column3.topic]],scibert_titles_topicDescription!$B$2:$C$27, 2, FALSE)</f>
        <v>19_grammar_spanish_tutorial_grammatical</v>
      </c>
    </row>
    <row r="494" spans="1:4" x14ac:dyDescent="0.25">
      <c r="A494" t="s">
        <v>4481</v>
      </c>
      <c r="B494" t="s">
        <v>4482</v>
      </c>
      <c r="C494">
        <v>11</v>
      </c>
      <c r="D494" s="9" t="str">
        <f>VLOOKUP(Table_scibert_titles_topics[[#This Row],[Column3.topic]],scibert_titles_topicDescription!$B$2:$C$27, 2, FALSE)</f>
        <v>11_call_research_replication_the</v>
      </c>
    </row>
    <row r="495" spans="1:4" x14ac:dyDescent="0.25">
      <c r="A495" t="s">
        <v>4486</v>
      </c>
      <c r="B495" t="s">
        <v>4487</v>
      </c>
      <c r="C495">
        <v>-1</v>
      </c>
      <c r="D495" s="9" t="str">
        <f>VLOOKUP(Table_scibert_titles_topics[[#This Row],[Column3.topic]],scibert_titles_topicDescription!$B$2:$C$27, 2, FALSE)</f>
        <v>-1_sep_cls_of_and_language_learning</v>
      </c>
    </row>
    <row r="496" spans="1:4" x14ac:dyDescent="0.25">
      <c r="A496" t="s">
        <v>4491</v>
      </c>
      <c r="B496" t="s">
        <v>4492</v>
      </c>
      <c r="C496">
        <v>20</v>
      </c>
      <c r="D496" s="9" t="str">
        <f>VLOOKUP(Table_scibert_titles_topics[[#This Row],[Column3.topic]],scibert_titles_topicDescription!$B$2:$C$27, 2, FALSE)</f>
        <v>20_virtual_exchange_presence_online</v>
      </c>
    </row>
    <row r="497" spans="1:4" x14ac:dyDescent="0.25">
      <c r="A497" t="s">
        <v>4496</v>
      </c>
      <c r="B497" t="s">
        <v>4497</v>
      </c>
      <c r="C497">
        <v>5</v>
      </c>
      <c r="D497" s="9" t="str">
        <f>VLOOKUP(Table_scibert_titles_topics[[#This Row],[Column3.topic]],scibert_titles_topicDescription!$B$2:$C$27, 2, FALSE)</f>
        <v>5_pronunciation_speech_training_recognition</v>
      </c>
    </row>
    <row r="498" spans="1:4" x14ac:dyDescent="0.25">
      <c r="A498" t="s">
        <v>4501</v>
      </c>
      <c r="B498" t="s">
        <v>4502</v>
      </c>
      <c r="C498">
        <v>-1</v>
      </c>
      <c r="D498" s="9" t="str">
        <f>VLOOKUP(Table_scibert_titles_topics[[#This Row],[Column3.topic]],scibert_titles_topicDescription!$B$2:$C$27, 2, FALSE)</f>
        <v>-1_sep_cls_of_and_language_learning</v>
      </c>
    </row>
    <row r="499" spans="1:4" x14ac:dyDescent="0.25">
      <c r="A499" t="s">
        <v>4506</v>
      </c>
      <c r="B499" t="s">
        <v>4507</v>
      </c>
      <c r="C499">
        <v>4</v>
      </c>
      <c r="D499" s="9" t="str">
        <f>VLOOKUP(Table_scibert_titles_topics[[#This Row],[Column3.topic]],scibert_titles_topicDescription!$B$2:$C$27, 2, FALSE)</f>
        <v>4_vocabulary_acquisition_glosses_dictionaries</v>
      </c>
    </row>
    <row r="500" spans="1:4" x14ac:dyDescent="0.25">
      <c r="A500" t="s">
        <v>4511</v>
      </c>
      <c r="B500" t="s">
        <v>4512</v>
      </c>
      <c r="C500">
        <v>0</v>
      </c>
      <c r="D500" s="9" t="str">
        <f>VLOOKUP(Table_scibert_titles_topics[[#This Row],[Column3.topic]],scibert_titles_topicDescription!$B$2:$C$27, 2, FALSE)</f>
        <v>0_writing_feedback_collaborative_automated</v>
      </c>
    </row>
    <row r="501" spans="1:4" x14ac:dyDescent="0.25">
      <c r="A501" t="s">
        <v>4516</v>
      </c>
      <c r="B501" t="s">
        <v>4517</v>
      </c>
      <c r="C501">
        <v>-1</v>
      </c>
      <c r="D501" s="9" t="str">
        <f>VLOOKUP(Table_scibert_titles_topics[[#This Row],[Column3.topic]],scibert_titles_topicDescription!$B$2:$C$27, 2, FALSE)</f>
        <v>-1_sep_cls_of_and_language_learning</v>
      </c>
    </row>
    <row r="502" spans="1:4" x14ac:dyDescent="0.25">
      <c r="A502" t="s">
        <v>4521</v>
      </c>
      <c r="B502" t="s">
        <v>4522</v>
      </c>
      <c r="C502">
        <v>8</v>
      </c>
      <c r="D502" s="9" t="str">
        <f>VLOOKUP(Table_scibert_titles_topics[[#This Row],[Column3.topic]],scibert_titles_topicDescription!$B$2:$C$27, 2, FALSE)</f>
        <v>8_teachers_technology_technological_pedagogical</v>
      </c>
    </row>
    <row r="503" spans="1:4" x14ac:dyDescent="0.25">
      <c r="A503" t="s">
        <v>4526</v>
      </c>
      <c r="B503" t="s">
        <v>4527</v>
      </c>
      <c r="C503">
        <v>0</v>
      </c>
      <c r="D503" s="9" t="str">
        <f>VLOOKUP(Table_scibert_titles_topics[[#This Row],[Column3.topic]],scibert_titles_topicDescription!$B$2:$C$27, 2, FALSE)</f>
        <v>0_writing_feedback_collaborative_automated</v>
      </c>
    </row>
    <row r="504" spans="1:4" x14ac:dyDescent="0.25">
      <c r="A504" t="s">
        <v>4530</v>
      </c>
      <c r="B504" t="s">
        <v>4531</v>
      </c>
      <c r="C504">
        <v>0</v>
      </c>
      <c r="D504" s="9" t="str">
        <f>VLOOKUP(Table_scibert_titles_topics[[#This Row],[Column3.topic]],scibert_titles_topicDescription!$B$2:$C$27, 2, FALSE)</f>
        <v>0_writing_feedback_collaborative_automated</v>
      </c>
    </row>
    <row r="505" spans="1:4" x14ac:dyDescent="0.25">
      <c r="A505" t="s">
        <v>4535</v>
      </c>
      <c r="B505" t="s">
        <v>4536</v>
      </c>
      <c r="C505">
        <v>1</v>
      </c>
      <c r="D505" s="9" t="str">
        <f>VLOOKUP(Table_scibert_titles_topics[[#This Row],[Column3.topic]],scibert_titles_topicDescription!$B$2:$C$27, 2, FALSE)</f>
        <v>1_mobile_learning_language_assisted</v>
      </c>
    </row>
    <row r="506" spans="1:4" x14ac:dyDescent="0.25">
      <c r="A506" t="s">
        <v>4540</v>
      </c>
      <c r="B506" t="s">
        <v>4541</v>
      </c>
      <c r="C506">
        <v>3</v>
      </c>
      <c r="D506" s="9" t="str">
        <f>VLOOKUP(Table_scibert_titles_topics[[#This Row],[Column3.topic]],scibert_titles_topicDescription!$B$2:$C$27, 2, FALSE)</f>
        <v>3_language_learning_assisted_computer</v>
      </c>
    </row>
    <row r="507" spans="1:4" x14ac:dyDescent="0.25">
      <c r="A507" t="s">
        <v>4545</v>
      </c>
      <c r="B507" t="s">
        <v>4546</v>
      </c>
      <c r="C507">
        <v>0</v>
      </c>
      <c r="D507" s="9" t="str">
        <f>VLOOKUP(Table_scibert_titles_topics[[#This Row],[Column3.topic]],scibert_titles_topicDescription!$B$2:$C$27, 2, FALSE)</f>
        <v>0_writing_feedback_collaborative_automated</v>
      </c>
    </row>
    <row r="508" spans="1:4" x14ac:dyDescent="0.25">
      <c r="A508" t="s">
        <v>4550</v>
      </c>
      <c r="B508" t="s">
        <v>4551</v>
      </c>
      <c r="C508">
        <v>1</v>
      </c>
      <c r="D508" s="9" t="str">
        <f>VLOOKUP(Table_scibert_titles_topics[[#This Row],[Column3.topic]],scibert_titles_topicDescription!$B$2:$C$27, 2, FALSE)</f>
        <v>1_mobile_learning_language_assisted</v>
      </c>
    </row>
    <row r="509" spans="1:4" x14ac:dyDescent="0.25">
      <c r="A509" t="s">
        <v>377</v>
      </c>
      <c r="B509" t="s">
        <v>378</v>
      </c>
      <c r="C509">
        <v>9</v>
      </c>
      <c r="D509" s="9" t="str">
        <f>VLOOKUP(Table_scibert_titles_topics[[#This Row],[Column3.topic]],scibert_titles_topicDescription!$B$2:$C$27, 2, FALSE)</f>
        <v>9_multimodal_videoconferencing_video_via</v>
      </c>
    </row>
    <row r="510" spans="1:4" x14ac:dyDescent="0.25">
      <c r="A510" t="s">
        <v>384</v>
      </c>
      <c r="B510" t="s">
        <v>385</v>
      </c>
      <c r="C510">
        <v>0</v>
      </c>
      <c r="D510" s="9" t="str">
        <f>VLOOKUP(Table_scibert_titles_topics[[#This Row],[Column3.topic]],scibert_titles_topicDescription!$B$2:$C$27, 2, FALSE)</f>
        <v>0_writing_feedback_collaborative_automated</v>
      </c>
    </row>
    <row r="511" spans="1:4" x14ac:dyDescent="0.25">
      <c r="A511" t="s">
        <v>390</v>
      </c>
      <c r="B511" t="s">
        <v>391</v>
      </c>
      <c r="C511">
        <v>-1</v>
      </c>
      <c r="D511" s="9" t="str">
        <f>VLOOKUP(Table_scibert_titles_topics[[#This Row],[Column3.topic]],scibert_titles_topicDescription!$B$2:$C$27, 2, FALSE)</f>
        <v>-1_sep_cls_of_and_language_learning</v>
      </c>
    </row>
    <row r="512" spans="1:4" x14ac:dyDescent="0.25">
      <c r="A512" t="s">
        <v>395</v>
      </c>
      <c r="B512" t="s">
        <v>396</v>
      </c>
      <c r="C512">
        <v>-1</v>
      </c>
      <c r="D512" s="9" t="str">
        <f>VLOOKUP(Table_scibert_titles_topics[[#This Row],[Column3.topic]],scibert_titles_topicDescription!$B$2:$C$27, 2, FALSE)</f>
        <v>-1_sep_cls_of_and_language_learning</v>
      </c>
    </row>
    <row r="513" spans="1:4" x14ac:dyDescent="0.25">
      <c r="A513" t="s">
        <v>400</v>
      </c>
      <c r="B513" t="s">
        <v>401</v>
      </c>
      <c r="C513">
        <v>21</v>
      </c>
      <c r="D513" s="9" t="str">
        <f>VLOOKUP(Table_scibert_titles_topics[[#This Row],[Column3.topic]],scibert_titles_topicDescription!$B$2:$C$27, 2, FALSE)</f>
        <v>21_reading_strategies_students_perceptions</v>
      </c>
    </row>
    <row r="514" spans="1:4" x14ac:dyDescent="0.25">
      <c r="A514" t="s">
        <v>405</v>
      </c>
      <c r="B514" t="s">
        <v>406</v>
      </c>
      <c r="C514">
        <v>0</v>
      </c>
      <c r="D514" s="9" t="str">
        <f>VLOOKUP(Table_scibert_titles_topics[[#This Row],[Column3.topic]],scibert_titles_topicDescription!$B$2:$C$27, 2, FALSE)</f>
        <v>0_writing_feedback_collaborative_automated</v>
      </c>
    </row>
    <row r="515" spans="1:4" x14ac:dyDescent="0.25">
      <c r="A515" t="s">
        <v>410</v>
      </c>
      <c r="B515" t="s">
        <v>411</v>
      </c>
      <c r="C515">
        <v>7</v>
      </c>
      <c r="D515" s="9" t="str">
        <f>VLOOKUP(Table_scibert_titles_topics[[#This Row],[Column3.topic]],scibert_titles_topicDescription!$B$2:$C$27, 2, FALSE)</f>
        <v>7_oral_communication_chat_mediated</v>
      </c>
    </row>
    <row r="516" spans="1:4" x14ac:dyDescent="0.25">
      <c r="A516" t="s">
        <v>415</v>
      </c>
      <c r="B516" t="s">
        <v>416</v>
      </c>
      <c r="C516">
        <v>-1</v>
      </c>
      <c r="D516" s="9" t="str">
        <f>VLOOKUP(Table_scibert_titles_topics[[#This Row],[Column3.topic]],scibert_titles_topicDescription!$B$2:$C$27, 2, FALSE)</f>
        <v>-1_sep_cls_of_and_language_learning</v>
      </c>
    </row>
    <row r="517" spans="1:4" x14ac:dyDescent="0.25">
      <c r="A517" t="s">
        <v>419</v>
      </c>
      <c r="B517" t="s">
        <v>420</v>
      </c>
      <c r="C517">
        <v>-1</v>
      </c>
      <c r="D517" s="9" t="str">
        <f>VLOOKUP(Table_scibert_titles_topics[[#This Row],[Column3.topic]],scibert_titles_topicDescription!$B$2:$C$27, 2, FALSE)</f>
        <v>-1_sep_cls_of_and_language_learning</v>
      </c>
    </row>
    <row r="518" spans="1:4" x14ac:dyDescent="0.25">
      <c r="A518" t="s">
        <v>424</v>
      </c>
      <c r="B518" t="s">
        <v>425</v>
      </c>
      <c r="C518">
        <v>1</v>
      </c>
      <c r="D518" s="9" t="str">
        <f>VLOOKUP(Table_scibert_titles_topics[[#This Row],[Column3.topic]],scibert_titles_topicDescription!$B$2:$C$27, 2, FALSE)</f>
        <v>1_mobile_learning_language_assisted</v>
      </c>
    </row>
    <row r="519" spans="1:4" x14ac:dyDescent="0.25">
      <c r="A519" t="s">
        <v>429</v>
      </c>
      <c r="B519" t="s">
        <v>430</v>
      </c>
      <c r="C519">
        <v>-1</v>
      </c>
      <c r="D519" s="9" t="str">
        <f>VLOOKUP(Table_scibert_titles_topics[[#This Row],[Column3.topic]],scibert_titles_topicDescription!$B$2:$C$27, 2, FALSE)</f>
        <v>-1_sep_cls_of_and_language_learning</v>
      </c>
    </row>
    <row r="520" spans="1:4" x14ac:dyDescent="0.25">
      <c r="A520" t="s">
        <v>434</v>
      </c>
      <c r="B520" t="s">
        <v>435</v>
      </c>
      <c r="C520">
        <v>-1</v>
      </c>
      <c r="D520" s="9" t="str">
        <f>VLOOKUP(Table_scibert_titles_topics[[#This Row],[Column3.topic]],scibert_titles_topicDescription!$B$2:$C$27, 2, FALSE)</f>
        <v>-1_sep_cls_of_and_language_learning</v>
      </c>
    </row>
    <row r="521" spans="1:4" x14ac:dyDescent="0.25">
      <c r="A521" t="s">
        <v>439</v>
      </c>
      <c r="B521" t="s">
        <v>440</v>
      </c>
      <c r="C521">
        <v>10</v>
      </c>
      <c r="D521" s="9" t="str">
        <f>VLOOKUP(Table_scibert_titles_topics[[#This Row],[Column3.topic]],scibert_titles_topicDescription!$B$2:$C$27, 2, FALSE)</f>
        <v>10_comprehension_captions_video_captioned</v>
      </c>
    </row>
    <row r="522" spans="1:4" x14ac:dyDescent="0.25">
      <c r="A522" t="s">
        <v>445</v>
      </c>
      <c r="B522" t="s">
        <v>446</v>
      </c>
      <c r="C522">
        <v>0</v>
      </c>
      <c r="D522" s="9" t="str">
        <f>VLOOKUP(Table_scibert_titles_topics[[#This Row],[Column3.topic]],scibert_titles_topicDescription!$B$2:$C$27, 2, FALSE)</f>
        <v>0_writing_feedback_collaborative_automated</v>
      </c>
    </row>
    <row r="523" spans="1:4" x14ac:dyDescent="0.25">
      <c r="A523" t="s">
        <v>450</v>
      </c>
      <c r="B523" t="s">
        <v>451</v>
      </c>
      <c r="C523">
        <v>7</v>
      </c>
      <c r="D523" s="9" t="str">
        <f>VLOOKUP(Table_scibert_titles_topics[[#This Row],[Column3.topic]],scibert_titles_topicDescription!$B$2:$C$27, 2, FALSE)</f>
        <v>7_oral_communication_chat_mediated</v>
      </c>
    </row>
    <row r="524" spans="1:4" x14ac:dyDescent="0.25">
      <c r="A524" t="s">
        <v>455</v>
      </c>
      <c r="B524" t="s">
        <v>456</v>
      </c>
      <c r="C524">
        <v>0</v>
      </c>
      <c r="D524" s="9" t="str">
        <f>VLOOKUP(Table_scibert_titles_topics[[#This Row],[Column3.topic]],scibert_titles_topicDescription!$B$2:$C$27, 2, FALSE)</f>
        <v>0_writing_feedback_collaborative_automated</v>
      </c>
    </row>
    <row r="525" spans="1:4" x14ac:dyDescent="0.25">
      <c r="A525" t="s">
        <v>460</v>
      </c>
      <c r="B525" t="s">
        <v>461</v>
      </c>
      <c r="C525">
        <v>0</v>
      </c>
      <c r="D525" s="9" t="str">
        <f>VLOOKUP(Table_scibert_titles_topics[[#This Row],[Column3.topic]],scibert_titles_topicDescription!$B$2:$C$27, 2, FALSE)</f>
        <v>0_writing_feedback_collaborative_automated</v>
      </c>
    </row>
    <row r="526" spans="1:4" x14ac:dyDescent="0.25">
      <c r="A526" t="s">
        <v>464</v>
      </c>
      <c r="B526" t="s">
        <v>465</v>
      </c>
      <c r="C526">
        <v>2</v>
      </c>
      <c r="D526" s="9" t="str">
        <f>VLOOKUP(Table_scibert_titles_topics[[#This Row],[Column3.topic]],scibert_titles_topicDescription!$B$2:$C$27, 2, FALSE)</f>
        <v>2_intercultural_telecollaboration_competence_t...</v>
      </c>
    </row>
    <row r="527" spans="1:4" x14ac:dyDescent="0.25">
      <c r="A527" t="s">
        <v>469</v>
      </c>
      <c r="B527" t="s">
        <v>470</v>
      </c>
      <c r="C527">
        <v>0</v>
      </c>
      <c r="D527" s="9" t="str">
        <f>VLOOKUP(Table_scibert_titles_topics[[#This Row],[Column3.topic]],scibert_titles_topicDescription!$B$2:$C$27, 2, FALSE)</f>
        <v>0_writing_feedback_collaborative_automated</v>
      </c>
    </row>
    <row r="528" spans="1:4" x14ac:dyDescent="0.25">
      <c r="A528" t="s">
        <v>474</v>
      </c>
      <c r="B528" t="s">
        <v>475</v>
      </c>
      <c r="C528">
        <v>2</v>
      </c>
      <c r="D528" s="9" t="str">
        <f>VLOOKUP(Table_scibert_titles_topics[[#This Row],[Column3.topic]],scibert_titles_topicDescription!$B$2:$C$27, 2, FALSE)</f>
        <v>2_intercultural_telecollaboration_competence_t...</v>
      </c>
    </row>
    <row r="529" spans="1:4" x14ac:dyDescent="0.25">
      <c r="A529" t="s">
        <v>479</v>
      </c>
      <c r="B529" t="s">
        <v>480</v>
      </c>
      <c r="C529">
        <v>0</v>
      </c>
      <c r="D529" s="9" t="str">
        <f>VLOOKUP(Table_scibert_titles_topics[[#This Row],[Column3.topic]],scibert_titles_topicDescription!$B$2:$C$27, 2, FALSE)</f>
        <v>0_writing_feedback_collaborative_automated</v>
      </c>
    </row>
    <row r="530" spans="1:4" x14ac:dyDescent="0.25">
      <c r="A530" t="s">
        <v>484</v>
      </c>
      <c r="B530" t="s">
        <v>485</v>
      </c>
      <c r="C530">
        <v>-1</v>
      </c>
      <c r="D530" s="9" t="str">
        <f>VLOOKUP(Table_scibert_titles_topics[[#This Row],[Column3.topic]],scibert_titles_topicDescription!$B$2:$C$27, 2, FALSE)</f>
        <v>-1_sep_cls_of_and_language_learning</v>
      </c>
    </row>
    <row r="531" spans="1:4" x14ac:dyDescent="0.25">
      <c r="A531" t="s">
        <v>489</v>
      </c>
      <c r="B531" t="s">
        <v>490</v>
      </c>
      <c r="C531">
        <v>15</v>
      </c>
      <c r="D531" s="9" t="str">
        <f>VLOOKUP(Table_scibert_titles_topics[[#This Row],[Column3.topic]],scibert_titles_topicDescription!$B$2:$C$27, 2, FALSE)</f>
        <v>15_storytelling_digital_story_stories</v>
      </c>
    </row>
    <row r="532" spans="1:4" x14ac:dyDescent="0.25">
      <c r="A532" t="s">
        <v>495</v>
      </c>
      <c r="B532" t="s">
        <v>496</v>
      </c>
      <c r="C532">
        <v>6</v>
      </c>
      <c r="D532" s="9" t="str">
        <f>VLOOKUP(Table_scibert_titles_topics[[#This Row],[Column3.topic]],scibert_titles_topicDescription!$B$2:$C$27, 2, FALSE)</f>
        <v>6_game_games_digital_playing</v>
      </c>
    </row>
    <row r="533" spans="1:4" x14ac:dyDescent="0.25">
      <c r="A533" t="s">
        <v>501</v>
      </c>
      <c r="B533" t="s">
        <v>502</v>
      </c>
      <c r="C533">
        <v>6</v>
      </c>
      <c r="D533" s="9" t="str">
        <f>VLOOKUP(Table_scibert_titles_topics[[#This Row],[Column3.topic]],scibert_titles_topicDescription!$B$2:$C$27, 2, FALSE)</f>
        <v>6_game_games_digital_playing</v>
      </c>
    </row>
    <row r="534" spans="1:4" x14ac:dyDescent="0.25">
      <c r="A534" t="s">
        <v>505</v>
      </c>
      <c r="B534" t="s">
        <v>506</v>
      </c>
      <c r="C534">
        <v>15</v>
      </c>
      <c r="D534" s="9" t="str">
        <f>VLOOKUP(Table_scibert_titles_topics[[#This Row],[Column3.topic]],scibert_titles_topicDescription!$B$2:$C$27, 2, FALSE)</f>
        <v>15_storytelling_digital_story_stories</v>
      </c>
    </row>
    <row r="535" spans="1:4" x14ac:dyDescent="0.25">
      <c r="A535" t="s">
        <v>510</v>
      </c>
      <c r="B535" t="s">
        <v>511</v>
      </c>
      <c r="C535">
        <v>-1</v>
      </c>
      <c r="D535" s="9" t="str">
        <f>VLOOKUP(Table_scibert_titles_topics[[#This Row],[Column3.topic]],scibert_titles_topicDescription!$B$2:$C$27, 2, FALSE)</f>
        <v>-1_sep_cls_of_and_language_learning</v>
      </c>
    </row>
    <row r="536" spans="1:4" x14ac:dyDescent="0.25">
      <c r="A536" t="s">
        <v>515</v>
      </c>
      <c r="B536" t="s">
        <v>516</v>
      </c>
      <c r="C536">
        <v>6</v>
      </c>
      <c r="D536" s="9" t="str">
        <f>VLOOKUP(Table_scibert_titles_topics[[#This Row],[Column3.topic]],scibert_titles_topicDescription!$B$2:$C$27, 2, FALSE)</f>
        <v>6_game_games_digital_playing</v>
      </c>
    </row>
    <row r="537" spans="1:4" x14ac:dyDescent="0.25">
      <c r="A537" t="s">
        <v>850</v>
      </c>
      <c r="B537" t="s">
        <v>851</v>
      </c>
      <c r="C537">
        <v>2</v>
      </c>
      <c r="D537" s="9" t="str">
        <f>VLOOKUP(Table_scibert_titles_topics[[#This Row],[Column3.topic]],scibert_titles_topicDescription!$B$2:$C$27, 2, FALSE)</f>
        <v>2_intercultural_telecollaboration_competence_t...</v>
      </c>
    </row>
    <row r="538" spans="1:4" x14ac:dyDescent="0.25">
      <c r="A538" t="s">
        <v>855</v>
      </c>
      <c r="B538" t="s">
        <v>5550</v>
      </c>
      <c r="C538">
        <v>-1</v>
      </c>
      <c r="D538" s="9" t="str">
        <f>VLOOKUP(Table_scibert_titles_topics[[#This Row],[Column3.topic]],scibert_titles_topicDescription!$B$2:$C$27, 2, FALSE)</f>
        <v>-1_sep_cls_of_and_language_learning</v>
      </c>
    </row>
    <row r="539" spans="1:4" x14ac:dyDescent="0.25">
      <c r="A539" t="s">
        <v>860</v>
      </c>
      <c r="B539" t="s">
        <v>861</v>
      </c>
      <c r="C539">
        <v>-1</v>
      </c>
      <c r="D539" s="9" t="str">
        <f>VLOOKUP(Table_scibert_titles_topics[[#This Row],[Column3.topic]],scibert_titles_topicDescription!$B$2:$C$27, 2, FALSE)</f>
        <v>-1_sep_cls_of_and_language_learning</v>
      </c>
    </row>
    <row r="540" spans="1:4" x14ac:dyDescent="0.25">
      <c r="A540" t="s">
        <v>864</v>
      </c>
      <c r="B540" t="s">
        <v>865</v>
      </c>
      <c r="C540">
        <v>2</v>
      </c>
      <c r="D540" s="9" t="str">
        <f>VLOOKUP(Table_scibert_titles_topics[[#This Row],[Column3.topic]],scibert_titles_topicDescription!$B$2:$C$27, 2, FALSE)</f>
        <v>2_intercultural_telecollaboration_competence_t...</v>
      </c>
    </row>
    <row r="541" spans="1:4" x14ac:dyDescent="0.25">
      <c r="A541" t="s">
        <v>870</v>
      </c>
      <c r="B541" t="s">
        <v>871</v>
      </c>
      <c r="C541">
        <v>-1</v>
      </c>
      <c r="D541" s="9" t="str">
        <f>VLOOKUP(Table_scibert_titles_topics[[#This Row],[Column3.topic]],scibert_titles_topicDescription!$B$2:$C$27, 2, FALSE)</f>
        <v>-1_sep_cls_of_and_language_learning</v>
      </c>
    </row>
    <row r="542" spans="1:4" x14ac:dyDescent="0.25">
      <c r="A542" t="s">
        <v>875</v>
      </c>
      <c r="B542" t="s">
        <v>876</v>
      </c>
      <c r="C542">
        <v>9</v>
      </c>
      <c r="D542" s="9" t="str">
        <f>VLOOKUP(Table_scibert_titles_topics[[#This Row],[Column3.topic]],scibert_titles_topicDescription!$B$2:$C$27, 2, FALSE)</f>
        <v>9_multimodal_videoconferencing_video_via</v>
      </c>
    </row>
    <row r="543" spans="1:4" x14ac:dyDescent="0.25">
      <c r="A543" t="s">
        <v>880</v>
      </c>
      <c r="B543" t="s">
        <v>881</v>
      </c>
      <c r="C543">
        <v>0</v>
      </c>
      <c r="D543" s="9" t="str">
        <f>VLOOKUP(Table_scibert_titles_topics[[#This Row],[Column3.topic]],scibert_titles_topicDescription!$B$2:$C$27, 2, FALSE)</f>
        <v>0_writing_feedback_collaborative_automated</v>
      </c>
    </row>
    <row r="544" spans="1:4" x14ac:dyDescent="0.25">
      <c r="A544" t="s">
        <v>885</v>
      </c>
      <c r="B544" t="s">
        <v>886</v>
      </c>
      <c r="C544">
        <v>2</v>
      </c>
      <c r="D544" s="9" t="str">
        <f>VLOOKUP(Table_scibert_titles_topics[[#This Row],[Column3.topic]],scibert_titles_topicDescription!$B$2:$C$27, 2, FALSE)</f>
        <v>2_intercultural_telecollaboration_competence_t...</v>
      </c>
    </row>
    <row r="545" spans="1:4" x14ac:dyDescent="0.25">
      <c r="A545" t="s">
        <v>891</v>
      </c>
      <c r="B545" t="s">
        <v>892</v>
      </c>
      <c r="C545">
        <v>17</v>
      </c>
      <c r="D545" s="9" t="str">
        <f>VLOOKUP(Table_scibert_titles_topics[[#This Row],[Column3.topic]],scibert_titles_topicDescription!$B$2:$C$27, 2, FALSE)</f>
        <v>17_call_teacher_teachers_professional</v>
      </c>
    </row>
    <row r="546" spans="1:4" x14ac:dyDescent="0.25">
      <c r="A546" t="s">
        <v>896</v>
      </c>
      <c r="B546" t="s">
        <v>897</v>
      </c>
      <c r="C546">
        <v>2</v>
      </c>
      <c r="D546" s="9" t="str">
        <f>VLOOKUP(Table_scibert_titles_topics[[#This Row],[Column3.topic]],scibert_titles_topicDescription!$B$2:$C$27, 2, FALSE)</f>
        <v>2_intercultural_telecollaboration_competence_t...</v>
      </c>
    </row>
    <row r="547" spans="1:4" x14ac:dyDescent="0.25">
      <c r="A547" t="s">
        <v>901</v>
      </c>
      <c r="B547" t="s">
        <v>902</v>
      </c>
      <c r="C547">
        <v>-1</v>
      </c>
      <c r="D547" s="9" t="str">
        <f>VLOOKUP(Table_scibert_titles_topics[[#This Row],[Column3.topic]],scibert_titles_topicDescription!$B$2:$C$27, 2, FALSE)</f>
        <v>-1_sep_cls_of_and_language_learning</v>
      </c>
    </row>
    <row r="548" spans="1:4" x14ac:dyDescent="0.25">
      <c r="A548" t="s">
        <v>905</v>
      </c>
      <c r="B548" t="s">
        <v>906</v>
      </c>
      <c r="C548">
        <v>0</v>
      </c>
      <c r="D548" s="9" t="str">
        <f>VLOOKUP(Table_scibert_titles_topics[[#This Row],[Column3.topic]],scibert_titles_topicDescription!$B$2:$C$27, 2, FALSE)</f>
        <v>0_writing_feedback_collaborative_automated</v>
      </c>
    </row>
    <row r="549" spans="1:4" x14ac:dyDescent="0.25">
      <c r="A549" t="s">
        <v>910</v>
      </c>
      <c r="B549" t="s">
        <v>911</v>
      </c>
      <c r="C549">
        <v>2</v>
      </c>
      <c r="D549" s="9" t="str">
        <f>VLOOKUP(Table_scibert_titles_topics[[#This Row],[Column3.topic]],scibert_titles_topicDescription!$B$2:$C$27, 2, FALSE)</f>
        <v>2_intercultural_telecollaboration_competence_t...</v>
      </c>
    </row>
    <row r="550" spans="1:4" x14ac:dyDescent="0.25">
      <c r="A550" t="s">
        <v>916</v>
      </c>
      <c r="B550" t="s">
        <v>917</v>
      </c>
      <c r="C550">
        <v>17</v>
      </c>
      <c r="D550" s="9" t="str">
        <f>VLOOKUP(Table_scibert_titles_topics[[#This Row],[Column3.topic]],scibert_titles_topicDescription!$B$2:$C$27, 2, FALSE)</f>
        <v>17_call_teacher_teachers_professional</v>
      </c>
    </row>
    <row r="551" spans="1:4" x14ac:dyDescent="0.25">
      <c r="A551" t="s">
        <v>921</v>
      </c>
      <c r="B551" t="s">
        <v>922</v>
      </c>
      <c r="C551">
        <v>18</v>
      </c>
      <c r="D551" s="9" t="str">
        <f>VLOOKUP(Table_scibert_titles_topics[[#This Row],[Column3.topic]],scibert_titles_topicDescription!$B$2:$C$27, 2, FALSE)</f>
        <v>18_virtual_3d_immersive_reality</v>
      </c>
    </row>
    <row r="552" spans="1:4" x14ac:dyDescent="0.25">
      <c r="A552" t="s">
        <v>927</v>
      </c>
      <c r="B552" t="s">
        <v>928</v>
      </c>
      <c r="C552">
        <v>-1</v>
      </c>
      <c r="D552" s="9" t="str">
        <f>VLOOKUP(Table_scibert_titles_topics[[#This Row],[Column3.topic]],scibert_titles_topicDescription!$B$2:$C$27, 2, FALSE)</f>
        <v>-1_sep_cls_of_and_language_learning</v>
      </c>
    </row>
    <row r="553" spans="1:4" x14ac:dyDescent="0.25">
      <c r="A553" t="s">
        <v>932</v>
      </c>
      <c r="B553" t="s">
        <v>933</v>
      </c>
      <c r="C553">
        <v>17</v>
      </c>
      <c r="D553" s="9" t="str">
        <f>VLOOKUP(Table_scibert_titles_topics[[#This Row],[Column3.topic]],scibert_titles_topicDescription!$B$2:$C$27, 2, FALSE)</f>
        <v>17_call_teacher_teachers_professional</v>
      </c>
    </row>
    <row r="554" spans="1:4" x14ac:dyDescent="0.25">
      <c r="A554" t="s">
        <v>937</v>
      </c>
      <c r="B554" t="s">
        <v>938</v>
      </c>
      <c r="C554">
        <v>17</v>
      </c>
      <c r="D554" s="9" t="str">
        <f>VLOOKUP(Table_scibert_titles_topics[[#This Row],[Column3.topic]],scibert_titles_topicDescription!$B$2:$C$27, 2, FALSE)</f>
        <v>17_call_teacher_teachers_professional</v>
      </c>
    </row>
    <row r="555" spans="1:4" x14ac:dyDescent="0.25">
      <c r="A555" t="s">
        <v>942</v>
      </c>
      <c r="B555" t="s">
        <v>943</v>
      </c>
      <c r="C555">
        <v>0</v>
      </c>
      <c r="D555" s="9" t="str">
        <f>VLOOKUP(Table_scibert_titles_topics[[#This Row],[Column3.topic]],scibert_titles_topicDescription!$B$2:$C$27, 2, FALSE)</f>
        <v>0_writing_feedback_collaborative_automated</v>
      </c>
    </row>
    <row r="556" spans="1:4" x14ac:dyDescent="0.25">
      <c r="A556" t="s">
        <v>947</v>
      </c>
      <c r="B556" t="s">
        <v>948</v>
      </c>
      <c r="C556">
        <v>-1</v>
      </c>
      <c r="D556" s="9" t="str">
        <f>VLOOKUP(Table_scibert_titles_topics[[#This Row],[Column3.topic]],scibert_titles_topicDescription!$B$2:$C$27, 2, FALSE)</f>
        <v>-1_sep_cls_of_and_language_learning</v>
      </c>
    </row>
    <row r="557" spans="1:4" x14ac:dyDescent="0.25">
      <c r="A557" t="s">
        <v>952</v>
      </c>
      <c r="B557" t="s">
        <v>953</v>
      </c>
      <c r="C557">
        <v>-1</v>
      </c>
      <c r="D557" s="9" t="str">
        <f>VLOOKUP(Table_scibert_titles_topics[[#This Row],[Column3.topic]],scibert_titles_topicDescription!$B$2:$C$27, 2, FALSE)</f>
        <v>-1_sep_cls_of_and_language_learning</v>
      </c>
    </row>
    <row r="558" spans="1:4" x14ac:dyDescent="0.25">
      <c r="A558" t="s">
        <v>956</v>
      </c>
      <c r="B558" t="s">
        <v>957</v>
      </c>
      <c r="C558">
        <v>7</v>
      </c>
      <c r="D558" s="9" t="str">
        <f>VLOOKUP(Table_scibert_titles_topics[[#This Row],[Column3.topic]],scibert_titles_topicDescription!$B$2:$C$27, 2, FALSE)</f>
        <v>7_oral_communication_chat_mediated</v>
      </c>
    </row>
    <row r="559" spans="1:4" x14ac:dyDescent="0.25">
      <c r="A559" t="s">
        <v>961</v>
      </c>
      <c r="B559" t="s">
        <v>962</v>
      </c>
      <c r="C559">
        <v>0</v>
      </c>
      <c r="D559" s="9" t="str">
        <f>VLOOKUP(Table_scibert_titles_topics[[#This Row],[Column3.topic]],scibert_titles_topicDescription!$B$2:$C$27, 2, FALSE)</f>
        <v>0_writing_feedback_collaborative_automated</v>
      </c>
    </row>
    <row r="560" spans="1:4" x14ac:dyDescent="0.25">
      <c r="A560" t="s">
        <v>966</v>
      </c>
      <c r="B560" t="s">
        <v>967</v>
      </c>
      <c r="C560">
        <v>20</v>
      </c>
      <c r="D560" s="9" t="str">
        <f>VLOOKUP(Table_scibert_titles_topics[[#This Row],[Column3.topic]],scibert_titles_topicDescription!$B$2:$C$27, 2, FALSE)</f>
        <v>20_virtual_exchange_presence_online</v>
      </c>
    </row>
    <row r="561" spans="1:4" x14ac:dyDescent="0.25">
      <c r="A561" t="s">
        <v>971</v>
      </c>
      <c r="B561" t="s">
        <v>972</v>
      </c>
      <c r="C561">
        <v>0</v>
      </c>
      <c r="D561" s="9" t="str">
        <f>VLOOKUP(Table_scibert_titles_topics[[#This Row],[Column3.topic]],scibert_titles_topicDescription!$B$2:$C$27, 2, FALSE)</f>
        <v>0_writing_feedback_collaborative_automated</v>
      </c>
    </row>
    <row r="562" spans="1:4" x14ac:dyDescent="0.25">
      <c r="A562" t="s">
        <v>976</v>
      </c>
      <c r="B562" t="s">
        <v>977</v>
      </c>
      <c r="C562">
        <v>2</v>
      </c>
      <c r="D562" s="9" t="str">
        <f>VLOOKUP(Table_scibert_titles_topics[[#This Row],[Column3.topic]],scibert_titles_topicDescription!$B$2:$C$27, 2, FALSE)</f>
        <v>2_intercultural_telecollaboration_competence_t...</v>
      </c>
    </row>
    <row r="563" spans="1:4" x14ac:dyDescent="0.25">
      <c r="A563" t="s">
        <v>981</v>
      </c>
      <c r="B563" t="s">
        <v>982</v>
      </c>
      <c r="C563">
        <v>23</v>
      </c>
      <c r="D563" s="9" t="str">
        <f>VLOOKUP(Table_scibert_titles_topics[[#This Row],[Column3.topic]],scibert_titles_topicDescription!$B$2:$C$27, 2, FALSE)</f>
        <v>23_corpus_teaching_programs_language</v>
      </c>
    </row>
    <row r="564" spans="1:4" x14ac:dyDescent="0.25">
      <c r="A564" t="s">
        <v>986</v>
      </c>
      <c r="B564" t="s">
        <v>987</v>
      </c>
      <c r="C564">
        <v>18</v>
      </c>
      <c r="D564" s="9" t="str">
        <f>VLOOKUP(Table_scibert_titles_topics[[#This Row],[Column3.topic]],scibert_titles_topicDescription!$B$2:$C$27, 2, FALSE)</f>
        <v>18_virtual_3d_immersive_reality</v>
      </c>
    </row>
    <row r="565" spans="1:4" x14ac:dyDescent="0.25">
      <c r="A565" t="s">
        <v>1422</v>
      </c>
      <c r="B565" t="s">
        <v>1423</v>
      </c>
      <c r="C565">
        <v>-1</v>
      </c>
      <c r="D565" s="9" t="str">
        <f>VLOOKUP(Table_scibert_titles_topics[[#This Row],[Column3.topic]],scibert_titles_topicDescription!$B$2:$C$27, 2, FALSE)</f>
        <v>-1_sep_cls_of_and_language_learning</v>
      </c>
    </row>
    <row r="566" spans="1:4" x14ac:dyDescent="0.25">
      <c r="A566" t="s">
        <v>1427</v>
      </c>
      <c r="B566" t="s">
        <v>1428</v>
      </c>
      <c r="C566">
        <v>-1</v>
      </c>
      <c r="D566" s="9" t="str">
        <f>VLOOKUP(Table_scibert_titles_topics[[#This Row],[Column3.topic]],scibert_titles_topicDescription!$B$2:$C$27, 2, FALSE)</f>
        <v>-1_sep_cls_of_and_language_learning</v>
      </c>
    </row>
    <row r="567" spans="1:4" x14ac:dyDescent="0.25">
      <c r="A567" t="s">
        <v>1432</v>
      </c>
      <c r="B567" t="s">
        <v>1433</v>
      </c>
      <c r="C567">
        <v>-1</v>
      </c>
      <c r="D567" s="9" t="str">
        <f>VLOOKUP(Table_scibert_titles_topics[[#This Row],[Column3.topic]],scibert_titles_topicDescription!$B$2:$C$27, 2, FALSE)</f>
        <v>-1_sep_cls_of_and_language_learning</v>
      </c>
    </row>
    <row r="568" spans="1:4" x14ac:dyDescent="0.25">
      <c r="A568" t="s">
        <v>1437</v>
      </c>
      <c r="B568" t="s">
        <v>1438</v>
      </c>
      <c r="C568">
        <v>-1</v>
      </c>
      <c r="D568" s="9" t="str">
        <f>VLOOKUP(Table_scibert_titles_topics[[#This Row],[Column3.topic]],scibert_titles_topicDescription!$B$2:$C$27, 2, FALSE)</f>
        <v>-1_sep_cls_of_and_language_learning</v>
      </c>
    </row>
    <row r="569" spans="1:4" x14ac:dyDescent="0.25">
      <c r="A569" t="s">
        <v>1442</v>
      </c>
      <c r="B569" t="s">
        <v>1443</v>
      </c>
      <c r="C569">
        <v>5</v>
      </c>
      <c r="D569" s="9" t="str">
        <f>VLOOKUP(Table_scibert_titles_topics[[#This Row],[Column3.topic]],scibert_titles_topicDescription!$B$2:$C$27, 2, FALSE)</f>
        <v>5_pronunciation_speech_training_recognition</v>
      </c>
    </row>
    <row r="570" spans="1:4" x14ac:dyDescent="0.25">
      <c r="A570" t="s">
        <v>1447</v>
      </c>
      <c r="B570" t="s">
        <v>1448</v>
      </c>
      <c r="C570">
        <v>-1</v>
      </c>
      <c r="D570" s="9" t="str">
        <f>VLOOKUP(Table_scibert_titles_topics[[#This Row],[Column3.topic]],scibert_titles_topicDescription!$B$2:$C$27, 2, FALSE)</f>
        <v>-1_sep_cls_of_and_language_learning</v>
      </c>
    </row>
    <row r="571" spans="1:4" x14ac:dyDescent="0.25">
      <c r="A571" t="s">
        <v>1452</v>
      </c>
      <c r="B571" t="s">
        <v>1453</v>
      </c>
      <c r="C571">
        <v>-1</v>
      </c>
      <c r="D571" s="9" t="str">
        <f>VLOOKUP(Table_scibert_titles_topics[[#This Row],[Column3.topic]],scibert_titles_topicDescription!$B$2:$C$27, 2, FALSE)</f>
        <v>-1_sep_cls_of_and_language_learning</v>
      </c>
    </row>
    <row r="572" spans="1:4" x14ac:dyDescent="0.25">
      <c r="A572" t="s">
        <v>1457</v>
      </c>
      <c r="B572" t="s">
        <v>1458</v>
      </c>
      <c r="C572">
        <v>11</v>
      </c>
      <c r="D572" s="9" t="str">
        <f>VLOOKUP(Table_scibert_titles_topics[[#This Row],[Column3.topic]],scibert_titles_topicDescription!$B$2:$C$27, 2, FALSE)</f>
        <v>11_call_research_replication_the</v>
      </c>
    </row>
    <row r="573" spans="1:4" x14ac:dyDescent="0.25">
      <c r="A573" t="s">
        <v>1462</v>
      </c>
      <c r="B573" t="s">
        <v>1463</v>
      </c>
      <c r="C573">
        <v>-1</v>
      </c>
      <c r="D573" s="9" t="str">
        <f>VLOOKUP(Table_scibert_titles_topics[[#This Row],[Column3.topic]],scibert_titles_topicDescription!$B$2:$C$27, 2, FALSE)</f>
        <v>-1_sep_cls_of_and_language_learning</v>
      </c>
    </row>
    <row r="574" spans="1:4" x14ac:dyDescent="0.25">
      <c r="A574" t="s">
        <v>1467</v>
      </c>
      <c r="B574" t="s">
        <v>1468</v>
      </c>
      <c r="C574">
        <v>11</v>
      </c>
      <c r="D574" s="9" t="str">
        <f>VLOOKUP(Table_scibert_titles_topics[[#This Row],[Column3.topic]],scibert_titles_topicDescription!$B$2:$C$27, 2, FALSE)</f>
        <v>11_call_research_replication_the</v>
      </c>
    </row>
    <row r="575" spans="1:4" x14ac:dyDescent="0.25">
      <c r="A575" t="s">
        <v>1472</v>
      </c>
      <c r="B575" t="s">
        <v>1473</v>
      </c>
      <c r="C575">
        <v>3</v>
      </c>
      <c r="D575" s="9" t="str">
        <f>VLOOKUP(Table_scibert_titles_topics[[#This Row],[Column3.topic]],scibert_titles_topicDescription!$B$2:$C$27, 2, FALSE)</f>
        <v>3_language_learning_assisted_computer</v>
      </c>
    </row>
    <row r="576" spans="1:4" x14ac:dyDescent="0.25">
      <c r="A576" t="s">
        <v>1477</v>
      </c>
      <c r="B576" t="s">
        <v>1478</v>
      </c>
      <c r="C576">
        <v>3</v>
      </c>
      <c r="D576" s="9" t="str">
        <f>VLOOKUP(Table_scibert_titles_topics[[#This Row],[Column3.topic]],scibert_titles_topicDescription!$B$2:$C$27, 2, FALSE)</f>
        <v>3_language_learning_assisted_computer</v>
      </c>
    </row>
    <row r="577" spans="1:4" x14ac:dyDescent="0.25">
      <c r="A577" t="s">
        <v>1481</v>
      </c>
      <c r="B577" t="s">
        <v>1482</v>
      </c>
      <c r="C577">
        <v>-1</v>
      </c>
      <c r="D577" s="9" t="str">
        <f>VLOOKUP(Table_scibert_titles_topics[[#This Row],[Column3.topic]],scibert_titles_topicDescription!$B$2:$C$27, 2, FALSE)</f>
        <v>-1_sep_cls_of_and_language_learning</v>
      </c>
    </row>
    <row r="578" spans="1:4" x14ac:dyDescent="0.25">
      <c r="A578" t="s">
        <v>1485</v>
      </c>
      <c r="B578" t="s">
        <v>1486</v>
      </c>
      <c r="C578">
        <v>-1</v>
      </c>
      <c r="D578" s="9" t="str">
        <f>VLOOKUP(Table_scibert_titles_topics[[#This Row],[Column3.topic]],scibert_titles_topicDescription!$B$2:$C$27, 2, FALSE)</f>
        <v>-1_sep_cls_of_and_language_learning</v>
      </c>
    </row>
    <row r="579" spans="1:4" x14ac:dyDescent="0.25">
      <c r="A579" t="s">
        <v>1490</v>
      </c>
      <c r="B579" t="s">
        <v>1491</v>
      </c>
      <c r="C579">
        <v>-1</v>
      </c>
      <c r="D579" s="9" t="str">
        <f>VLOOKUP(Table_scibert_titles_topics[[#This Row],[Column3.topic]],scibert_titles_topicDescription!$B$2:$C$27, 2, FALSE)</f>
        <v>-1_sep_cls_of_and_language_learning</v>
      </c>
    </row>
    <row r="580" spans="1:4" x14ac:dyDescent="0.25">
      <c r="A580" t="s">
        <v>1495</v>
      </c>
      <c r="B580" t="s">
        <v>1496</v>
      </c>
      <c r="C580">
        <v>11</v>
      </c>
      <c r="D580" s="9" t="str">
        <f>VLOOKUP(Table_scibert_titles_topics[[#This Row],[Column3.topic]],scibert_titles_topicDescription!$B$2:$C$27, 2, FALSE)</f>
        <v>11_call_research_replication_the</v>
      </c>
    </row>
    <row r="581" spans="1:4" x14ac:dyDescent="0.25">
      <c r="A581" t="s">
        <v>1500</v>
      </c>
      <c r="B581" t="s">
        <v>1501</v>
      </c>
      <c r="C581">
        <v>3</v>
      </c>
      <c r="D581" s="9" t="str">
        <f>VLOOKUP(Table_scibert_titles_topics[[#This Row],[Column3.topic]],scibert_titles_topicDescription!$B$2:$C$27, 2, FALSE)</f>
        <v>3_language_learning_assisted_computer</v>
      </c>
    </row>
    <row r="582" spans="1:4" x14ac:dyDescent="0.25">
      <c r="A582" t="s">
        <v>1506</v>
      </c>
      <c r="B582" t="s">
        <v>1507</v>
      </c>
      <c r="C582">
        <v>0</v>
      </c>
      <c r="D582" s="9" t="str">
        <f>VLOOKUP(Table_scibert_titles_topics[[#This Row],[Column3.topic]],scibert_titles_topicDescription!$B$2:$C$27, 2, FALSE)</f>
        <v>0_writing_feedback_collaborative_automated</v>
      </c>
    </row>
    <row r="583" spans="1:4" x14ac:dyDescent="0.25">
      <c r="A583" t="s">
        <v>1511</v>
      </c>
      <c r="B583" t="s">
        <v>1512</v>
      </c>
      <c r="C583">
        <v>10</v>
      </c>
      <c r="D583" s="9" t="str">
        <f>VLOOKUP(Table_scibert_titles_topics[[#This Row],[Column3.topic]],scibert_titles_topicDescription!$B$2:$C$27, 2, FALSE)</f>
        <v>10_comprehension_captions_video_captioned</v>
      </c>
    </row>
    <row r="584" spans="1:4" x14ac:dyDescent="0.25">
      <c r="A584" t="s">
        <v>1516</v>
      </c>
      <c r="B584" t="s">
        <v>1517</v>
      </c>
      <c r="C584">
        <v>-1</v>
      </c>
      <c r="D584" s="9" t="str">
        <f>VLOOKUP(Table_scibert_titles_topics[[#This Row],[Column3.topic]],scibert_titles_topicDescription!$B$2:$C$27, 2, FALSE)</f>
        <v>-1_sep_cls_of_and_language_learning</v>
      </c>
    </row>
    <row r="585" spans="1:4" x14ac:dyDescent="0.25">
      <c r="A585" t="s">
        <v>1521</v>
      </c>
      <c r="B585" t="s">
        <v>1522</v>
      </c>
      <c r="C585">
        <v>-1</v>
      </c>
      <c r="D585" s="9" t="str">
        <f>VLOOKUP(Table_scibert_titles_topics[[#This Row],[Column3.topic]],scibert_titles_topicDescription!$B$2:$C$27, 2, FALSE)</f>
        <v>-1_sep_cls_of_and_language_learning</v>
      </c>
    </row>
    <row r="586" spans="1:4" x14ac:dyDescent="0.25">
      <c r="A586" t="s">
        <v>1526</v>
      </c>
      <c r="B586" t="s">
        <v>1527</v>
      </c>
      <c r="C586">
        <v>6</v>
      </c>
      <c r="D586" s="9" t="str">
        <f>VLOOKUP(Table_scibert_titles_topics[[#This Row],[Column3.topic]],scibert_titles_topicDescription!$B$2:$C$27, 2, FALSE)</f>
        <v>6_game_games_digital_playing</v>
      </c>
    </row>
    <row r="587" spans="1:4" x14ac:dyDescent="0.25">
      <c r="A587" t="s">
        <v>1532</v>
      </c>
      <c r="B587" t="s">
        <v>1533</v>
      </c>
      <c r="C587">
        <v>14</v>
      </c>
      <c r="D587" s="9" t="str">
        <f>VLOOKUP(Table_scibert_titles_topics[[#This Row],[Column3.topic]],scibert_titles_topicDescription!$B$2:$C$27, 2, FALSE)</f>
        <v>14_social_media_networking_networks</v>
      </c>
    </row>
    <row r="588" spans="1:4" x14ac:dyDescent="0.25">
      <c r="A588" t="s">
        <v>1537</v>
      </c>
      <c r="B588" t="s">
        <v>1538</v>
      </c>
      <c r="C588">
        <v>5</v>
      </c>
      <c r="D588" s="9" t="str">
        <f>VLOOKUP(Table_scibert_titles_topics[[#This Row],[Column3.topic]],scibert_titles_topicDescription!$B$2:$C$27, 2, FALSE)</f>
        <v>5_pronunciation_speech_training_recognition</v>
      </c>
    </row>
    <row r="589" spans="1:4" x14ac:dyDescent="0.25">
      <c r="A589" t="s">
        <v>1542</v>
      </c>
      <c r="B589" t="s">
        <v>1543</v>
      </c>
      <c r="C589">
        <v>22</v>
      </c>
      <c r="D589" s="9" t="str">
        <f>VLOOKUP(Table_scibert_titles_topics[[#This Row],[Column3.topic]],scibert_titles_topicDescription!$B$2:$C$27, 2, FALSE)</f>
        <v>22_chinese_characters_mandarin_bye</v>
      </c>
    </row>
    <row r="590" spans="1:4" x14ac:dyDescent="0.25">
      <c r="A590" t="s">
        <v>1547</v>
      </c>
      <c r="B590" t="s">
        <v>5540</v>
      </c>
      <c r="C590">
        <v>2</v>
      </c>
      <c r="D590" s="9" t="str">
        <f>VLOOKUP(Table_scibert_titles_topics[[#This Row],[Column3.topic]],scibert_titles_topicDescription!$B$2:$C$27, 2, FALSE)</f>
        <v>2_intercultural_telecollaboration_competence_t...</v>
      </c>
    </row>
    <row r="591" spans="1:4" x14ac:dyDescent="0.25">
      <c r="A591" t="s">
        <v>1550</v>
      </c>
      <c r="B591" t="s">
        <v>1551</v>
      </c>
      <c r="C591">
        <v>-1</v>
      </c>
      <c r="D591" s="9" t="str">
        <f>VLOOKUP(Table_scibert_titles_topics[[#This Row],[Column3.topic]],scibert_titles_topicDescription!$B$2:$C$27, 2, FALSE)</f>
        <v>-1_sep_cls_of_and_language_learning</v>
      </c>
    </row>
    <row r="592" spans="1:4" x14ac:dyDescent="0.25">
      <c r="A592" t="s">
        <v>1555</v>
      </c>
      <c r="B592" t="s">
        <v>1556</v>
      </c>
      <c r="C592">
        <v>7</v>
      </c>
      <c r="D592" s="9" t="str">
        <f>VLOOKUP(Table_scibert_titles_topics[[#This Row],[Column3.topic]],scibert_titles_topicDescription!$B$2:$C$27, 2, FALSE)</f>
        <v>7_oral_communication_chat_mediated</v>
      </c>
    </row>
    <row r="593" spans="1:4" x14ac:dyDescent="0.25">
      <c r="A593" t="s">
        <v>1560</v>
      </c>
      <c r="B593" t="s">
        <v>1561</v>
      </c>
      <c r="C593">
        <v>7</v>
      </c>
      <c r="D593" s="9" t="str">
        <f>VLOOKUP(Table_scibert_titles_topics[[#This Row],[Column3.topic]],scibert_titles_topicDescription!$B$2:$C$27, 2, FALSE)</f>
        <v>7_oral_communication_chat_mediated</v>
      </c>
    </row>
    <row r="594" spans="1:4" x14ac:dyDescent="0.25">
      <c r="A594" t="s">
        <v>1565</v>
      </c>
      <c r="B594" t="s">
        <v>1566</v>
      </c>
      <c r="C594">
        <v>-1</v>
      </c>
      <c r="D594" s="9" t="str">
        <f>VLOOKUP(Table_scibert_titles_topics[[#This Row],[Column3.topic]],scibert_titles_topicDescription!$B$2:$C$27, 2, FALSE)</f>
        <v>-1_sep_cls_of_and_language_learning</v>
      </c>
    </row>
    <row r="595" spans="1:4" x14ac:dyDescent="0.25">
      <c r="A595" t="s">
        <v>1570</v>
      </c>
      <c r="B595" t="s">
        <v>1571</v>
      </c>
      <c r="C595">
        <v>1</v>
      </c>
      <c r="D595" s="9" t="str">
        <f>VLOOKUP(Table_scibert_titles_topics[[#This Row],[Column3.topic]],scibert_titles_topicDescription!$B$2:$C$27, 2, FALSE)</f>
        <v>1_mobile_learning_language_assisted</v>
      </c>
    </row>
    <row r="596" spans="1:4" x14ac:dyDescent="0.25">
      <c r="A596" t="s">
        <v>1574</v>
      </c>
      <c r="B596" t="s">
        <v>1575</v>
      </c>
      <c r="C596">
        <v>-1</v>
      </c>
      <c r="D596" s="9" t="str">
        <f>VLOOKUP(Table_scibert_titles_topics[[#This Row],[Column3.topic]],scibert_titles_topicDescription!$B$2:$C$27, 2, FALSE)</f>
        <v>-1_sep_cls_of_and_language_learning</v>
      </c>
    </row>
    <row r="597" spans="1:4" x14ac:dyDescent="0.25">
      <c r="A597" t="s">
        <v>1579</v>
      </c>
      <c r="B597" t="s">
        <v>1580</v>
      </c>
      <c r="C597">
        <v>19</v>
      </c>
      <c r="D597" s="9" t="str">
        <f>VLOOKUP(Table_scibert_titles_topics[[#This Row],[Column3.topic]],scibert_titles_topicDescription!$B$2:$C$27, 2, FALSE)</f>
        <v>19_grammar_spanish_tutorial_grammatical</v>
      </c>
    </row>
    <row r="598" spans="1:4" x14ac:dyDescent="0.25">
      <c r="A598" t="s">
        <v>1869</v>
      </c>
      <c r="B598" t="s">
        <v>1870</v>
      </c>
      <c r="C598">
        <v>0</v>
      </c>
      <c r="D598" s="9" t="str">
        <f>VLOOKUP(Table_scibert_titles_topics[[#This Row],[Column3.topic]],scibert_titles_topicDescription!$B$2:$C$27, 2, FALSE)</f>
        <v>0_writing_feedback_collaborative_automated</v>
      </c>
    </row>
    <row r="599" spans="1:4" x14ac:dyDescent="0.25">
      <c r="A599" t="s">
        <v>1874</v>
      </c>
      <c r="B599" t="s">
        <v>1875</v>
      </c>
      <c r="C599">
        <v>0</v>
      </c>
      <c r="D599" s="9" t="str">
        <f>VLOOKUP(Table_scibert_titles_topics[[#This Row],[Column3.topic]],scibert_titles_topicDescription!$B$2:$C$27, 2, FALSE)</f>
        <v>0_writing_feedback_collaborative_automated</v>
      </c>
    </row>
    <row r="600" spans="1:4" x14ac:dyDescent="0.25">
      <c r="A600" t="s">
        <v>1879</v>
      </c>
      <c r="B600" t="s">
        <v>1880</v>
      </c>
      <c r="C600">
        <v>0</v>
      </c>
      <c r="D600" s="9" t="str">
        <f>VLOOKUP(Table_scibert_titles_topics[[#This Row],[Column3.topic]],scibert_titles_topicDescription!$B$2:$C$27, 2, FALSE)</f>
        <v>0_writing_feedback_collaborative_automated</v>
      </c>
    </row>
    <row r="601" spans="1:4" x14ac:dyDescent="0.25">
      <c r="A601" t="s">
        <v>1884</v>
      </c>
      <c r="B601" t="s">
        <v>1885</v>
      </c>
      <c r="C601">
        <v>0</v>
      </c>
      <c r="D601" s="9" t="str">
        <f>VLOOKUP(Table_scibert_titles_topics[[#This Row],[Column3.topic]],scibert_titles_topicDescription!$B$2:$C$27, 2, FALSE)</f>
        <v>0_writing_feedback_collaborative_automated</v>
      </c>
    </row>
    <row r="602" spans="1:4" x14ac:dyDescent="0.25">
      <c r="A602" t="s">
        <v>1889</v>
      </c>
      <c r="B602" t="s">
        <v>1890</v>
      </c>
      <c r="C602">
        <v>7</v>
      </c>
      <c r="D602" s="9" t="str">
        <f>VLOOKUP(Table_scibert_titles_topics[[#This Row],[Column3.topic]],scibert_titles_topicDescription!$B$2:$C$27, 2, FALSE)</f>
        <v>7_oral_communication_chat_mediated</v>
      </c>
    </row>
    <row r="603" spans="1:4" x14ac:dyDescent="0.25">
      <c r="A603" t="s">
        <v>1895</v>
      </c>
      <c r="B603" t="s">
        <v>1896</v>
      </c>
      <c r="C603">
        <v>0</v>
      </c>
      <c r="D603" s="9" t="str">
        <f>VLOOKUP(Table_scibert_titles_topics[[#This Row],[Column3.topic]],scibert_titles_topicDescription!$B$2:$C$27, 2, FALSE)</f>
        <v>0_writing_feedback_collaborative_automated</v>
      </c>
    </row>
    <row r="604" spans="1:4" x14ac:dyDescent="0.25">
      <c r="A604" t="s">
        <v>1901</v>
      </c>
      <c r="B604" t="s">
        <v>1902</v>
      </c>
      <c r="C604">
        <v>14</v>
      </c>
      <c r="D604" s="9" t="str">
        <f>VLOOKUP(Table_scibert_titles_topics[[#This Row],[Column3.topic]],scibert_titles_topicDescription!$B$2:$C$27, 2, FALSE)</f>
        <v>14_social_media_networking_networks</v>
      </c>
    </row>
    <row r="605" spans="1:4" x14ac:dyDescent="0.25">
      <c r="A605" t="s">
        <v>1906</v>
      </c>
      <c r="B605" t="s">
        <v>1907</v>
      </c>
      <c r="C605">
        <v>7</v>
      </c>
      <c r="D605" s="9" t="str">
        <f>VLOOKUP(Table_scibert_titles_topics[[#This Row],[Column3.topic]],scibert_titles_topicDescription!$B$2:$C$27, 2, FALSE)</f>
        <v>7_oral_communication_chat_mediated</v>
      </c>
    </row>
    <row r="606" spans="1:4" x14ac:dyDescent="0.25">
      <c r="A606" t="s">
        <v>1911</v>
      </c>
      <c r="B606" t="s">
        <v>1912</v>
      </c>
      <c r="C606">
        <v>4</v>
      </c>
      <c r="D606" s="9" t="str">
        <f>VLOOKUP(Table_scibert_titles_topics[[#This Row],[Column3.topic]],scibert_titles_topicDescription!$B$2:$C$27, 2, FALSE)</f>
        <v>4_vocabulary_acquisition_glosses_dictionaries</v>
      </c>
    </row>
    <row r="607" spans="1:4" x14ac:dyDescent="0.25">
      <c r="A607" t="s">
        <v>1916</v>
      </c>
      <c r="B607" t="s">
        <v>1917</v>
      </c>
      <c r="C607">
        <v>-1</v>
      </c>
      <c r="D607" s="9" t="str">
        <f>VLOOKUP(Table_scibert_titles_topics[[#This Row],[Column3.topic]],scibert_titles_topicDescription!$B$2:$C$27, 2, FALSE)</f>
        <v>-1_sep_cls_of_and_language_learning</v>
      </c>
    </row>
    <row r="608" spans="1:4" x14ac:dyDescent="0.25">
      <c r="A608" t="s">
        <v>1921</v>
      </c>
      <c r="B608" t="s">
        <v>1922</v>
      </c>
      <c r="C608">
        <v>9</v>
      </c>
      <c r="D608" s="9" t="str">
        <f>VLOOKUP(Table_scibert_titles_topics[[#This Row],[Column3.topic]],scibert_titles_topicDescription!$B$2:$C$27, 2, FALSE)</f>
        <v>9_multimodal_videoconferencing_video_via</v>
      </c>
    </row>
    <row r="609" spans="1:4" x14ac:dyDescent="0.25">
      <c r="A609" t="s">
        <v>1926</v>
      </c>
      <c r="B609" t="s">
        <v>5535</v>
      </c>
      <c r="C609">
        <v>13</v>
      </c>
      <c r="D609" s="9" t="str">
        <f>VLOOKUP(Table_scibert_titles_topics[[#This Row],[Column3.topic]],scibert_titles_topicDescription!$B$2:$C$27, 2, FALSE)</f>
        <v>13_flipped_classroom_flipping_classrooms</v>
      </c>
    </row>
    <row r="610" spans="1:4" x14ac:dyDescent="0.25">
      <c r="A610" t="s">
        <v>1929</v>
      </c>
      <c r="B610" t="s">
        <v>1930</v>
      </c>
      <c r="C610">
        <v>6</v>
      </c>
      <c r="D610" s="9" t="str">
        <f>VLOOKUP(Table_scibert_titles_topics[[#This Row],[Column3.topic]],scibert_titles_topicDescription!$B$2:$C$27, 2, FALSE)</f>
        <v>6_game_games_digital_playing</v>
      </c>
    </row>
    <row r="611" spans="1:4" x14ac:dyDescent="0.25">
      <c r="A611" t="s">
        <v>1934</v>
      </c>
      <c r="B611" t="s">
        <v>1935</v>
      </c>
      <c r="C611">
        <v>-1</v>
      </c>
      <c r="D611" s="9" t="str">
        <f>VLOOKUP(Table_scibert_titles_topics[[#This Row],[Column3.topic]],scibert_titles_topicDescription!$B$2:$C$27, 2, FALSE)</f>
        <v>-1_sep_cls_of_and_language_learning</v>
      </c>
    </row>
    <row r="612" spans="1:4" x14ac:dyDescent="0.25">
      <c r="A612" t="s">
        <v>1939</v>
      </c>
      <c r="B612" t="s">
        <v>1940</v>
      </c>
      <c r="C612">
        <v>-1</v>
      </c>
      <c r="D612" s="9" t="str">
        <f>VLOOKUP(Table_scibert_titles_topics[[#This Row],[Column3.topic]],scibert_titles_topicDescription!$B$2:$C$27, 2, FALSE)</f>
        <v>-1_sep_cls_of_and_language_learning</v>
      </c>
    </row>
    <row r="613" spans="1:4" x14ac:dyDescent="0.25">
      <c r="A613" t="s">
        <v>1944</v>
      </c>
      <c r="B613" t="s">
        <v>1945</v>
      </c>
      <c r="C613">
        <v>3</v>
      </c>
      <c r="D613" s="9" t="str">
        <f>VLOOKUP(Table_scibert_titles_topics[[#This Row],[Column3.topic]],scibert_titles_topicDescription!$B$2:$C$27, 2, FALSE)</f>
        <v>3_language_learning_assisted_computer</v>
      </c>
    </row>
    <row r="614" spans="1:4" x14ac:dyDescent="0.25">
      <c r="A614" t="s">
        <v>1948</v>
      </c>
      <c r="B614" t="s">
        <v>1949</v>
      </c>
      <c r="C614">
        <v>9</v>
      </c>
      <c r="D614" s="9" t="str">
        <f>VLOOKUP(Table_scibert_titles_topics[[#This Row],[Column3.topic]],scibert_titles_topicDescription!$B$2:$C$27, 2, FALSE)</f>
        <v>9_multimodal_videoconferencing_video_via</v>
      </c>
    </row>
    <row r="615" spans="1:4" x14ac:dyDescent="0.25">
      <c r="A615" t="s">
        <v>1954</v>
      </c>
      <c r="B615" t="s">
        <v>1955</v>
      </c>
      <c r="C615">
        <v>0</v>
      </c>
      <c r="D615" s="9" t="str">
        <f>VLOOKUP(Table_scibert_titles_topics[[#This Row],[Column3.topic]],scibert_titles_topicDescription!$B$2:$C$27, 2, FALSE)</f>
        <v>0_writing_feedback_collaborative_automated</v>
      </c>
    </row>
    <row r="616" spans="1:4" x14ac:dyDescent="0.25">
      <c r="A616" t="s">
        <v>1959</v>
      </c>
      <c r="B616" t="s">
        <v>1960</v>
      </c>
      <c r="C616">
        <v>1</v>
      </c>
      <c r="D616" s="9" t="str">
        <f>VLOOKUP(Table_scibert_titles_topics[[#This Row],[Column3.topic]],scibert_titles_topicDescription!$B$2:$C$27, 2, FALSE)</f>
        <v>1_mobile_learning_language_assisted</v>
      </c>
    </row>
    <row r="617" spans="1:4" x14ac:dyDescent="0.25">
      <c r="A617" t="s">
        <v>1963</v>
      </c>
      <c r="B617" t="s">
        <v>1964</v>
      </c>
      <c r="C617">
        <v>-1</v>
      </c>
      <c r="D617" s="9" t="str">
        <f>VLOOKUP(Table_scibert_titles_topics[[#This Row],[Column3.topic]],scibert_titles_topicDescription!$B$2:$C$27, 2, FALSE)</f>
        <v>-1_sep_cls_of_and_language_learning</v>
      </c>
    </row>
    <row r="618" spans="1:4" x14ac:dyDescent="0.25">
      <c r="A618" t="s">
        <v>1968</v>
      </c>
      <c r="B618" t="s">
        <v>1969</v>
      </c>
      <c r="C618">
        <v>24</v>
      </c>
      <c r="D618" s="9" t="str">
        <f>VLOOKUP(Table_scibert_titles_topics[[#This Row],[Column3.topic]],scibert_titles_topicDescription!$B$2:$C$27, 2, FALSE)</f>
        <v>24_driven_data_computerized_dynamic</v>
      </c>
    </row>
    <row r="619" spans="1:4" x14ac:dyDescent="0.25">
      <c r="A619" t="s">
        <v>1972</v>
      </c>
      <c r="B619" t="s">
        <v>1973</v>
      </c>
      <c r="C619">
        <v>19</v>
      </c>
      <c r="D619" s="9" t="str">
        <f>VLOOKUP(Table_scibert_titles_topics[[#This Row],[Column3.topic]],scibert_titles_topicDescription!$B$2:$C$27, 2, FALSE)</f>
        <v>19_grammar_spanish_tutorial_grammatical</v>
      </c>
    </row>
    <row r="620" spans="1:4" x14ac:dyDescent="0.25">
      <c r="A620" t="s">
        <v>1977</v>
      </c>
      <c r="B620" t="s">
        <v>1978</v>
      </c>
      <c r="C620">
        <v>24</v>
      </c>
      <c r="D620" s="9" t="str">
        <f>VLOOKUP(Table_scibert_titles_topics[[#This Row],[Column3.topic]],scibert_titles_topicDescription!$B$2:$C$27, 2, FALSE)</f>
        <v>24_driven_data_computerized_dynamic</v>
      </c>
    </row>
    <row r="621" spans="1:4" x14ac:dyDescent="0.25">
      <c r="A621" t="s">
        <v>1982</v>
      </c>
      <c r="B621" t="s">
        <v>1983</v>
      </c>
      <c r="C621">
        <v>-1</v>
      </c>
      <c r="D621" s="9" t="str">
        <f>VLOOKUP(Table_scibert_titles_topics[[#This Row],[Column3.topic]],scibert_titles_topicDescription!$B$2:$C$27, 2, FALSE)</f>
        <v>-1_sep_cls_of_and_language_learning</v>
      </c>
    </row>
    <row r="622" spans="1:4" x14ac:dyDescent="0.25">
      <c r="A622" t="s">
        <v>1988</v>
      </c>
      <c r="B622" t="s">
        <v>1989</v>
      </c>
      <c r="C622">
        <v>8</v>
      </c>
      <c r="D622" s="9" t="str">
        <f>VLOOKUP(Table_scibert_titles_topics[[#This Row],[Column3.topic]],scibert_titles_topicDescription!$B$2:$C$27, 2, FALSE)</f>
        <v>8_teachers_technology_technological_pedagogical</v>
      </c>
    </row>
    <row r="623" spans="1:4" x14ac:dyDescent="0.25">
      <c r="A623" t="s">
        <v>1994</v>
      </c>
      <c r="B623" t="s">
        <v>1995</v>
      </c>
      <c r="C623">
        <v>-1</v>
      </c>
      <c r="D623" s="9" t="str">
        <f>VLOOKUP(Table_scibert_titles_topics[[#This Row],[Column3.topic]],scibert_titles_topicDescription!$B$2:$C$27, 2, FALSE)</f>
        <v>-1_sep_cls_of_and_language_learning</v>
      </c>
    </row>
    <row r="624" spans="1:4" x14ac:dyDescent="0.25">
      <c r="A624" t="s">
        <v>2000</v>
      </c>
      <c r="B624" t="s">
        <v>2001</v>
      </c>
      <c r="C624">
        <v>1</v>
      </c>
      <c r="D624" s="9" t="str">
        <f>VLOOKUP(Table_scibert_titles_topics[[#This Row],[Column3.topic]],scibert_titles_topicDescription!$B$2:$C$27, 2, FALSE)</f>
        <v>1_mobile_learning_language_assisted</v>
      </c>
    </row>
    <row r="625" spans="1:4" x14ac:dyDescent="0.25">
      <c r="A625" t="s">
        <v>2006</v>
      </c>
      <c r="B625" t="s">
        <v>2007</v>
      </c>
      <c r="C625">
        <v>0</v>
      </c>
      <c r="D625" s="9" t="str">
        <f>VLOOKUP(Table_scibert_titles_topics[[#This Row],[Column3.topic]],scibert_titles_topicDescription!$B$2:$C$27, 2, FALSE)</f>
        <v>0_writing_feedback_collaborative_automated</v>
      </c>
    </row>
    <row r="626" spans="1:4" x14ac:dyDescent="0.25">
      <c r="A626" t="s">
        <v>2011</v>
      </c>
      <c r="B626" t="s">
        <v>2012</v>
      </c>
      <c r="C626">
        <v>-1</v>
      </c>
      <c r="D626" s="9" t="str">
        <f>VLOOKUP(Table_scibert_titles_topics[[#This Row],[Column3.topic]],scibert_titles_topicDescription!$B$2:$C$27, 2, FALSE)</f>
        <v>-1_sep_cls_of_and_language_learning</v>
      </c>
    </row>
    <row r="627" spans="1:4" x14ac:dyDescent="0.25">
      <c r="A627" t="s">
        <v>2312</v>
      </c>
      <c r="B627" t="s">
        <v>2313</v>
      </c>
      <c r="C627">
        <v>0</v>
      </c>
      <c r="D627" s="9" t="str">
        <f>VLOOKUP(Table_scibert_titles_topics[[#This Row],[Column3.topic]],scibert_titles_topicDescription!$B$2:$C$27, 2, FALSE)</f>
        <v>0_writing_feedback_collaborative_automated</v>
      </c>
    </row>
    <row r="628" spans="1:4" x14ac:dyDescent="0.25">
      <c r="A628" t="s">
        <v>2317</v>
      </c>
      <c r="B628" t="s">
        <v>5533</v>
      </c>
      <c r="C628">
        <v>-1</v>
      </c>
      <c r="D628" s="9" t="str">
        <f>VLOOKUP(Table_scibert_titles_topics[[#This Row],[Column3.topic]],scibert_titles_topicDescription!$B$2:$C$27, 2, FALSE)</f>
        <v>-1_sep_cls_of_and_language_learning</v>
      </c>
    </row>
    <row r="629" spans="1:4" x14ac:dyDescent="0.25">
      <c r="A629" t="s">
        <v>2322</v>
      </c>
      <c r="B629" t="s">
        <v>5534</v>
      </c>
      <c r="C629">
        <v>-1</v>
      </c>
      <c r="D629" s="9" t="str">
        <f>VLOOKUP(Table_scibert_titles_topics[[#This Row],[Column3.topic]],scibert_titles_topicDescription!$B$2:$C$27, 2, FALSE)</f>
        <v>-1_sep_cls_of_and_language_learning</v>
      </c>
    </row>
    <row r="630" spans="1:4" x14ac:dyDescent="0.25">
      <c r="A630" t="s">
        <v>2326</v>
      </c>
      <c r="B630" t="s">
        <v>2327</v>
      </c>
      <c r="C630">
        <v>20</v>
      </c>
      <c r="D630" s="9" t="str">
        <f>VLOOKUP(Table_scibert_titles_topics[[#This Row],[Column3.topic]],scibert_titles_topicDescription!$B$2:$C$27, 2, FALSE)</f>
        <v>20_virtual_exchange_presence_online</v>
      </c>
    </row>
    <row r="631" spans="1:4" x14ac:dyDescent="0.25">
      <c r="A631" t="s">
        <v>2331</v>
      </c>
      <c r="B631" t="s">
        <v>2332</v>
      </c>
      <c r="C631">
        <v>20</v>
      </c>
      <c r="D631" s="9" t="str">
        <f>VLOOKUP(Table_scibert_titles_topics[[#This Row],[Column3.topic]],scibert_titles_topicDescription!$B$2:$C$27, 2, FALSE)</f>
        <v>20_virtual_exchange_presence_online</v>
      </c>
    </row>
    <row r="632" spans="1:4" x14ac:dyDescent="0.25">
      <c r="A632" t="s">
        <v>2336</v>
      </c>
      <c r="B632" t="s">
        <v>2337</v>
      </c>
      <c r="C632">
        <v>-1</v>
      </c>
      <c r="D632" s="9" t="str">
        <f>VLOOKUP(Table_scibert_titles_topics[[#This Row],[Column3.topic]],scibert_titles_topicDescription!$B$2:$C$27, 2, FALSE)</f>
        <v>-1_sep_cls_of_and_language_learning</v>
      </c>
    </row>
    <row r="633" spans="1:4" x14ac:dyDescent="0.25">
      <c r="A633" t="s">
        <v>2341</v>
      </c>
      <c r="B633" t="s">
        <v>2342</v>
      </c>
      <c r="C633">
        <v>-1</v>
      </c>
      <c r="D633" s="9" t="str">
        <f>VLOOKUP(Table_scibert_titles_topics[[#This Row],[Column3.topic]],scibert_titles_topicDescription!$B$2:$C$27, 2, FALSE)</f>
        <v>-1_sep_cls_of_and_language_learning</v>
      </c>
    </row>
    <row r="634" spans="1:4" x14ac:dyDescent="0.25">
      <c r="A634" t="s">
        <v>2346</v>
      </c>
      <c r="B634" t="s">
        <v>2347</v>
      </c>
      <c r="C634">
        <v>-1</v>
      </c>
      <c r="D634" s="9" t="str">
        <f>VLOOKUP(Table_scibert_titles_topics[[#This Row],[Column3.topic]],scibert_titles_topicDescription!$B$2:$C$27, 2, FALSE)</f>
        <v>-1_sep_cls_of_and_language_learning</v>
      </c>
    </row>
    <row r="635" spans="1:4" x14ac:dyDescent="0.25">
      <c r="A635" t="s">
        <v>2352</v>
      </c>
      <c r="B635" t="s">
        <v>5532</v>
      </c>
      <c r="C635">
        <v>8</v>
      </c>
      <c r="D635" s="9" t="str">
        <f>VLOOKUP(Table_scibert_titles_topics[[#This Row],[Column3.topic]],scibert_titles_topicDescription!$B$2:$C$27, 2, FALSE)</f>
        <v>8_teachers_technology_technological_pedagogical</v>
      </c>
    </row>
    <row r="636" spans="1:4" x14ac:dyDescent="0.25">
      <c r="A636" t="s">
        <v>2357</v>
      </c>
      <c r="B636" t="s">
        <v>2358</v>
      </c>
      <c r="C636">
        <v>0</v>
      </c>
      <c r="D636" s="9" t="str">
        <f>VLOOKUP(Table_scibert_titles_topics[[#This Row],[Column3.topic]],scibert_titles_topicDescription!$B$2:$C$27, 2, FALSE)</f>
        <v>0_writing_feedback_collaborative_automated</v>
      </c>
    </row>
    <row r="637" spans="1:4" x14ac:dyDescent="0.25">
      <c r="A637" t="s">
        <v>2362</v>
      </c>
      <c r="B637" t="s">
        <v>2363</v>
      </c>
      <c r="C637">
        <v>13</v>
      </c>
      <c r="D637" s="9" t="str">
        <f>VLOOKUP(Table_scibert_titles_topics[[#This Row],[Column3.topic]],scibert_titles_topicDescription!$B$2:$C$27, 2, FALSE)</f>
        <v>13_flipped_classroom_flipping_classrooms</v>
      </c>
    </row>
    <row r="638" spans="1:4" x14ac:dyDescent="0.25">
      <c r="A638" t="s">
        <v>2367</v>
      </c>
      <c r="B638" t="s">
        <v>2368</v>
      </c>
      <c r="C638">
        <v>7</v>
      </c>
      <c r="D638" s="9" t="str">
        <f>VLOOKUP(Table_scibert_titles_topics[[#This Row],[Column3.topic]],scibert_titles_topicDescription!$B$2:$C$27, 2, FALSE)</f>
        <v>7_oral_communication_chat_mediated</v>
      </c>
    </row>
    <row r="639" spans="1:4" x14ac:dyDescent="0.25">
      <c r="A639" t="s">
        <v>2372</v>
      </c>
      <c r="B639" t="s">
        <v>2373</v>
      </c>
      <c r="C639">
        <v>-1</v>
      </c>
      <c r="D639" s="9" t="str">
        <f>VLOOKUP(Table_scibert_titles_topics[[#This Row],[Column3.topic]],scibert_titles_topicDescription!$B$2:$C$27, 2, FALSE)</f>
        <v>-1_sep_cls_of_and_language_learning</v>
      </c>
    </row>
    <row r="640" spans="1:4" x14ac:dyDescent="0.25">
      <c r="A640" t="s">
        <v>2377</v>
      </c>
      <c r="B640" t="s">
        <v>2378</v>
      </c>
      <c r="C640">
        <v>13</v>
      </c>
      <c r="D640" s="9" t="str">
        <f>VLOOKUP(Table_scibert_titles_topics[[#This Row],[Column3.topic]],scibert_titles_topicDescription!$B$2:$C$27, 2, FALSE)</f>
        <v>13_flipped_classroom_flipping_classrooms</v>
      </c>
    </row>
    <row r="641" spans="1:4" x14ac:dyDescent="0.25">
      <c r="A641" t="s">
        <v>2382</v>
      </c>
      <c r="B641" t="s">
        <v>2383</v>
      </c>
      <c r="C641">
        <v>2</v>
      </c>
      <c r="D641" s="9" t="str">
        <f>VLOOKUP(Table_scibert_titles_topics[[#This Row],[Column3.topic]],scibert_titles_topicDescription!$B$2:$C$27, 2, FALSE)</f>
        <v>2_intercultural_telecollaboration_competence_t...</v>
      </c>
    </row>
    <row r="642" spans="1:4" x14ac:dyDescent="0.25">
      <c r="A642" t="s">
        <v>2387</v>
      </c>
      <c r="B642" t="s">
        <v>2388</v>
      </c>
      <c r="C642">
        <v>9</v>
      </c>
      <c r="D642" s="9" t="str">
        <f>VLOOKUP(Table_scibert_titles_topics[[#This Row],[Column3.topic]],scibert_titles_topicDescription!$B$2:$C$27, 2, FALSE)</f>
        <v>9_multimodal_videoconferencing_video_via</v>
      </c>
    </row>
    <row r="643" spans="1:4" x14ac:dyDescent="0.25">
      <c r="A643" t="s">
        <v>2391</v>
      </c>
      <c r="B643" t="s">
        <v>2392</v>
      </c>
      <c r="C643">
        <v>14</v>
      </c>
      <c r="D643" s="9" t="str">
        <f>VLOOKUP(Table_scibert_titles_topics[[#This Row],[Column3.topic]],scibert_titles_topicDescription!$B$2:$C$27, 2, FALSE)</f>
        <v>14_social_media_networking_networks</v>
      </c>
    </row>
    <row r="644" spans="1:4" x14ac:dyDescent="0.25">
      <c r="A644" t="s">
        <v>2395</v>
      </c>
      <c r="B644" t="s">
        <v>2396</v>
      </c>
      <c r="C644">
        <v>3</v>
      </c>
      <c r="D644" s="9" t="str">
        <f>VLOOKUP(Table_scibert_titles_topics[[#This Row],[Column3.topic]],scibert_titles_topicDescription!$B$2:$C$27, 2, FALSE)</f>
        <v>3_language_learning_assisted_computer</v>
      </c>
    </row>
    <row r="645" spans="1:4" x14ac:dyDescent="0.25">
      <c r="A645" t="s">
        <v>2400</v>
      </c>
      <c r="B645" t="s">
        <v>2401</v>
      </c>
      <c r="C645">
        <v>7</v>
      </c>
      <c r="D645" s="9" t="str">
        <f>VLOOKUP(Table_scibert_titles_topics[[#This Row],[Column3.topic]],scibert_titles_topicDescription!$B$2:$C$27, 2, FALSE)</f>
        <v>7_oral_communication_chat_mediated</v>
      </c>
    </row>
    <row r="646" spans="1:4" x14ac:dyDescent="0.25">
      <c r="A646" t="s">
        <v>2405</v>
      </c>
      <c r="B646" t="s">
        <v>2406</v>
      </c>
      <c r="C646">
        <v>-1</v>
      </c>
      <c r="D646" s="9" t="str">
        <f>VLOOKUP(Table_scibert_titles_topics[[#This Row],[Column3.topic]],scibert_titles_topicDescription!$B$2:$C$27, 2, FALSE)</f>
        <v>-1_sep_cls_of_and_language_learning</v>
      </c>
    </row>
    <row r="647" spans="1:4" x14ac:dyDescent="0.25">
      <c r="A647" t="s">
        <v>2410</v>
      </c>
      <c r="B647" t="s">
        <v>2411</v>
      </c>
      <c r="C647">
        <v>0</v>
      </c>
      <c r="D647" s="9" t="str">
        <f>VLOOKUP(Table_scibert_titles_topics[[#This Row],[Column3.topic]],scibert_titles_topicDescription!$B$2:$C$27, 2, FALSE)</f>
        <v>0_writing_feedback_collaborative_automated</v>
      </c>
    </row>
    <row r="648" spans="1:4" x14ac:dyDescent="0.25">
      <c r="A648" t="s">
        <v>2415</v>
      </c>
      <c r="B648" t="s">
        <v>2416</v>
      </c>
      <c r="C648">
        <v>7</v>
      </c>
      <c r="D648" s="9" t="str">
        <f>VLOOKUP(Table_scibert_titles_topics[[#This Row],[Column3.topic]],scibert_titles_topicDescription!$B$2:$C$27, 2, FALSE)</f>
        <v>7_oral_communication_chat_mediated</v>
      </c>
    </row>
    <row r="649" spans="1:4" x14ac:dyDescent="0.25">
      <c r="A649" t="s">
        <v>2420</v>
      </c>
      <c r="B649" t="s">
        <v>2421</v>
      </c>
      <c r="C649">
        <v>7</v>
      </c>
      <c r="D649" s="9" t="str">
        <f>VLOOKUP(Table_scibert_titles_topics[[#This Row],[Column3.topic]],scibert_titles_topicDescription!$B$2:$C$27, 2, FALSE)</f>
        <v>7_oral_communication_chat_mediated</v>
      </c>
    </row>
    <row r="650" spans="1:4" x14ac:dyDescent="0.25">
      <c r="A650" t="s">
        <v>2425</v>
      </c>
      <c r="B650" t="s">
        <v>2426</v>
      </c>
      <c r="C650">
        <v>-1</v>
      </c>
      <c r="D650" s="9" t="str">
        <f>VLOOKUP(Table_scibert_titles_topics[[#This Row],[Column3.topic]],scibert_titles_topicDescription!$B$2:$C$27, 2, FALSE)</f>
        <v>-1_sep_cls_of_and_language_learning</v>
      </c>
    </row>
    <row r="651" spans="1:4" x14ac:dyDescent="0.25">
      <c r="A651" t="s">
        <v>2430</v>
      </c>
      <c r="B651" t="s">
        <v>2431</v>
      </c>
      <c r="C651">
        <v>-1</v>
      </c>
      <c r="D651" s="9" t="str">
        <f>VLOOKUP(Table_scibert_titles_topics[[#This Row],[Column3.topic]],scibert_titles_topicDescription!$B$2:$C$27, 2, FALSE)</f>
        <v>-1_sep_cls_of_and_language_learning</v>
      </c>
    </row>
    <row r="652" spans="1:4" x14ac:dyDescent="0.25">
      <c r="A652" t="s">
        <v>2435</v>
      </c>
      <c r="B652" t="s">
        <v>2436</v>
      </c>
      <c r="C652">
        <v>0</v>
      </c>
      <c r="D652" s="9" t="str">
        <f>VLOOKUP(Table_scibert_titles_topics[[#This Row],[Column3.topic]],scibert_titles_topicDescription!$B$2:$C$27, 2, FALSE)</f>
        <v>0_writing_feedback_collaborative_automated</v>
      </c>
    </row>
    <row r="653" spans="1:4" x14ac:dyDescent="0.25">
      <c r="A653" t="s">
        <v>2440</v>
      </c>
      <c r="B653" t="s">
        <v>2441</v>
      </c>
      <c r="C653">
        <v>4</v>
      </c>
      <c r="D653" s="9" t="str">
        <f>VLOOKUP(Table_scibert_titles_topics[[#This Row],[Column3.topic]],scibert_titles_topicDescription!$B$2:$C$27, 2, FALSE)</f>
        <v>4_vocabulary_acquisition_glosses_dictionaries</v>
      </c>
    </row>
    <row r="654" spans="1:4" x14ac:dyDescent="0.25">
      <c r="A654" t="s">
        <v>2444</v>
      </c>
      <c r="B654" t="s">
        <v>2445</v>
      </c>
      <c r="C654">
        <v>6</v>
      </c>
      <c r="D654" s="9" t="str">
        <f>VLOOKUP(Table_scibert_titles_topics[[#This Row],[Column3.topic]],scibert_titles_topicDescription!$B$2:$C$27, 2, FALSE)</f>
        <v>6_game_games_digital_playing</v>
      </c>
    </row>
    <row r="655" spans="1:4" x14ac:dyDescent="0.25">
      <c r="A655" t="s">
        <v>2714</v>
      </c>
      <c r="B655" t="s">
        <v>2715</v>
      </c>
      <c r="C655">
        <v>4</v>
      </c>
      <c r="D655" s="9" t="str">
        <f>VLOOKUP(Table_scibert_titles_topics[[#This Row],[Column3.topic]],scibert_titles_topicDescription!$B$2:$C$27, 2, FALSE)</f>
        <v>4_vocabulary_acquisition_glosses_dictionaries</v>
      </c>
    </row>
    <row r="656" spans="1:4" x14ac:dyDescent="0.25">
      <c r="A656" t="s">
        <v>2719</v>
      </c>
      <c r="B656" t="s">
        <v>2720</v>
      </c>
      <c r="C656">
        <v>-1</v>
      </c>
      <c r="D656" s="9" t="str">
        <f>VLOOKUP(Table_scibert_titles_topics[[#This Row],[Column3.topic]],scibert_titles_topicDescription!$B$2:$C$27, 2, FALSE)</f>
        <v>-1_sep_cls_of_and_language_learning</v>
      </c>
    </row>
    <row r="657" spans="1:4" x14ac:dyDescent="0.25">
      <c r="A657" t="s">
        <v>2725</v>
      </c>
      <c r="B657" t="s">
        <v>2726</v>
      </c>
      <c r="C657">
        <v>-1</v>
      </c>
      <c r="D657" s="9" t="str">
        <f>VLOOKUP(Table_scibert_titles_topics[[#This Row],[Column3.topic]],scibert_titles_topicDescription!$B$2:$C$27, 2, FALSE)</f>
        <v>-1_sep_cls_of_and_language_learning</v>
      </c>
    </row>
    <row r="658" spans="1:4" x14ac:dyDescent="0.25">
      <c r="A658" t="s">
        <v>2730</v>
      </c>
      <c r="B658" t="s">
        <v>2731</v>
      </c>
      <c r="C658">
        <v>0</v>
      </c>
      <c r="D658" s="9" t="str">
        <f>VLOOKUP(Table_scibert_titles_topics[[#This Row],[Column3.topic]],scibert_titles_topicDescription!$B$2:$C$27, 2, FALSE)</f>
        <v>0_writing_feedback_collaborative_automated</v>
      </c>
    </row>
    <row r="659" spans="1:4" x14ac:dyDescent="0.25">
      <c r="A659" t="s">
        <v>2735</v>
      </c>
      <c r="B659" t="s">
        <v>2736</v>
      </c>
      <c r="C659">
        <v>4</v>
      </c>
      <c r="D659" s="9" t="str">
        <f>VLOOKUP(Table_scibert_titles_topics[[#This Row],[Column3.topic]],scibert_titles_topicDescription!$B$2:$C$27, 2, FALSE)</f>
        <v>4_vocabulary_acquisition_glosses_dictionaries</v>
      </c>
    </row>
    <row r="660" spans="1:4" x14ac:dyDescent="0.25">
      <c r="A660" t="s">
        <v>2740</v>
      </c>
      <c r="B660" t="s">
        <v>2741</v>
      </c>
      <c r="C660">
        <v>10</v>
      </c>
      <c r="D660" s="9" t="str">
        <f>VLOOKUP(Table_scibert_titles_topics[[#This Row],[Column3.topic]],scibert_titles_topicDescription!$B$2:$C$27, 2, FALSE)</f>
        <v>10_comprehension_captions_video_captioned</v>
      </c>
    </row>
    <row r="661" spans="1:4" x14ac:dyDescent="0.25">
      <c r="A661" t="s">
        <v>2745</v>
      </c>
      <c r="B661" t="s">
        <v>2746</v>
      </c>
      <c r="C661">
        <v>0</v>
      </c>
      <c r="D661" s="9" t="str">
        <f>VLOOKUP(Table_scibert_titles_topics[[#This Row],[Column3.topic]],scibert_titles_topicDescription!$B$2:$C$27, 2, FALSE)</f>
        <v>0_writing_feedback_collaborative_automated</v>
      </c>
    </row>
    <row r="662" spans="1:4" x14ac:dyDescent="0.25">
      <c r="A662" t="s">
        <v>2750</v>
      </c>
      <c r="B662" t="s">
        <v>2751</v>
      </c>
      <c r="C662">
        <v>18</v>
      </c>
      <c r="D662" s="9" t="str">
        <f>VLOOKUP(Table_scibert_titles_topics[[#This Row],[Column3.topic]],scibert_titles_topicDescription!$B$2:$C$27, 2, FALSE)</f>
        <v>18_virtual_3d_immersive_reality</v>
      </c>
    </row>
    <row r="663" spans="1:4" x14ac:dyDescent="0.25">
      <c r="A663" t="s">
        <v>2755</v>
      </c>
      <c r="B663" t="s">
        <v>2756</v>
      </c>
      <c r="C663">
        <v>2</v>
      </c>
      <c r="D663" s="9" t="str">
        <f>VLOOKUP(Table_scibert_titles_topics[[#This Row],[Column3.topic]],scibert_titles_topicDescription!$B$2:$C$27, 2, FALSE)</f>
        <v>2_intercultural_telecollaboration_competence_t...</v>
      </c>
    </row>
    <row r="664" spans="1:4" x14ac:dyDescent="0.25">
      <c r="A664" t="s">
        <v>2760</v>
      </c>
      <c r="B664" t="s">
        <v>2761</v>
      </c>
      <c r="C664">
        <v>2</v>
      </c>
      <c r="D664" s="9" t="str">
        <f>VLOOKUP(Table_scibert_titles_topics[[#This Row],[Column3.topic]],scibert_titles_topicDescription!$B$2:$C$27, 2, FALSE)</f>
        <v>2_intercultural_telecollaboration_competence_t...</v>
      </c>
    </row>
    <row r="665" spans="1:4" x14ac:dyDescent="0.25">
      <c r="A665" t="s">
        <v>2766</v>
      </c>
      <c r="B665" t="s">
        <v>2767</v>
      </c>
      <c r="C665">
        <v>2</v>
      </c>
      <c r="D665" s="9" t="str">
        <f>VLOOKUP(Table_scibert_titles_topics[[#This Row],[Column3.topic]],scibert_titles_topicDescription!$B$2:$C$27, 2, FALSE)</f>
        <v>2_intercultural_telecollaboration_competence_t...</v>
      </c>
    </row>
    <row r="666" spans="1:4" x14ac:dyDescent="0.25">
      <c r="A666" t="s">
        <v>2771</v>
      </c>
      <c r="B666" t="s">
        <v>2772</v>
      </c>
      <c r="C666">
        <v>2</v>
      </c>
      <c r="D666" s="9" t="str">
        <f>VLOOKUP(Table_scibert_titles_topics[[#This Row],[Column3.topic]],scibert_titles_topicDescription!$B$2:$C$27, 2, FALSE)</f>
        <v>2_intercultural_telecollaboration_competence_t...</v>
      </c>
    </row>
    <row r="667" spans="1:4" x14ac:dyDescent="0.25">
      <c r="A667" t="s">
        <v>2777</v>
      </c>
      <c r="B667" t="s">
        <v>2778</v>
      </c>
      <c r="C667">
        <v>2</v>
      </c>
      <c r="D667" s="9" t="str">
        <f>VLOOKUP(Table_scibert_titles_topics[[#This Row],[Column3.topic]],scibert_titles_topicDescription!$B$2:$C$27, 2, FALSE)</f>
        <v>2_intercultural_telecollaboration_competence_t...</v>
      </c>
    </row>
    <row r="668" spans="1:4" x14ac:dyDescent="0.25">
      <c r="A668" t="s">
        <v>2781</v>
      </c>
      <c r="B668" t="s">
        <v>2782</v>
      </c>
      <c r="C668">
        <v>20</v>
      </c>
      <c r="D668" s="9" t="str">
        <f>VLOOKUP(Table_scibert_titles_topics[[#This Row],[Column3.topic]],scibert_titles_topicDescription!$B$2:$C$27, 2, FALSE)</f>
        <v>20_virtual_exchange_presence_online</v>
      </c>
    </row>
    <row r="669" spans="1:4" x14ac:dyDescent="0.25">
      <c r="A669" t="s">
        <v>2787</v>
      </c>
      <c r="B669" t="s">
        <v>2788</v>
      </c>
      <c r="C669">
        <v>-1</v>
      </c>
      <c r="D669" s="9" t="str">
        <f>VLOOKUP(Table_scibert_titles_topics[[#This Row],[Column3.topic]],scibert_titles_topicDescription!$B$2:$C$27, 2, FALSE)</f>
        <v>-1_sep_cls_of_and_language_learning</v>
      </c>
    </row>
    <row r="670" spans="1:4" x14ac:dyDescent="0.25">
      <c r="A670" t="s">
        <v>2792</v>
      </c>
      <c r="B670" t="s">
        <v>2793</v>
      </c>
      <c r="C670">
        <v>2</v>
      </c>
      <c r="D670" s="9" t="str">
        <f>VLOOKUP(Table_scibert_titles_topics[[#This Row],[Column3.topic]],scibert_titles_topicDescription!$B$2:$C$27, 2, FALSE)</f>
        <v>2_intercultural_telecollaboration_competence_t...</v>
      </c>
    </row>
    <row r="671" spans="1:4" x14ac:dyDescent="0.25">
      <c r="A671" t="s">
        <v>2797</v>
      </c>
      <c r="B671" t="s">
        <v>2798</v>
      </c>
      <c r="C671">
        <v>7</v>
      </c>
      <c r="D671" s="9" t="str">
        <f>VLOOKUP(Table_scibert_titles_topics[[#This Row],[Column3.topic]],scibert_titles_topicDescription!$B$2:$C$27, 2, FALSE)</f>
        <v>7_oral_communication_chat_mediated</v>
      </c>
    </row>
    <row r="672" spans="1:4" x14ac:dyDescent="0.25">
      <c r="A672" t="s">
        <v>2803</v>
      </c>
      <c r="B672" t="s">
        <v>2804</v>
      </c>
      <c r="C672">
        <v>6</v>
      </c>
      <c r="D672" s="9" t="str">
        <f>VLOOKUP(Table_scibert_titles_topics[[#This Row],[Column3.topic]],scibert_titles_topicDescription!$B$2:$C$27, 2, FALSE)</f>
        <v>6_game_games_digital_playing</v>
      </c>
    </row>
    <row r="673" spans="1:4" x14ac:dyDescent="0.25">
      <c r="A673" t="s">
        <v>2808</v>
      </c>
      <c r="B673" t="s">
        <v>2809</v>
      </c>
      <c r="C673">
        <v>-1</v>
      </c>
      <c r="D673" s="9" t="str">
        <f>VLOOKUP(Table_scibert_titles_topics[[#This Row],[Column3.topic]],scibert_titles_topicDescription!$B$2:$C$27, 2, FALSE)</f>
        <v>-1_sep_cls_of_and_language_learning</v>
      </c>
    </row>
    <row r="674" spans="1:4" x14ac:dyDescent="0.25">
      <c r="A674" t="s">
        <v>2814</v>
      </c>
      <c r="B674" t="s">
        <v>2815</v>
      </c>
      <c r="C674">
        <v>3</v>
      </c>
      <c r="D674" s="9" t="str">
        <f>VLOOKUP(Table_scibert_titles_topics[[#This Row],[Column3.topic]],scibert_titles_topicDescription!$B$2:$C$27, 2, FALSE)</f>
        <v>3_language_learning_assisted_computer</v>
      </c>
    </row>
    <row r="675" spans="1:4" x14ac:dyDescent="0.25">
      <c r="A675" t="s">
        <v>2820</v>
      </c>
      <c r="B675" t="s">
        <v>2821</v>
      </c>
      <c r="C675">
        <v>-1</v>
      </c>
      <c r="D675" s="9" t="str">
        <f>VLOOKUP(Table_scibert_titles_topics[[#This Row],[Column3.topic]],scibert_titles_topicDescription!$B$2:$C$27, 2, FALSE)</f>
        <v>-1_sep_cls_of_and_language_learning</v>
      </c>
    </row>
    <row r="676" spans="1:4" x14ac:dyDescent="0.25">
      <c r="A676" t="s">
        <v>2824</v>
      </c>
      <c r="B676" t="s">
        <v>2825</v>
      </c>
      <c r="C676">
        <v>21</v>
      </c>
      <c r="D676" s="9" t="str">
        <f>VLOOKUP(Table_scibert_titles_topics[[#This Row],[Column3.topic]],scibert_titles_topicDescription!$B$2:$C$27, 2, FALSE)</f>
        <v>21_reading_strategies_students_perceptions</v>
      </c>
    </row>
    <row r="677" spans="1:4" x14ac:dyDescent="0.25">
      <c r="A677" t="s">
        <v>2829</v>
      </c>
      <c r="B677" t="s">
        <v>2830</v>
      </c>
      <c r="C677">
        <v>-1</v>
      </c>
      <c r="D677" s="9" t="str">
        <f>VLOOKUP(Table_scibert_titles_topics[[#This Row],[Column3.topic]],scibert_titles_topicDescription!$B$2:$C$27, 2, FALSE)</f>
        <v>-1_sep_cls_of_and_language_learning</v>
      </c>
    </row>
    <row r="678" spans="1:4" x14ac:dyDescent="0.25">
      <c r="A678" t="s">
        <v>2833</v>
      </c>
      <c r="B678" t="s">
        <v>2834</v>
      </c>
      <c r="C678">
        <v>6</v>
      </c>
      <c r="D678" s="9" t="str">
        <f>VLOOKUP(Table_scibert_titles_topics[[#This Row],[Column3.topic]],scibert_titles_topicDescription!$B$2:$C$27, 2, FALSE)</f>
        <v>6_game_games_digital_playing</v>
      </c>
    </row>
    <row r="679" spans="1:4" x14ac:dyDescent="0.25">
      <c r="A679" t="s">
        <v>3225</v>
      </c>
      <c r="B679" t="s">
        <v>3226</v>
      </c>
      <c r="C679">
        <v>-1</v>
      </c>
      <c r="D679" s="9" t="str">
        <f>VLOOKUP(Table_scibert_titles_topics[[#This Row],[Column3.topic]],scibert_titles_topicDescription!$B$2:$C$27, 2, FALSE)</f>
        <v>-1_sep_cls_of_and_language_learning</v>
      </c>
    </row>
    <row r="680" spans="1:4" x14ac:dyDescent="0.25">
      <c r="A680" t="s">
        <v>3230</v>
      </c>
      <c r="B680" t="s">
        <v>3231</v>
      </c>
      <c r="C680">
        <v>2</v>
      </c>
      <c r="D680" s="9" t="str">
        <f>VLOOKUP(Table_scibert_titles_topics[[#This Row],[Column3.topic]],scibert_titles_topicDescription!$B$2:$C$27, 2, FALSE)</f>
        <v>2_intercultural_telecollaboration_competence_t...</v>
      </c>
    </row>
    <row r="681" spans="1:4" x14ac:dyDescent="0.25">
      <c r="A681" t="s">
        <v>3234</v>
      </c>
      <c r="B681" t="s">
        <v>3235</v>
      </c>
      <c r="C681">
        <v>7</v>
      </c>
      <c r="D681" s="9" t="str">
        <f>VLOOKUP(Table_scibert_titles_topics[[#This Row],[Column3.topic]],scibert_titles_topicDescription!$B$2:$C$27, 2, FALSE)</f>
        <v>7_oral_communication_chat_mediated</v>
      </c>
    </row>
    <row r="682" spans="1:4" x14ac:dyDescent="0.25">
      <c r="A682" t="s">
        <v>3239</v>
      </c>
      <c r="B682" t="s">
        <v>3240</v>
      </c>
      <c r="C682">
        <v>-1</v>
      </c>
      <c r="D682" s="9" t="str">
        <f>VLOOKUP(Table_scibert_titles_topics[[#This Row],[Column3.topic]],scibert_titles_topicDescription!$B$2:$C$27, 2, FALSE)</f>
        <v>-1_sep_cls_of_and_language_learning</v>
      </c>
    </row>
    <row r="683" spans="1:4" x14ac:dyDescent="0.25">
      <c r="A683" t="s">
        <v>3244</v>
      </c>
      <c r="B683" t="s">
        <v>3245</v>
      </c>
      <c r="C683">
        <v>8</v>
      </c>
      <c r="D683" s="9" t="str">
        <f>VLOOKUP(Table_scibert_titles_topics[[#This Row],[Column3.topic]],scibert_titles_topicDescription!$B$2:$C$27, 2, FALSE)</f>
        <v>8_teachers_technology_technological_pedagogical</v>
      </c>
    </row>
    <row r="684" spans="1:4" x14ac:dyDescent="0.25">
      <c r="A684" t="s">
        <v>3249</v>
      </c>
      <c r="B684" t="s">
        <v>3250</v>
      </c>
      <c r="C684">
        <v>-1</v>
      </c>
      <c r="D684" s="9" t="str">
        <f>VLOOKUP(Table_scibert_titles_topics[[#This Row],[Column3.topic]],scibert_titles_topicDescription!$B$2:$C$27, 2, FALSE)</f>
        <v>-1_sep_cls_of_and_language_learning</v>
      </c>
    </row>
    <row r="685" spans="1:4" x14ac:dyDescent="0.25">
      <c r="A685" t="s">
        <v>3254</v>
      </c>
      <c r="B685" t="s">
        <v>3255</v>
      </c>
      <c r="C685">
        <v>22</v>
      </c>
      <c r="D685" s="9" t="str">
        <f>VLOOKUP(Table_scibert_titles_topics[[#This Row],[Column3.topic]],scibert_titles_topicDescription!$B$2:$C$27, 2, FALSE)</f>
        <v>22_chinese_characters_mandarin_bye</v>
      </c>
    </row>
    <row r="686" spans="1:4" x14ac:dyDescent="0.25">
      <c r="A686" t="s">
        <v>3259</v>
      </c>
      <c r="B686" t="s">
        <v>3260</v>
      </c>
      <c r="C686">
        <v>4</v>
      </c>
      <c r="D686" s="9" t="str">
        <f>VLOOKUP(Table_scibert_titles_topics[[#This Row],[Column3.topic]],scibert_titles_topicDescription!$B$2:$C$27, 2, FALSE)</f>
        <v>4_vocabulary_acquisition_glosses_dictionaries</v>
      </c>
    </row>
    <row r="687" spans="1:4" x14ac:dyDescent="0.25">
      <c r="A687" t="s">
        <v>3265</v>
      </c>
      <c r="B687" t="s">
        <v>3266</v>
      </c>
      <c r="C687">
        <v>0</v>
      </c>
      <c r="D687" s="9" t="str">
        <f>VLOOKUP(Table_scibert_titles_topics[[#This Row],[Column3.topic]],scibert_titles_topicDescription!$B$2:$C$27, 2, FALSE)</f>
        <v>0_writing_feedback_collaborative_automated</v>
      </c>
    </row>
    <row r="688" spans="1:4" x14ac:dyDescent="0.25">
      <c r="A688" t="s">
        <v>3270</v>
      </c>
      <c r="B688" t="s">
        <v>3271</v>
      </c>
      <c r="C688">
        <v>16</v>
      </c>
      <c r="D688" s="9" t="str">
        <f>VLOOKUP(Table_scibert_titles_topics[[#This Row],[Column3.topic]],scibert_titles_topicDescription!$B$2:$C$27, 2, FALSE)</f>
        <v>16_blended_learning_inquiry_college</v>
      </c>
    </row>
    <row r="689" spans="1:4" x14ac:dyDescent="0.25">
      <c r="A689" t="s">
        <v>3274</v>
      </c>
      <c r="B689" t="s">
        <v>3275</v>
      </c>
      <c r="C689">
        <v>-1</v>
      </c>
      <c r="D689" s="9" t="str">
        <f>VLOOKUP(Table_scibert_titles_topics[[#This Row],[Column3.topic]],scibert_titles_topicDescription!$B$2:$C$27, 2, FALSE)</f>
        <v>-1_sep_cls_of_and_language_learning</v>
      </c>
    </row>
    <row r="690" spans="1:4" x14ac:dyDescent="0.25">
      <c r="A690" t="s">
        <v>3279</v>
      </c>
      <c r="B690" t="s">
        <v>3280</v>
      </c>
      <c r="C690">
        <v>-1</v>
      </c>
      <c r="D690" s="9" t="str">
        <f>VLOOKUP(Table_scibert_titles_topics[[#This Row],[Column3.topic]],scibert_titles_topicDescription!$B$2:$C$27, 2, FALSE)</f>
        <v>-1_sep_cls_of_and_language_learning</v>
      </c>
    </row>
    <row r="691" spans="1:4" x14ac:dyDescent="0.25">
      <c r="A691" t="s">
        <v>3284</v>
      </c>
      <c r="B691" t="s">
        <v>3285</v>
      </c>
      <c r="C691">
        <v>-1</v>
      </c>
      <c r="D691" s="9" t="str">
        <f>VLOOKUP(Table_scibert_titles_topics[[#This Row],[Column3.topic]],scibert_titles_topicDescription!$B$2:$C$27, 2, FALSE)</f>
        <v>-1_sep_cls_of_and_language_learning</v>
      </c>
    </row>
    <row r="692" spans="1:4" x14ac:dyDescent="0.25">
      <c r="A692" t="s">
        <v>3289</v>
      </c>
      <c r="B692" t="s">
        <v>3290</v>
      </c>
      <c r="C692">
        <v>3</v>
      </c>
      <c r="D692" s="9" t="str">
        <f>VLOOKUP(Table_scibert_titles_topics[[#This Row],[Column3.topic]],scibert_titles_topicDescription!$B$2:$C$27, 2, FALSE)</f>
        <v>3_language_learning_assisted_computer</v>
      </c>
    </row>
    <row r="693" spans="1:4" x14ac:dyDescent="0.25">
      <c r="A693" t="s">
        <v>3294</v>
      </c>
      <c r="B693" t="s">
        <v>3295</v>
      </c>
      <c r="C693">
        <v>0</v>
      </c>
      <c r="D693" s="9" t="str">
        <f>VLOOKUP(Table_scibert_titles_topics[[#This Row],[Column3.topic]],scibert_titles_topicDescription!$B$2:$C$27, 2, FALSE)</f>
        <v>0_writing_feedback_collaborative_automated</v>
      </c>
    </row>
    <row r="694" spans="1:4" x14ac:dyDescent="0.25">
      <c r="A694" t="s">
        <v>3299</v>
      </c>
      <c r="B694" t="s">
        <v>3300</v>
      </c>
      <c r="C694">
        <v>-1</v>
      </c>
      <c r="D694" s="9" t="str">
        <f>VLOOKUP(Table_scibert_titles_topics[[#This Row],[Column3.topic]],scibert_titles_topicDescription!$B$2:$C$27, 2, FALSE)</f>
        <v>-1_sep_cls_of_and_language_learning</v>
      </c>
    </row>
    <row r="695" spans="1:4" x14ac:dyDescent="0.25">
      <c r="A695" t="s">
        <v>3304</v>
      </c>
      <c r="B695" t="s">
        <v>3305</v>
      </c>
      <c r="C695">
        <v>-1</v>
      </c>
      <c r="D695" s="9" t="str">
        <f>VLOOKUP(Table_scibert_titles_topics[[#This Row],[Column3.topic]],scibert_titles_topicDescription!$B$2:$C$27, 2, FALSE)</f>
        <v>-1_sep_cls_of_and_language_learning</v>
      </c>
    </row>
    <row r="696" spans="1:4" x14ac:dyDescent="0.25">
      <c r="A696" t="s">
        <v>3309</v>
      </c>
      <c r="B696" t="s">
        <v>3310</v>
      </c>
      <c r="C696">
        <v>5</v>
      </c>
      <c r="D696" s="9" t="str">
        <f>VLOOKUP(Table_scibert_titles_topics[[#This Row],[Column3.topic]],scibert_titles_topicDescription!$B$2:$C$27, 2, FALSE)</f>
        <v>5_pronunciation_speech_training_recognition</v>
      </c>
    </row>
    <row r="697" spans="1:4" x14ac:dyDescent="0.25">
      <c r="A697" t="s">
        <v>3314</v>
      </c>
      <c r="B697" t="s">
        <v>3315</v>
      </c>
      <c r="C697">
        <v>5</v>
      </c>
      <c r="D697" s="9" t="str">
        <f>VLOOKUP(Table_scibert_titles_topics[[#This Row],[Column3.topic]],scibert_titles_topicDescription!$B$2:$C$27, 2, FALSE)</f>
        <v>5_pronunciation_speech_training_recognition</v>
      </c>
    </row>
    <row r="698" spans="1:4" x14ac:dyDescent="0.25">
      <c r="A698" t="s">
        <v>3318</v>
      </c>
      <c r="B698" t="s">
        <v>3319</v>
      </c>
      <c r="C698">
        <v>0</v>
      </c>
      <c r="D698" s="9" t="str">
        <f>VLOOKUP(Table_scibert_titles_topics[[#This Row],[Column3.topic]],scibert_titles_topicDescription!$B$2:$C$27, 2, FALSE)</f>
        <v>0_writing_feedback_collaborative_automated</v>
      </c>
    </row>
    <row r="699" spans="1:4" x14ac:dyDescent="0.25">
      <c r="A699" t="s">
        <v>3322</v>
      </c>
      <c r="B699" t="s">
        <v>3323</v>
      </c>
      <c r="C699">
        <v>-1</v>
      </c>
      <c r="D699" s="9" t="str">
        <f>VLOOKUP(Table_scibert_titles_topics[[#This Row],[Column3.topic]],scibert_titles_topicDescription!$B$2:$C$27, 2, FALSE)</f>
        <v>-1_sep_cls_of_and_language_learning</v>
      </c>
    </row>
    <row r="700" spans="1:4" x14ac:dyDescent="0.25">
      <c r="A700" t="s">
        <v>3327</v>
      </c>
      <c r="B700" t="s">
        <v>3328</v>
      </c>
      <c r="C700">
        <v>2</v>
      </c>
      <c r="D700" s="9" t="str">
        <f>VLOOKUP(Table_scibert_titles_topics[[#This Row],[Column3.topic]],scibert_titles_topicDescription!$B$2:$C$27, 2, FALSE)</f>
        <v>2_intercultural_telecollaboration_competence_t...</v>
      </c>
    </row>
    <row r="701" spans="1:4" x14ac:dyDescent="0.25">
      <c r="A701" t="s">
        <v>3331</v>
      </c>
      <c r="B701" t="s">
        <v>3332</v>
      </c>
      <c r="C701">
        <v>18</v>
      </c>
      <c r="D701" s="9" t="str">
        <f>VLOOKUP(Table_scibert_titles_topics[[#This Row],[Column3.topic]],scibert_titles_topicDescription!$B$2:$C$27, 2, FALSE)</f>
        <v>18_virtual_3d_immersive_reality</v>
      </c>
    </row>
    <row r="702" spans="1:4" x14ac:dyDescent="0.25">
      <c r="A702" t="s">
        <v>3335</v>
      </c>
      <c r="B702" t="s">
        <v>3336</v>
      </c>
      <c r="C702">
        <v>9</v>
      </c>
      <c r="D702" s="9" t="str">
        <f>VLOOKUP(Table_scibert_titles_topics[[#This Row],[Column3.topic]],scibert_titles_topicDescription!$B$2:$C$27, 2, FALSE)</f>
        <v>9_multimodal_videoconferencing_video_via</v>
      </c>
    </row>
    <row r="703" spans="1:4" x14ac:dyDescent="0.25">
      <c r="A703" t="s">
        <v>3340</v>
      </c>
      <c r="B703" t="s">
        <v>3341</v>
      </c>
      <c r="C703">
        <v>5</v>
      </c>
      <c r="D703" s="9" t="str">
        <f>VLOOKUP(Table_scibert_titles_topics[[#This Row],[Column3.topic]],scibert_titles_topicDescription!$B$2:$C$27, 2, FALSE)</f>
        <v>5_pronunciation_speech_training_recognition</v>
      </c>
    </row>
    <row r="704" spans="1:4" x14ac:dyDescent="0.25">
      <c r="A704" t="s">
        <v>3344</v>
      </c>
      <c r="B704" t="s">
        <v>5531</v>
      </c>
      <c r="C704">
        <v>2</v>
      </c>
      <c r="D704" s="9" t="str">
        <f>VLOOKUP(Table_scibert_titles_topics[[#This Row],[Column3.topic]],scibert_titles_topicDescription!$B$2:$C$27, 2, FALSE)</f>
        <v>2_intercultural_telecollaboration_competence_t...</v>
      </c>
    </row>
    <row r="705" spans="1:4" x14ac:dyDescent="0.25">
      <c r="A705" t="s">
        <v>3348</v>
      </c>
      <c r="B705" t="s">
        <v>3349</v>
      </c>
      <c r="C705">
        <v>5</v>
      </c>
      <c r="D705" s="9" t="str">
        <f>VLOOKUP(Table_scibert_titles_topics[[#This Row],[Column3.topic]],scibert_titles_topicDescription!$B$2:$C$27, 2, FALSE)</f>
        <v>5_pronunciation_speech_training_recognition</v>
      </c>
    </row>
    <row r="706" spans="1:4" x14ac:dyDescent="0.25">
      <c r="A706" t="s">
        <v>3353</v>
      </c>
      <c r="B706" t="s">
        <v>3354</v>
      </c>
      <c r="C706">
        <v>16</v>
      </c>
      <c r="D706" s="9" t="str">
        <f>VLOOKUP(Table_scibert_titles_topics[[#This Row],[Column3.topic]],scibert_titles_topicDescription!$B$2:$C$27, 2, FALSE)</f>
        <v>16_blended_learning_inquiry_college</v>
      </c>
    </row>
    <row r="707" spans="1:4" x14ac:dyDescent="0.25">
      <c r="A707" t="s">
        <v>3669</v>
      </c>
      <c r="B707" t="s">
        <v>3670</v>
      </c>
      <c r="C707">
        <v>5</v>
      </c>
      <c r="D707" s="9" t="str">
        <f>VLOOKUP(Table_scibert_titles_topics[[#This Row],[Column3.topic]],scibert_titles_topicDescription!$B$2:$C$27, 2, FALSE)</f>
        <v>5_pronunciation_speech_training_recognition</v>
      </c>
    </row>
    <row r="708" spans="1:4" x14ac:dyDescent="0.25">
      <c r="A708" t="s">
        <v>3674</v>
      </c>
      <c r="B708" t="s">
        <v>3675</v>
      </c>
      <c r="C708">
        <v>3</v>
      </c>
      <c r="D708" s="9" t="str">
        <f>VLOOKUP(Table_scibert_titles_topics[[#This Row],[Column3.topic]],scibert_titles_topicDescription!$B$2:$C$27, 2, FALSE)</f>
        <v>3_language_learning_assisted_computer</v>
      </c>
    </row>
    <row r="709" spans="1:4" x14ac:dyDescent="0.25">
      <c r="A709" t="s">
        <v>3678</v>
      </c>
      <c r="B709" t="s">
        <v>3679</v>
      </c>
      <c r="C709">
        <v>12</v>
      </c>
      <c r="D709" s="9" t="str">
        <f>VLOOKUP(Table_scibert_titles_topics[[#This Row],[Column3.topic]],scibert_titles_topicDescription!$B$2:$C$27, 2, FALSE)</f>
        <v>12_online_student_analytics_learning</v>
      </c>
    </row>
    <row r="710" spans="1:4" x14ac:dyDescent="0.25">
      <c r="A710" t="s">
        <v>3683</v>
      </c>
      <c r="B710" t="s">
        <v>3684</v>
      </c>
      <c r="C710">
        <v>19</v>
      </c>
      <c r="D710" s="9" t="str">
        <f>VLOOKUP(Table_scibert_titles_topics[[#This Row],[Column3.topic]],scibert_titles_topicDescription!$B$2:$C$27, 2, FALSE)</f>
        <v>19_grammar_spanish_tutorial_grammatical</v>
      </c>
    </row>
    <row r="711" spans="1:4" x14ac:dyDescent="0.25">
      <c r="A711" t="s">
        <v>3689</v>
      </c>
      <c r="B711" t="s">
        <v>3690</v>
      </c>
      <c r="C711">
        <v>24</v>
      </c>
      <c r="D711" s="9" t="str">
        <f>VLOOKUP(Table_scibert_titles_topics[[#This Row],[Column3.topic]],scibert_titles_topicDescription!$B$2:$C$27, 2, FALSE)</f>
        <v>24_driven_data_computerized_dynamic</v>
      </c>
    </row>
    <row r="712" spans="1:4" x14ac:dyDescent="0.25">
      <c r="A712" t="s">
        <v>3694</v>
      </c>
      <c r="B712" t="s">
        <v>3695</v>
      </c>
      <c r="C712">
        <v>-1</v>
      </c>
      <c r="D712" s="9" t="str">
        <f>VLOOKUP(Table_scibert_titles_topics[[#This Row],[Column3.topic]],scibert_titles_topicDescription!$B$2:$C$27, 2, FALSE)</f>
        <v>-1_sep_cls_of_and_language_learning</v>
      </c>
    </row>
    <row r="713" spans="1:4" x14ac:dyDescent="0.25">
      <c r="A713" t="s">
        <v>3699</v>
      </c>
      <c r="B713" t="s">
        <v>3700</v>
      </c>
      <c r="C713">
        <v>3</v>
      </c>
      <c r="D713" s="9" t="str">
        <f>VLOOKUP(Table_scibert_titles_topics[[#This Row],[Column3.topic]],scibert_titles_topicDescription!$B$2:$C$27, 2, FALSE)</f>
        <v>3_language_learning_assisted_computer</v>
      </c>
    </row>
    <row r="714" spans="1:4" x14ac:dyDescent="0.25">
      <c r="A714" t="s">
        <v>3705</v>
      </c>
      <c r="B714" t="s">
        <v>3706</v>
      </c>
      <c r="C714">
        <v>-1</v>
      </c>
      <c r="D714" s="9" t="str">
        <f>VLOOKUP(Table_scibert_titles_topics[[#This Row],[Column3.topic]],scibert_titles_topicDescription!$B$2:$C$27, 2, FALSE)</f>
        <v>-1_sep_cls_of_and_language_learning</v>
      </c>
    </row>
    <row r="715" spans="1:4" x14ac:dyDescent="0.25">
      <c r="A715" t="s">
        <v>3709</v>
      </c>
      <c r="B715" t="s">
        <v>3710</v>
      </c>
      <c r="C715">
        <v>-1</v>
      </c>
      <c r="D715" s="9" t="str">
        <f>VLOOKUP(Table_scibert_titles_topics[[#This Row],[Column3.topic]],scibert_titles_topicDescription!$B$2:$C$27, 2, FALSE)</f>
        <v>-1_sep_cls_of_and_language_learning</v>
      </c>
    </row>
    <row r="716" spans="1:4" x14ac:dyDescent="0.25">
      <c r="A716" t="s">
        <v>3714</v>
      </c>
      <c r="B716" t="s">
        <v>3715</v>
      </c>
      <c r="C716">
        <v>3</v>
      </c>
      <c r="D716" s="9" t="str">
        <f>VLOOKUP(Table_scibert_titles_topics[[#This Row],[Column3.topic]],scibert_titles_topicDescription!$B$2:$C$27, 2, FALSE)</f>
        <v>3_language_learning_assisted_computer</v>
      </c>
    </row>
    <row r="717" spans="1:4" x14ac:dyDescent="0.25">
      <c r="A717" t="s">
        <v>3718</v>
      </c>
      <c r="B717" t="s">
        <v>3719</v>
      </c>
      <c r="C717">
        <v>11</v>
      </c>
      <c r="D717" s="9" t="str">
        <f>VLOOKUP(Table_scibert_titles_topics[[#This Row],[Column3.topic]],scibert_titles_topicDescription!$B$2:$C$27, 2, FALSE)</f>
        <v>11_call_research_replication_the</v>
      </c>
    </row>
    <row r="718" spans="1:4" x14ac:dyDescent="0.25">
      <c r="A718" t="s">
        <v>3723</v>
      </c>
      <c r="B718" t="s">
        <v>3724</v>
      </c>
      <c r="C718">
        <v>-1</v>
      </c>
      <c r="D718" s="9" t="str">
        <f>VLOOKUP(Table_scibert_titles_topics[[#This Row],[Column3.topic]],scibert_titles_topicDescription!$B$2:$C$27, 2, FALSE)</f>
        <v>-1_sep_cls_of_and_language_learning</v>
      </c>
    </row>
    <row r="719" spans="1:4" x14ac:dyDescent="0.25">
      <c r="A719" t="s">
        <v>3728</v>
      </c>
      <c r="B719" t="s">
        <v>3729</v>
      </c>
      <c r="C719">
        <v>-1</v>
      </c>
      <c r="D719" s="9" t="str">
        <f>VLOOKUP(Table_scibert_titles_topics[[#This Row],[Column3.topic]],scibert_titles_topicDescription!$B$2:$C$27, 2, FALSE)</f>
        <v>-1_sep_cls_of_and_language_learning</v>
      </c>
    </row>
    <row r="720" spans="1:4" x14ac:dyDescent="0.25">
      <c r="A720" t="s">
        <v>3734</v>
      </c>
      <c r="B720" t="s">
        <v>5529</v>
      </c>
      <c r="C720">
        <v>13</v>
      </c>
      <c r="D720" s="9" t="str">
        <f>VLOOKUP(Table_scibert_titles_topics[[#This Row],[Column3.topic]],scibert_titles_topicDescription!$B$2:$C$27, 2, FALSE)</f>
        <v>13_flipped_classroom_flipping_classrooms</v>
      </c>
    </row>
    <row r="721" spans="1:4" x14ac:dyDescent="0.25">
      <c r="A721" t="s">
        <v>3738</v>
      </c>
      <c r="B721" t="s">
        <v>5527</v>
      </c>
      <c r="C721">
        <v>-1</v>
      </c>
      <c r="D721" s="9" t="str">
        <f>VLOOKUP(Table_scibert_titles_topics[[#This Row],[Column3.topic]],scibert_titles_topicDescription!$B$2:$C$27, 2, FALSE)</f>
        <v>-1_sep_cls_of_and_language_learning</v>
      </c>
    </row>
    <row r="722" spans="1:4" x14ac:dyDescent="0.25">
      <c r="A722" t="s">
        <v>3742</v>
      </c>
      <c r="B722" t="s">
        <v>3743</v>
      </c>
      <c r="C722">
        <v>-1</v>
      </c>
      <c r="D722" s="9" t="str">
        <f>VLOOKUP(Table_scibert_titles_topics[[#This Row],[Column3.topic]],scibert_titles_topicDescription!$B$2:$C$27, 2, FALSE)</f>
        <v>-1_sep_cls_of_and_language_learning</v>
      </c>
    </row>
    <row r="723" spans="1:4" x14ac:dyDescent="0.25">
      <c r="A723" t="s">
        <v>3747</v>
      </c>
      <c r="B723" t="s">
        <v>3748</v>
      </c>
      <c r="C723">
        <v>-1</v>
      </c>
      <c r="D723" s="9" t="str">
        <f>VLOOKUP(Table_scibert_titles_topics[[#This Row],[Column3.topic]],scibert_titles_topicDescription!$B$2:$C$27, 2, FALSE)</f>
        <v>-1_sep_cls_of_and_language_learning</v>
      </c>
    </row>
    <row r="724" spans="1:4" x14ac:dyDescent="0.25">
      <c r="A724" t="s">
        <v>3752</v>
      </c>
      <c r="B724" t="s">
        <v>5528</v>
      </c>
      <c r="C724">
        <v>19</v>
      </c>
      <c r="D724" s="9" t="str">
        <f>VLOOKUP(Table_scibert_titles_topics[[#This Row],[Column3.topic]],scibert_titles_topicDescription!$B$2:$C$27, 2, FALSE)</f>
        <v>19_grammar_spanish_tutorial_grammatical</v>
      </c>
    </row>
    <row r="725" spans="1:4" x14ac:dyDescent="0.25">
      <c r="A725" t="s">
        <v>3756</v>
      </c>
      <c r="B725" t="s">
        <v>3757</v>
      </c>
      <c r="C725">
        <v>-1</v>
      </c>
      <c r="D725" s="9" t="str">
        <f>VLOOKUP(Table_scibert_titles_topics[[#This Row],[Column3.topic]],scibert_titles_topicDescription!$B$2:$C$27, 2, FALSE)</f>
        <v>-1_sep_cls_of_and_language_learning</v>
      </c>
    </row>
    <row r="726" spans="1:4" x14ac:dyDescent="0.25">
      <c r="A726" t="s">
        <v>3761</v>
      </c>
      <c r="B726" t="s">
        <v>3762</v>
      </c>
      <c r="C726">
        <v>0</v>
      </c>
      <c r="D726" s="9" t="str">
        <f>VLOOKUP(Table_scibert_titles_topics[[#This Row],[Column3.topic]],scibert_titles_topicDescription!$B$2:$C$27, 2, FALSE)</f>
        <v>0_writing_feedback_collaborative_automated</v>
      </c>
    </row>
    <row r="727" spans="1:4" x14ac:dyDescent="0.25">
      <c r="A727" t="s">
        <v>3765</v>
      </c>
      <c r="B727" t="s">
        <v>3766</v>
      </c>
      <c r="C727">
        <v>9</v>
      </c>
      <c r="D727" s="9" t="str">
        <f>VLOOKUP(Table_scibert_titles_topics[[#This Row],[Column3.topic]],scibert_titles_topicDescription!$B$2:$C$27, 2, FALSE)</f>
        <v>9_multimodal_videoconferencing_video_via</v>
      </c>
    </row>
    <row r="728" spans="1:4" x14ac:dyDescent="0.25">
      <c r="A728" t="s">
        <v>3771</v>
      </c>
      <c r="B728" t="s">
        <v>5530</v>
      </c>
      <c r="C728">
        <v>10</v>
      </c>
      <c r="D728" s="9" t="str">
        <f>VLOOKUP(Table_scibert_titles_topics[[#This Row],[Column3.topic]],scibert_titles_topicDescription!$B$2:$C$27, 2, FALSE)</f>
        <v>10_comprehension_captions_video_captioned</v>
      </c>
    </row>
    <row r="729" spans="1:4" x14ac:dyDescent="0.25">
      <c r="A729" t="s">
        <v>4264</v>
      </c>
      <c r="B729" t="s">
        <v>4265</v>
      </c>
      <c r="C729">
        <v>0</v>
      </c>
      <c r="D729" s="9" t="str">
        <f>VLOOKUP(Table_scibert_titles_topics[[#This Row],[Column3.topic]],scibert_titles_topicDescription!$B$2:$C$27, 2, FALSE)</f>
        <v>0_writing_feedback_collaborative_automated</v>
      </c>
    </row>
    <row r="730" spans="1:4" x14ac:dyDescent="0.25">
      <c r="A730" t="s">
        <v>4269</v>
      </c>
      <c r="B730" t="s">
        <v>4270</v>
      </c>
      <c r="C730">
        <v>7</v>
      </c>
      <c r="D730" s="9" t="str">
        <f>VLOOKUP(Table_scibert_titles_topics[[#This Row],[Column3.topic]],scibert_titles_topicDescription!$B$2:$C$27, 2, FALSE)</f>
        <v>7_oral_communication_chat_mediated</v>
      </c>
    </row>
    <row r="731" spans="1:4" x14ac:dyDescent="0.25">
      <c r="A731" t="s">
        <v>4275</v>
      </c>
      <c r="B731" t="s">
        <v>4276</v>
      </c>
      <c r="C731">
        <v>5</v>
      </c>
      <c r="D731" s="9" t="str">
        <f>VLOOKUP(Table_scibert_titles_topics[[#This Row],[Column3.topic]],scibert_titles_topicDescription!$B$2:$C$27, 2, FALSE)</f>
        <v>5_pronunciation_speech_training_recognition</v>
      </c>
    </row>
    <row r="732" spans="1:4" x14ac:dyDescent="0.25">
      <c r="A732" t="s">
        <v>4280</v>
      </c>
      <c r="B732" t="s">
        <v>4281</v>
      </c>
      <c r="C732">
        <v>-1</v>
      </c>
      <c r="D732" s="9" t="str">
        <f>VLOOKUP(Table_scibert_titles_topics[[#This Row],[Column3.topic]],scibert_titles_topicDescription!$B$2:$C$27, 2, FALSE)</f>
        <v>-1_sep_cls_of_and_language_learning</v>
      </c>
    </row>
    <row r="733" spans="1:4" x14ac:dyDescent="0.25">
      <c r="A733" t="s">
        <v>4285</v>
      </c>
      <c r="B733" t="s">
        <v>4286</v>
      </c>
      <c r="C733">
        <v>-1</v>
      </c>
      <c r="D733" s="9" t="str">
        <f>VLOOKUP(Table_scibert_titles_topics[[#This Row],[Column3.topic]],scibert_titles_topicDescription!$B$2:$C$27, 2, FALSE)</f>
        <v>-1_sep_cls_of_and_language_learning</v>
      </c>
    </row>
    <row r="734" spans="1:4" x14ac:dyDescent="0.25">
      <c r="A734" t="s">
        <v>4290</v>
      </c>
      <c r="B734" t="s">
        <v>4291</v>
      </c>
      <c r="C734">
        <v>6</v>
      </c>
      <c r="D734" s="9" t="str">
        <f>VLOOKUP(Table_scibert_titles_topics[[#This Row],[Column3.topic]],scibert_titles_topicDescription!$B$2:$C$27, 2, FALSE)</f>
        <v>6_game_games_digital_playing</v>
      </c>
    </row>
    <row r="735" spans="1:4" x14ac:dyDescent="0.25">
      <c r="A735" t="s">
        <v>4555</v>
      </c>
      <c r="B735" t="s">
        <v>4556</v>
      </c>
      <c r="C735">
        <v>2</v>
      </c>
      <c r="D735" s="9" t="str">
        <f>VLOOKUP(Table_scibert_titles_topics[[#This Row],[Column3.topic]],scibert_titles_topicDescription!$B$2:$C$27, 2, FALSE)</f>
        <v>2_intercultural_telecollaboration_competence_t...</v>
      </c>
    </row>
    <row r="736" spans="1:4" x14ac:dyDescent="0.25">
      <c r="A736" t="s">
        <v>4559</v>
      </c>
      <c r="B736" t="s">
        <v>4560</v>
      </c>
      <c r="C736">
        <v>3</v>
      </c>
      <c r="D736" s="9" t="str">
        <f>VLOOKUP(Table_scibert_titles_topics[[#This Row],[Column3.topic]],scibert_titles_topicDescription!$B$2:$C$27, 2, FALSE)</f>
        <v>3_language_learning_assisted_computer</v>
      </c>
    </row>
    <row r="737" spans="1:4" x14ac:dyDescent="0.25">
      <c r="A737" t="s">
        <v>4565</v>
      </c>
      <c r="B737" t="s">
        <v>4566</v>
      </c>
      <c r="C737">
        <v>1</v>
      </c>
      <c r="D737" s="9" t="str">
        <f>VLOOKUP(Table_scibert_titles_topics[[#This Row],[Column3.topic]],scibert_titles_topicDescription!$B$2:$C$27, 2, FALSE)</f>
        <v>1_mobile_learning_language_assisted</v>
      </c>
    </row>
    <row r="738" spans="1:4" x14ac:dyDescent="0.25">
      <c r="A738" t="s">
        <v>4570</v>
      </c>
      <c r="B738" t="s">
        <v>4571</v>
      </c>
      <c r="C738">
        <v>1</v>
      </c>
      <c r="D738" s="9" t="str">
        <f>VLOOKUP(Table_scibert_titles_topics[[#This Row],[Column3.topic]],scibert_titles_topicDescription!$B$2:$C$27, 2, FALSE)</f>
        <v>1_mobile_learning_language_assisted</v>
      </c>
    </row>
    <row r="739" spans="1:4" x14ac:dyDescent="0.25">
      <c r="A739" t="s">
        <v>4574</v>
      </c>
      <c r="B739" t="s">
        <v>4575</v>
      </c>
      <c r="C739">
        <v>-1</v>
      </c>
      <c r="D739" s="9" t="str">
        <f>VLOOKUP(Table_scibert_titles_topics[[#This Row],[Column3.topic]],scibert_titles_topicDescription!$B$2:$C$27, 2, FALSE)</f>
        <v>-1_sep_cls_of_and_language_learning</v>
      </c>
    </row>
    <row r="740" spans="1:4" x14ac:dyDescent="0.25">
      <c r="A740" t="s">
        <v>4579</v>
      </c>
      <c r="B740" t="s">
        <v>4580</v>
      </c>
      <c r="C740">
        <v>5</v>
      </c>
      <c r="D740" s="9" t="str">
        <f>VLOOKUP(Table_scibert_titles_topics[[#This Row],[Column3.topic]],scibert_titles_topicDescription!$B$2:$C$27, 2, FALSE)</f>
        <v>5_pronunciation_speech_training_recognition</v>
      </c>
    </row>
    <row r="741" spans="1:4" x14ac:dyDescent="0.25">
      <c r="A741" t="s">
        <v>4584</v>
      </c>
      <c r="B741" t="s">
        <v>4585</v>
      </c>
      <c r="C741">
        <v>-1</v>
      </c>
      <c r="D741" s="9" t="str">
        <f>VLOOKUP(Table_scibert_titles_topics[[#This Row],[Column3.topic]],scibert_titles_topicDescription!$B$2:$C$27, 2, FALSE)</f>
        <v>-1_sep_cls_of_and_language_learning</v>
      </c>
    </row>
    <row r="742" spans="1:4" x14ac:dyDescent="0.25">
      <c r="A742" t="s">
        <v>4589</v>
      </c>
      <c r="B742" t="s">
        <v>4590</v>
      </c>
      <c r="C742">
        <v>-1</v>
      </c>
      <c r="D742" s="9" t="str">
        <f>VLOOKUP(Table_scibert_titles_topics[[#This Row],[Column3.topic]],scibert_titles_topicDescription!$B$2:$C$27, 2, FALSE)</f>
        <v>-1_sep_cls_of_and_language_learning</v>
      </c>
    </row>
    <row r="743" spans="1:4" x14ac:dyDescent="0.25">
      <c r="A743" t="s">
        <v>4594</v>
      </c>
      <c r="B743" t="s">
        <v>4595</v>
      </c>
      <c r="C743">
        <v>0</v>
      </c>
      <c r="D743" s="9" t="str">
        <f>VLOOKUP(Table_scibert_titles_topics[[#This Row],[Column3.topic]],scibert_titles_topicDescription!$B$2:$C$27, 2, FALSE)</f>
        <v>0_writing_feedback_collaborative_automated</v>
      </c>
    </row>
    <row r="744" spans="1:4" x14ac:dyDescent="0.25">
      <c r="A744" t="s">
        <v>4599</v>
      </c>
      <c r="B744" t="s">
        <v>4600</v>
      </c>
      <c r="C744">
        <v>1</v>
      </c>
      <c r="D744" s="9" t="str">
        <f>VLOOKUP(Table_scibert_titles_topics[[#This Row],[Column3.topic]],scibert_titles_topicDescription!$B$2:$C$27, 2, FALSE)</f>
        <v>1_mobile_learning_language_assisted</v>
      </c>
    </row>
    <row r="745" spans="1:4" x14ac:dyDescent="0.25">
      <c r="A745" t="s">
        <v>4604</v>
      </c>
      <c r="B745" t="s">
        <v>4605</v>
      </c>
      <c r="C745">
        <v>1</v>
      </c>
      <c r="D745" s="9" t="str">
        <f>VLOOKUP(Table_scibert_titles_topics[[#This Row],[Column3.topic]],scibert_titles_topicDescription!$B$2:$C$27, 2, FALSE)</f>
        <v>1_mobile_learning_language_assisted</v>
      </c>
    </row>
    <row r="746" spans="1:4" x14ac:dyDescent="0.25">
      <c r="A746" t="s">
        <v>4609</v>
      </c>
      <c r="B746" t="s">
        <v>4610</v>
      </c>
      <c r="C746">
        <v>2</v>
      </c>
      <c r="D746" s="9" t="str">
        <f>VLOOKUP(Table_scibert_titles_topics[[#This Row],[Column3.topic]],scibert_titles_topicDescription!$B$2:$C$27, 2, FALSE)</f>
        <v>2_intercultural_telecollaboration_competence_t...</v>
      </c>
    </row>
    <row r="747" spans="1:4" x14ac:dyDescent="0.25">
      <c r="A747" t="s">
        <v>4613</v>
      </c>
      <c r="B747" t="s">
        <v>4614</v>
      </c>
      <c r="C747">
        <v>1</v>
      </c>
      <c r="D747" s="9" t="str">
        <f>VLOOKUP(Table_scibert_titles_topics[[#This Row],[Column3.topic]],scibert_titles_topicDescription!$B$2:$C$27, 2, FALSE)</f>
        <v>1_mobile_learning_language_assisted</v>
      </c>
    </row>
    <row r="748" spans="1:4" x14ac:dyDescent="0.25">
      <c r="A748" t="s">
        <v>4618</v>
      </c>
      <c r="B748" t="s">
        <v>4619</v>
      </c>
      <c r="C748">
        <v>-1</v>
      </c>
      <c r="D748" s="9" t="str">
        <f>VLOOKUP(Table_scibert_titles_topics[[#This Row],[Column3.topic]],scibert_titles_topicDescription!$B$2:$C$27, 2, FALSE)</f>
        <v>-1_sep_cls_of_and_language_learning</v>
      </c>
    </row>
    <row r="749" spans="1:4" x14ac:dyDescent="0.25">
      <c r="A749" t="s">
        <v>4623</v>
      </c>
      <c r="B749" t="s">
        <v>4624</v>
      </c>
      <c r="C749">
        <v>7</v>
      </c>
      <c r="D749" s="9" t="str">
        <f>VLOOKUP(Table_scibert_titles_topics[[#This Row],[Column3.topic]],scibert_titles_topicDescription!$B$2:$C$27, 2, FALSE)</f>
        <v>7_oral_communication_chat_mediated</v>
      </c>
    </row>
    <row r="750" spans="1:4" x14ac:dyDescent="0.25">
      <c r="A750" t="s">
        <v>4628</v>
      </c>
      <c r="B750" t="s">
        <v>4629</v>
      </c>
      <c r="C750">
        <v>0</v>
      </c>
      <c r="D750" s="9" t="str">
        <f>VLOOKUP(Table_scibert_titles_topics[[#This Row],[Column3.topic]],scibert_titles_topicDescription!$B$2:$C$27, 2, FALSE)</f>
        <v>0_writing_feedback_collaborative_automated</v>
      </c>
    </row>
    <row r="751" spans="1:4" x14ac:dyDescent="0.25">
      <c r="A751" t="s">
        <v>4633</v>
      </c>
      <c r="B751" t="s">
        <v>4634</v>
      </c>
      <c r="C751">
        <v>-1</v>
      </c>
      <c r="D751" s="9" t="str">
        <f>VLOOKUP(Table_scibert_titles_topics[[#This Row],[Column3.topic]],scibert_titles_topicDescription!$B$2:$C$27, 2, FALSE)</f>
        <v>-1_sep_cls_of_and_language_learning</v>
      </c>
    </row>
    <row r="752" spans="1:4" x14ac:dyDescent="0.25">
      <c r="A752" t="s">
        <v>4637</v>
      </c>
      <c r="B752" t="s">
        <v>4638</v>
      </c>
      <c r="C752">
        <v>22</v>
      </c>
      <c r="D752" s="9" t="str">
        <f>VLOOKUP(Table_scibert_titles_topics[[#This Row],[Column3.topic]],scibert_titles_topicDescription!$B$2:$C$27, 2, FALSE)</f>
        <v>22_chinese_characters_mandarin_bye</v>
      </c>
    </row>
    <row r="753" spans="1:4" x14ac:dyDescent="0.25">
      <c r="A753" t="s">
        <v>4642</v>
      </c>
      <c r="B753" t="s">
        <v>4643</v>
      </c>
      <c r="C753">
        <v>-1</v>
      </c>
      <c r="D753" s="9" t="str">
        <f>VLOOKUP(Table_scibert_titles_topics[[#This Row],[Column3.topic]],scibert_titles_topicDescription!$B$2:$C$27, 2, FALSE)</f>
        <v>-1_sep_cls_of_and_language_learning</v>
      </c>
    </row>
    <row r="754" spans="1:4" x14ac:dyDescent="0.25">
      <c r="A754" t="s">
        <v>4647</v>
      </c>
      <c r="B754" t="s">
        <v>4648</v>
      </c>
      <c r="C754">
        <v>-1</v>
      </c>
      <c r="D754" s="9" t="str">
        <f>VLOOKUP(Table_scibert_titles_topics[[#This Row],[Column3.topic]],scibert_titles_topicDescription!$B$2:$C$27, 2, FALSE)</f>
        <v>-1_sep_cls_of_and_language_learning</v>
      </c>
    </row>
    <row r="755" spans="1:4" x14ac:dyDescent="0.25">
      <c r="A755" t="s">
        <v>521</v>
      </c>
      <c r="B755" t="s">
        <v>522</v>
      </c>
      <c r="C755">
        <v>8</v>
      </c>
      <c r="D755" s="9" t="str">
        <f>VLOOKUP(Table_scibert_titles_topics[[#This Row],[Column3.topic]],scibert_titles_topicDescription!$B$2:$C$27, 2, FALSE)</f>
        <v>8_teachers_technology_technological_pedagogical</v>
      </c>
    </row>
    <row r="756" spans="1:4" x14ac:dyDescent="0.25">
      <c r="A756" t="s">
        <v>528</v>
      </c>
      <c r="B756" t="s">
        <v>529</v>
      </c>
      <c r="C756">
        <v>10</v>
      </c>
      <c r="D756" s="9" t="str">
        <f>VLOOKUP(Table_scibert_titles_topics[[#This Row],[Column3.topic]],scibert_titles_topicDescription!$B$2:$C$27, 2, FALSE)</f>
        <v>10_comprehension_captions_video_captioned</v>
      </c>
    </row>
    <row r="757" spans="1:4" x14ac:dyDescent="0.25">
      <c r="A757" t="s">
        <v>533</v>
      </c>
      <c r="B757" t="s">
        <v>534</v>
      </c>
      <c r="C757">
        <v>3</v>
      </c>
      <c r="D757" s="9" t="str">
        <f>VLOOKUP(Table_scibert_titles_topics[[#This Row],[Column3.topic]],scibert_titles_topicDescription!$B$2:$C$27, 2, FALSE)</f>
        <v>3_language_learning_assisted_computer</v>
      </c>
    </row>
    <row r="758" spans="1:4" x14ac:dyDescent="0.25">
      <c r="A758" t="s">
        <v>538</v>
      </c>
      <c r="B758" t="s">
        <v>539</v>
      </c>
      <c r="C758">
        <v>10</v>
      </c>
      <c r="D758" s="9" t="str">
        <f>VLOOKUP(Table_scibert_titles_topics[[#This Row],[Column3.topic]],scibert_titles_topicDescription!$B$2:$C$27, 2, FALSE)</f>
        <v>10_comprehension_captions_video_captioned</v>
      </c>
    </row>
    <row r="759" spans="1:4" x14ac:dyDescent="0.25">
      <c r="A759" t="s">
        <v>543</v>
      </c>
      <c r="B759" t="s">
        <v>544</v>
      </c>
      <c r="C759">
        <v>-1</v>
      </c>
      <c r="D759" s="9" t="str">
        <f>VLOOKUP(Table_scibert_titles_topics[[#This Row],[Column3.topic]],scibert_titles_topicDescription!$B$2:$C$27, 2, FALSE)</f>
        <v>-1_sep_cls_of_and_language_learning</v>
      </c>
    </row>
    <row r="760" spans="1:4" x14ac:dyDescent="0.25">
      <c r="A760" t="s">
        <v>548</v>
      </c>
      <c r="B760" t="s">
        <v>549</v>
      </c>
      <c r="C760">
        <v>4</v>
      </c>
      <c r="D760" s="9" t="str">
        <f>VLOOKUP(Table_scibert_titles_topics[[#This Row],[Column3.topic]],scibert_titles_topicDescription!$B$2:$C$27, 2, FALSE)</f>
        <v>4_vocabulary_acquisition_glosses_dictionaries</v>
      </c>
    </row>
    <row r="761" spans="1:4" x14ac:dyDescent="0.25">
      <c r="A761" t="s">
        <v>553</v>
      </c>
      <c r="B761" t="s">
        <v>554</v>
      </c>
      <c r="C761">
        <v>17</v>
      </c>
      <c r="D761" s="9" t="str">
        <f>VLOOKUP(Table_scibert_titles_topics[[#This Row],[Column3.topic]],scibert_titles_topicDescription!$B$2:$C$27, 2, FALSE)</f>
        <v>17_call_teacher_teachers_professional</v>
      </c>
    </row>
    <row r="762" spans="1:4" x14ac:dyDescent="0.25">
      <c r="A762" t="s">
        <v>558</v>
      </c>
      <c r="B762" t="s">
        <v>559</v>
      </c>
      <c r="C762">
        <v>0</v>
      </c>
      <c r="D762" s="9" t="str">
        <f>VLOOKUP(Table_scibert_titles_topics[[#This Row],[Column3.topic]],scibert_titles_topicDescription!$B$2:$C$27, 2, FALSE)</f>
        <v>0_writing_feedback_collaborative_automated</v>
      </c>
    </row>
    <row r="763" spans="1:4" x14ac:dyDescent="0.25">
      <c r="A763" t="s">
        <v>563</v>
      </c>
      <c r="B763" t="s">
        <v>564</v>
      </c>
      <c r="C763">
        <v>-1</v>
      </c>
      <c r="D763" s="9" t="str">
        <f>VLOOKUP(Table_scibert_titles_topics[[#This Row],[Column3.topic]],scibert_titles_topicDescription!$B$2:$C$27, 2, FALSE)</f>
        <v>-1_sep_cls_of_and_language_learning</v>
      </c>
    </row>
    <row r="764" spans="1:4" x14ac:dyDescent="0.25">
      <c r="A764" t="s">
        <v>568</v>
      </c>
      <c r="B764" t="s">
        <v>569</v>
      </c>
      <c r="C764">
        <v>-1</v>
      </c>
      <c r="D764" s="9" t="str">
        <f>VLOOKUP(Table_scibert_titles_topics[[#This Row],[Column3.topic]],scibert_titles_topicDescription!$B$2:$C$27, 2, FALSE)</f>
        <v>-1_sep_cls_of_and_language_learning</v>
      </c>
    </row>
    <row r="765" spans="1:4" x14ac:dyDescent="0.25">
      <c r="A765" t="s">
        <v>573</v>
      </c>
      <c r="B765" t="s">
        <v>574</v>
      </c>
      <c r="C765">
        <v>24</v>
      </c>
      <c r="D765" s="9" t="str">
        <f>VLOOKUP(Table_scibert_titles_topics[[#This Row],[Column3.topic]],scibert_titles_topicDescription!$B$2:$C$27, 2, FALSE)</f>
        <v>24_driven_data_computerized_dynamic</v>
      </c>
    </row>
    <row r="766" spans="1:4" x14ac:dyDescent="0.25">
      <c r="A766" t="s">
        <v>578</v>
      </c>
      <c r="B766" t="s">
        <v>579</v>
      </c>
      <c r="C766">
        <v>2</v>
      </c>
      <c r="D766" s="9" t="str">
        <f>VLOOKUP(Table_scibert_titles_topics[[#This Row],[Column3.topic]],scibert_titles_topicDescription!$B$2:$C$27, 2, FALSE)</f>
        <v>2_intercultural_telecollaboration_competence_t...</v>
      </c>
    </row>
    <row r="767" spans="1:4" x14ac:dyDescent="0.25">
      <c r="A767" t="s">
        <v>584</v>
      </c>
      <c r="B767" t="s">
        <v>585</v>
      </c>
      <c r="C767">
        <v>8</v>
      </c>
      <c r="D767" s="9" t="str">
        <f>VLOOKUP(Table_scibert_titles_topics[[#This Row],[Column3.topic]],scibert_titles_topicDescription!$B$2:$C$27, 2, FALSE)</f>
        <v>8_teachers_technology_technological_pedagogical</v>
      </c>
    </row>
    <row r="768" spans="1:4" x14ac:dyDescent="0.25">
      <c r="A768" t="s">
        <v>589</v>
      </c>
      <c r="B768" t="s">
        <v>590</v>
      </c>
      <c r="C768">
        <v>7</v>
      </c>
      <c r="D768" s="9" t="str">
        <f>VLOOKUP(Table_scibert_titles_topics[[#This Row],[Column3.topic]],scibert_titles_topicDescription!$B$2:$C$27, 2, FALSE)</f>
        <v>7_oral_communication_chat_mediated</v>
      </c>
    </row>
    <row r="769" spans="1:4" x14ac:dyDescent="0.25">
      <c r="A769" t="s">
        <v>594</v>
      </c>
      <c r="B769" t="s">
        <v>595</v>
      </c>
      <c r="C769">
        <v>-1</v>
      </c>
      <c r="D769" s="9" t="str">
        <f>VLOOKUP(Table_scibert_titles_topics[[#This Row],[Column3.topic]],scibert_titles_topicDescription!$B$2:$C$27, 2, FALSE)</f>
        <v>-1_sep_cls_of_and_language_learning</v>
      </c>
    </row>
    <row r="770" spans="1:4" x14ac:dyDescent="0.25">
      <c r="A770" t="s">
        <v>599</v>
      </c>
      <c r="B770" t="s">
        <v>600</v>
      </c>
      <c r="C770">
        <v>0</v>
      </c>
      <c r="D770" s="9" t="str">
        <f>VLOOKUP(Table_scibert_titles_topics[[#This Row],[Column3.topic]],scibert_titles_topicDescription!$B$2:$C$27, 2, FALSE)</f>
        <v>0_writing_feedback_collaborative_automated</v>
      </c>
    </row>
    <row r="771" spans="1:4" x14ac:dyDescent="0.25">
      <c r="A771" t="s">
        <v>605</v>
      </c>
      <c r="B771" t="s">
        <v>606</v>
      </c>
      <c r="C771">
        <v>0</v>
      </c>
      <c r="D771" s="9" t="str">
        <f>VLOOKUP(Table_scibert_titles_topics[[#This Row],[Column3.topic]],scibert_titles_topicDescription!$B$2:$C$27, 2, FALSE)</f>
        <v>0_writing_feedback_collaborative_automated</v>
      </c>
    </row>
    <row r="772" spans="1:4" x14ac:dyDescent="0.25">
      <c r="A772" t="s">
        <v>610</v>
      </c>
      <c r="B772" t="s">
        <v>611</v>
      </c>
      <c r="C772">
        <v>-1</v>
      </c>
      <c r="D772" s="9" t="str">
        <f>VLOOKUP(Table_scibert_titles_topics[[#This Row],[Column3.topic]],scibert_titles_topicDescription!$B$2:$C$27, 2, FALSE)</f>
        <v>-1_sep_cls_of_and_language_learning</v>
      </c>
    </row>
    <row r="773" spans="1:4" x14ac:dyDescent="0.25">
      <c r="A773" t="s">
        <v>615</v>
      </c>
      <c r="B773" t="s">
        <v>616</v>
      </c>
      <c r="C773">
        <v>23</v>
      </c>
      <c r="D773" s="9" t="str">
        <f>VLOOKUP(Table_scibert_titles_topics[[#This Row],[Column3.topic]],scibert_titles_topicDescription!$B$2:$C$27, 2, FALSE)</f>
        <v>23_corpus_teaching_programs_language</v>
      </c>
    </row>
    <row r="774" spans="1:4" x14ac:dyDescent="0.25">
      <c r="A774" t="s">
        <v>990</v>
      </c>
      <c r="B774" t="s">
        <v>991</v>
      </c>
      <c r="C774">
        <v>-1</v>
      </c>
      <c r="D774" s="9" t="str">
        <f>VLOOKUP(Table_scibert_titles_topics[[#This Row],[Column3.topic]],scibert_titles_topicDescription!$B$2:$C$27, 2, FALSE)</f>
        <v>-1_sep_cls_of_and_language_learning</v>
      </c>
    </row>
    <row r="775" spans="1:4" x14ac:dyDescent="0.25">
      <c r="A775" t="s">
        <v>996</v>
      </c>
      <c r="B775" t="s">
        <v>997</v>
      </c>
      <c r="C775">
        <v>0</v>
      </c>
      <c r="D775" s="9" t="str">
        <f>VLOOKUP(Table_scibert_titles_topics[[#This Row],[Column3.topic]],scibert_titles_topicDescription!$B$2:$C$27, 2, FALSE)</f>
        <v>0_writing_feedback_collaborative_automated</v>
      </c>
    </row>
    <row r="776" spans="1:4" x14ac:dyDescent="0.25">
      <c r="A776" t="s">
        <v>1001</v>
      </c>
      <c r="B776" t="s">
        <v>1002</v>
      </c>
      <c r="C776">
        <v>8</v>
      </c>
      <c r="D776" s="9" t="str">
        <f>VLOOKUP(Table_scibert_titles_topics[[#This Row],[Column3.topic]],scibert_titles_topicDescription!$B$2:$C$27, 2, FALSE)</f>
        <v>8_teachers_technology_technological_pedagogical</v>
      </c>
    </row>
    <row r="777" spans="1:4" x14ac:dyDescent="0.25">
      <c r="A777" t="s">
        <v>1006</v>
      </c>
      <c r="B777" t="s">
        <v>1007</v>
      </c>
      <c r="C777">
        <v>7</v>
      </c>
      <c r="D777" s="9" t="str">
        <f>VLOOKUP(Table_scibert_titles_topics[[#This Row],[Column3.topic]],scibert_titles_topicDescription!$B$2:$C$27, 2, FALSE)</f>
        <v>7_oral_communication_chat_mediated</v>
      </c>
    </row>
    <row r="778" spans="1:4" x14ac:dyDescent="0.25">
      <c r="A778" t="s">
        <v>1010</v>
      </c>
      <c r="B778" t="s">
        <v>1011</v>
      </c>
      <c r="C778">
        <v>5</v>
      </c>
      <c r="D778" s="9" t="str">
        <f>VLOOKUP(Table_scibert_titles_topics[[#This Row],[Column3.topic]],scibert_titles_topicDescription!$B$2:$C$27, 2, FALSE)</f>
        <v>5_pronunciation_speech_training_recognition</v>
      </c>
    </row>
    <row r="779" spans="1:4" x14ac:dyDescent="0.25">
      <c r="A779" t="s">
        <v>1015</v>
      </c>
      <c r="B779" t="s">
        <v>1016</v>
      </c>
      <c r="C779">
        <v>15</v>
      </c>
      <c r="D779" s="9" t="str">
        <f>VLOOKUP(Table_scibert_titles_topics[[#This Row],[Column3.topic]],scibert_titles_topicDescription!$B$2:$C$27, 2, FALSE)</f>
        <v>15_storytelling_digital_story_stories</v>
      </c>
    </row>
    <row r="780" spans="1:4" x14ac:dyDescent="0.25">
      <c r="A780" t="s">
        <v>1020</v>
      </c>
      <c r="B780" t="s">
        <v>1021</v>
      </c>
      <c r="C780">
        <v>10</v>
      </c>
      <c r="D780" s="9" t="str">
        <f>VLOOKUP(Table_scibert_titles_topics[[#This Row],[Column3.topic]],scibert_titles_topicDescription!$B$2:$C$27, 2, FALSE)</f>
        <v>10_comprehension_captions_video_captioned</v>
      </c>
    </row>
    <row r="781" spans="1:4" x14ac:dyDescent="0.25">
      <c r="A781" t="s">
        <v>1025</v>
      </c>
      <c r="B781" t="s">
        <v>1026</v>
      </c>
      <c r="C781">
        <v>20</v>
      </c>
      <c r="D781" s="9" t="str">
        <f>VLOOKUP(Table_scibert_titles_topics[[#This Row],[Column3.topic]],scibert_titles_topicDescription!$B$2:$C$27, 2, FALSE)</f>
        <v>20_virtual_exchange_presence_online</v>
      </c>
    </row>
    <row r="782" spans="1:4" x14ac:dyDescent="0.25">
      <c r="A782" t="s">
        <v>1030</v>
      </c>
      <c r="B782" t="s">
        <v>1031</v>
      </c>
      <c r="C782">
        <v>6</v>
      </c>
      <c r="D782" s="9" t="str">
        <f>VLOOKUP(Table_scibert_titles_topics[[#This Row],[Column3.topic]],scibert_titles_topicDescription!$B$2:$C$27, 2, FALSE)</f>
        <v>6_game_games_digital_playing</v>
      </c>
    </row>
    <row r="783" spans="1:4" x14ac:dyDescent="0.25">
      <c r="A783" t="s">
        <v>1034</v>
      </c>
      <c r="B783" t="s">
        <v>1035</v>
      </c>
      <c r="C783">
        <v>5</v>
      </c>
      <c r="D783" s="9" t="str">
        <f>VLOOKUP(Table_scibert_titles_topics[[#This Row],[Column3.topic]],scibert_titles_topicDescription!$B$2:$C$27, 2, FALSE)</f>
        <v>5_pronunciation_speech_training_recognition</v>
      </c>
    </row>
    <row r="784" spans="1:4" x14ac:dyDescent="0.25">
      <c r="A784" t="s">
        <v>1039</v>
      </c>
      <c r="B784" t="s">
        <v>1040</v>
      </c>
      <c r="C784">
        <v>-1</v>
      </c>
      <c r="D784" s="9" t="str">
        <f>VLOOKUP(Table_scibert_titles_topics[[#This Row],[Column3.topic]],scibert_titles_topicDescription!$B$2:$C$27, 2, FALSE)</f>
        <v>-1_sep_cls_of_and_language_learning</v>
      </c>
    </row>
    <row r="785" spans="1:4" x14ac:dyDescent="0.25">
      <c r="A785" t="s">
        <v>1043</v>
      </c>
      <c r="B785" t="s">
        <v>1044</v>
      </c>
      <c r="C785">
        <v>-1</v>
      </c>
      <c r="D785" s="9" t="str">
        <f>VLOOKUP(Table_scibert_titles_topics[[#This Row],[Column3.topic]],scibert_titles_topicDescription!$B$2:$C$27, 2, FALSE)</f>
        <v>-1_sep_cls_of_and_language_learning</v>
      </c>
    </row>
    <row r="786" spans="1:4" x14ac:dyDescent="0.25">
      <c r="A786" t="s">
        <v>1049</v>
      </c>
      <c r="B786" t="s">
        <v>1050</v>
      </c>
      <c r="C786">
        <v>4</v>
      </c>
      <c r="D786" s="9" t="str">
        <f>VLOOKUP(Table_scibert_titles_topics[[#This Row],[Column3.topic]],scibert_titles_topicDescription!$B$2:$C$27, 2, FALSE)</f>
        <v>4_vocabulary_acquisition_glosses_dictionaries</v>
      </c>
    </row>
    <row r="787" spans="1:4" x14ac:dyDescent="0.25">
      <c r="A787" t="s">
        <v>1054</v>
      </c>
      <c r="B787" t="s">
        <v>1055</v>
      </c>
      <c r="C787">
        <v>-1</v>
      </c>
      <c r="D787" s="9" t="str">
        <f>VLOOKUP(Table_scibert_titles_topics[[#This Row],[Column3.topic]],scibert_titles_topicDescription!$B$2:$C$27, 2, FALSE)</f>
        <v>-1_sep_cls_of_and_language_learning</v>
      </c>
    </row>
    <row r="788" spans="1:4" x14ac:dyDescent="0.25">
      <c r="A788" t="s">
        <v>1059</v>
      </c>
      <c r="B788" t="s">
        <v>1060</v>
      </c>
      <c r="C788">
        <v>-1</v>
      </c>
      <c r="D788" s="9" t="str">
        <f>VLOOKUP(Table_scibert_titles_topics[[#This Row],[Column3.topic]],scibert_titles_topicDescription!$B$2:$C$27, 2, FALSE)</f>
        <v>-1_sep_cls_of_and_language_learning</v>
      </c>
    </row>
    <row r="789" spans="1:4" x14ac:dyDescent="0.25">
      <c r="A789" t="s">
        <v>1064</v>
      </c>
      <c r="B789" t="s">
        <v>1065</v>
      </c>
      <c r="C789">
        <v>21</v>
      </c>
      <c r="D789" s="9" t="str">
        <f>VLOOKUP(Table_scibert_titles_topics[[#This Row],[Column3.topic]],scibert_titles_topicDescription!$B$2:$C$27, 2, FALSE)</f>
        <v>21_reading_strategies_students_perceptions</v>
      </c>
    </row>
    <row r="790" spans="1:4" x14ac:dyDescent="0.25">
      <c r="A790" t="s">
        <v>1069</v>
      </c>
      <c r="B790" t="s">
        <v>1070</v>
      </c>
      <c r="C790">
        <v>1</v>
      </c>
      <c r="D790" s="9" t="str">
        <f>VLOOKUP(Table_scibert_titles_topics[[#This Row],[Column3.topic]],scibert_titles_topicDescription!$B$2:$C$27, 2, FALSE)</f>
        <v>1_mobile_learning_language_assisted</v>
      </c>
    </row>
    <row r="791" spans="1:4" x14ac:dyDescent="0.25">
      <c r="A791" t="s">
        <v>1584</v>
      </c>
      <c r="B791" t="s">
        <v>1585</v>
      </c>
      <c r="C791">
        <v>15</v>
      </c>
      <c r="D791" s="9" t="str">
        <f>VLOOKUP(Table_scibert_titles_topics[[#This Row],[Column3.topic]],scibert_titles_topicDescription!$B$2:$C$27, 2, FALSE)</f>
        <v>15_storytelling_digital_story_stories</v>
      </c>
    </row>
    <row r="792" spans="1:4" x14ac:dyDescent="0.25">
      <c r="A792" t="s">
        <v>1589</v>
      </c>
      <c r="B792" t="s">
        <v>1590</v>
      </c>
      <c r="C792">
        <v>9</v>
      </c>
      <c r="D792" s="9" t="str">
        <f>VLOOKUP(Table_scibert_titles_topics[[#This Row],[Column3.topic]],scibert_titles_topicDescription!$B$2:$C$27, 2, FALSE)</f>
        <v>9_multimodal_videoconferencing_video_via</v>
      </c>
    </row>
    <row r="793" spans="1:4" x14ac:dyDescent="0.25">
      <c r="A793" t="s">
        <v>1594</v>
      </c>
      <c r="B793" t="s">
        <v>1595</v>
      </c>
      <c r="C793">
        <v>9</v>
      </c>
      <c r="D793" s="9" t="str">
        <f>VLOOKUP(Table_scibert_titles_topics[[#This Row],[Column3.topic]],scibert_titles_topicDescription!$B$2:$C$27, 2, FALSE)</f>
        <v>9_multimodal_videoconferencing_video_via</v>
      </c>
    </row>
    <row r="794" spans="1:4" x14ac:dyDescent="0.25">
      <c r="A794" t="s">
        <v>1599</v>
      </c>
      <c r="B794" t="s">
        <v>1600</v>
      </c>
      <c r="C794">
        <v>6</v>
      </c>
      <c r="D794" s="9" t="str">
        <f>VLOOKUP(Table_scibert_titles_topics[[#This Row],[Column3.topic]],scibert_titles_topicDescription!$B$2:$C$27, 2, FALSE)</f>
        <v>6_game_games_digital_playing</v>
      </c>
    </row>
    <row r="795" spans="1:4" x14ac:dyDescent="0.25">
      <c r="A795" t="s">
        <v>1604</v>
      </c>
      <c r="B795" t="s">
        <v>1605</v>
      </c>
      <c r="C795">
        <v>9</v>
      </c>
      <c r="D795" s="9" t="str">
        <f>VLOOKUP(Table_scibert_titles_topics[[#This Row],[Column3.topic]],scibert_titles_topicDescription!$B$2:$C$27, 2, FALSE)</f>
        <v>9_multimodal_videoconferencing_video_via</v>
      </c>
    </row>
    <row r="796" spans="1:4" x14ac:dyDescent="0.25">
      <c r="A796" t="s">
        <v>1609</v>
      </c>
      <c r="B796" t="s">
        <v>1610</v>
      </c>
      <c r="C796">
        <v>-1</v>
      </c>
      <c r="D796" s="9" t="str">
        <f>VLOOKUP(Table_scibert_titles_topics[[#This Row],[Column3.topic]],scibert_titles_topicDescription!$B$2:$C$27, 2, FALSE)</f>
        <v>-1_sep_cls_of_and_language_learning</v>
      </c>
    </row>
    <row r="797" spans="1:4" x14ac:dyDescent="0.25">
      <c r="A797" t="s">
        <v>1614</v>
      </c>
      <c r="B797" t="s">
        <v>1615</v>
      </c>
      <c r="C797">
        <v>4</v>
      </c>
      <c r="D797" s="9" t="str">
        <f>VLOOKUP(Table_scibert_titles_topics[[#This Row],[Column3.topic]],scibert_titles_topicDescription!$B$2:$C$27, 2, FALSE)</f>
        <v>4_vocabulary_acquisition_glosses_dictionaries</v>
      </c>
    </row>
    <row r="798" spans="1:4" x14ac:dyDescent="0.25">
      <c r="A798" t="s">
        <v>1619</v>
      </c>
      <c r="B798" t="s">
        <v>1620</v>
      </c>
      <c r="C798">
        <v>3</v>
      </c>
      <c r="D798" s="9" t="str">
        <f>VLOOKUP(Table_scibert_titles_topics[[#This Row],[Column3.topic]],scibert_titles_topicDescription!$B$2:$C$27, 2, FALSE)</f>
        <v>3_language_learning_assisted_computer</v>
      </c>
    </row>
    <row r="799" spans="1:4" x14ac:dyDescent="0.25">
      <c r="A799" t="s">
        <v>1625</v>
      </c>
      <c r="B799" t="s">
        <v>1626</v>
      </c>
      <c r="C799">
        <v>-1</v>
      </c>
      <c r="D799" s="9" t="str">
        <f>VLOOKUP(Table_scibert_titles_topics[[#This Row],[Column3.topic]],scibert_titles_topicDescription!$B$2:$C$27, 2, FALSE)</f>
        <v>-1_sep_cls_of_and_language_learning</v>
      </c>
    </row>
    <row r="800" spans="1:4" x14ac:dyDescent="0.25">
      <c r="A800" t="s">
        <v>1630</v>
      </c>
      <c r="B800" t="s">
        <v>1631</v>
      </c>
      <c r="C800">
        <v>22</v>
      </c>
      <c r="D800" s="9" t="str">
        <f>VLOOKUP(Table_scibert_titles_topics[[#This Row],[Column3.topic]],scibert_titles_topicDescription!$B$2:$C$27, 2, FALSE)</f>
        <v>22_chinese_characters_mandarin_bye</v>
      </c>
    </row>
    <row r="801" spans="1:4" x14ac:dyDescent="0.25">
      <c r="A801" t="s">
        <v>1635</v>
      </c>
      <c r="B801" t="s">
        <v>1636</v>
      </c>
      <c r="C801">
        <v>24</v>
      </c>
      <c r="D801" s="9" t="str">
        <f>VLOOKUP(Table_scibert_titles_topics[[#This Row],[Column3.topic]],scibert_titles_topicDescription!$B$2:$C$27, 2, FALSE)</f>
        <v>24_driven_data_computerized_dynamic</v>
      </c>
    </row>
    <row r="802" spans="1:4" x14ac:dyDescent="0.25">
      <c r="A802" t="s">
        <v>1640</v>
      </c>
      <c r="B802" t="s">
        <v>1641</v>
      </c>
      <c r="C802">
        <v>23</v>
      </c>
      <c r="D802" s="9" t="str">
        <f>VLOOKUP(Table_scibert_titles_topics[[#This Row],[Column3.topic]],scibert_titles_topicDescription!$B$2:$C$27, 2, FALSE)</f>
        <v>23_corpus_teaching_programs_language</v>
      </c>
    </row>
    <row r="803" spans="1:4" x14ac:dyDescent="0.25">
      <c r="A803" t="s">
        <v>1645</v>
      </c>
      <c r="B803" t="s">
        <v>1646</v>
      </c>
      <c r="C803">
        <v>-1</v>
      </c>
      <c r="D803" s="9" t="str">
        <f>VLOOKUP(Table_scibert_titles_topics[[#This Row],[Column3.topic]],scibert_titles_topicDescription!$B$2:$C$27, 2, FALSE)</f>
        <v>-1_sep_cls_of_and_language_learning</v>
      </c>
    </row>
    <row r="804" spans="1:4" x14ac:dyDescent="0.25">
      <c r="A804" t="s">
        <v>1650</v>
      </c>
      <c r="B804" t="s">
        <v>1651</v>
      </c>
      <c r="C804">
        <v>0</v>
      </c>
      <c r="D804" s="9" t="str">
        <f>VLOOKUP(Table_scibert_titles_topics[[#This Row],[Column3.topic]],scibert_titles_topicDescription!$B$2:$C$27, 2, FALSE)</f>
        <v>0_writing_feedback_collaborative_automated</v>
      </c>
    </row>
    <row r="805" spans="1:4" x14ac:dyDescent="0.25">
      <c r="A805" t="s">
        <v>1655</v>
      </c>
      <c r="B805" t="s">
        <v>1656</v>
      </c>
      <c r="C805">
        <v>4</v>
      </c>
      <c r="D805" s="9" t="str">
        <f>VLOOKUP(Table_scibert_titles_topics[[#This Row],[Column3.topic]],scibert_titles_topicDescription!$B$2:$C$27, 2, FALSE)</f>
        <v>4_vocabulary_acquisition_glosses_dictionaries</v>
      </c>
    </row>
    <row r="806" spans="1:4" x14ac:dyDescent="0.25">
      <c r="A806" t="s">
        <v>1660</v>
      </c>
      <c r="B806" t="s">
        <v>1661</v>
      </c>
      <c r="C806">
        <v>16</v>
      </c>
      <c r="D806" s="9" t="str">
        <f>VLOOKUP(Table_scibert_titles_topics[[#This Row],[Column3.topic]],scibert_titles_topicDescription!$B$2:$C$27, 2, FALSE)</f>
        <v>16_blended_learning_inquiry_college</v>
      </c>
    </row>
    <row r="807" spans="1:4" x14ac:dyDescent="0.25">
      <c r="A807" t="s">
        <v>2015</v>
      </c>
      <c r="B807" t="s">
        <v>2016</v>
      </c>
      <c r="C807">
        <v>4</v>
      </c>
      <c r="D807" s="9" t="str">
        <f>VLOOKUP(Table_scibert_titles_topics[[#This Row],[Column3.topic]],scibert_titles_topicDescription!$B$2:$C$27, 2, FALSE)</f>
        <v>4_vocabulary_acquisition_glosses_dictionaries</v>
      </c>
    </row>
    <row r="808" spans="1:4" x14ac:dyDescent="0.25">
      <c r="A808" t="s">
        <v>2020</v>
      </c>
      <c r="B808" t="s">
        <v>2021</v>
      </c>
      <c r="C808">
        <v>19</v>
      </c>
      <c r="D808" s="9" t="str">
        <f>VLOOKUP(Table_scibert_titles_topics[[#This Row],[Column3.topic]],scibert_titles_topicDescription!$B$2:$C$27, 2, FALSE)</f>
        <v>19_grammar_spanish_tutorial_grammatical</v>
      </c>
    </row>
    <row r="809" spans="1:4" x14ac:dyDescent="0.25">
      <c r="A809" t="s">
        <v>2024</v>
      </c>
      <c r="B809" t="s">
        <v>2025</v>
      </c>
      <c r="C809">
        <v>-1</v>
      </c>
      <c r="D809" s="9" t="str">
        <f>VLOOKUP(Table_scibert_titles_topics[[#This Row],[Column3.topic]],scibert_titles_topicDescription!$B$2:$C$27, 2, FALSE)</f>
        <v>-1_sep_cls_of_and_language_learning</v>
      </c>
    </row>
    <row r="810" spans="1:4" x14ac:dyDescent="0.25">
      <c r="A810" t="s">
        <v>2030</v>
      </c>
      <c r="B810" t="s">
        <v>2031</v>
      </c>
      <c r="C810">
        <v>-1</v>
      </c>
      <c r="D810" s="9" t="str">
        <f>VLOOKUP(Table_scibert_titles_topics[[#This Row],[Column3.topic]],scibert_titles_topicDescription!$B$2:$C$27, 2, FALSE)</f>
        <v>-1_sep_cls_of_and_language_learning</v>
      </c>
    </row>
    <row r="811" spans="1:4" x14ac:dyDescent="0.25">
      <c r="A811" t="s">
        <v>2035</v>
      </c>
      <c r="B811" t="s">
        <v>2036</v>
      </c>
      <c r="C811">
        <v>10</v>
      </c>
      <c r="D811" s="9" t="str">
        <f>VLOOKUP(Table_scibert_titles_topics[[#This Row],[Column3.topic]],scibert_titles_topicDescription!$B$2:$C$27, 2, FALSE)</f>
        <v>10_comprehension_captions_video_captioned</v>
      </c>
    </row>
    <row r="812" spans="1:4" x14ac:dyDescent="0.25">
      <c r="A812" t="s">
        <v>2040</v>
      </c>
      <c r="B812" t="s">
        <v>2041</v>
      </c>
      <c r="C812">
        <v>-1</v>
      </c>
      <c r="D812" s="9" t="str">
        <f>VLOOKUP(Table_scibert_titles_topics[[#This Row],[Column3.topic]],scibert_titles_topicDescription!$B$2:$C$27, 2, FALSE)</f>
        <v>-1_sep_cls_of_and_language_learning</v>
      </c>
    </row>
    <row r="813" spans="1:4" x14ac:dyDescent="0.25">
      <c r="A813" t="s">
        <v>2045</v>
      </c>
      <c r="B813" t="s">
        <v>2046</v>
      </c>
      <c r="C813">
        <v>-1</v>
      </c>
      <c r="D813" s="9" t="str">
        <f>VLOOKUP(Table_scibert_titles_topics[[#This Row],[Column3.topic]],scibert_titles_topicDescription!$B$2:$C$27, 2, FALSE)</f>
        <v>-1_sep_cls_of_and_language_learning</v>
      </c>
    </row>
    <row r="814" spans="1:4" x14ac:dyDescent="0.25">
      <c r="A814" t="s">
        <v>2050</v>
      </c>
      <c r="B814" t="s">
        <v>2051</v>
      </c>
      <c r="C814">
        <v>-1</v>
      </c>
      <c r="D814" s="9" t="str">
        <f>VLOOKUP(Table_scibert_titles_topics[[#This Row],[Column3.topic]],scibert_titles_topicDescription!$B$2:$C$27, 2, FALSE)</f>
        <v>-1_sep_cls_of_and_language_learning</v>
      </c>
    </row>
    <row r="815" spans="1:4" x14ac:dyDescent="0.25">
      <c r="A815" t="s">
        <v>2055</v>
      </c>
      <c r="B815" t="s">
        <v>2056</v>
      </c>
      <c r="C815">
        <v>4</v>
      </c>
      <c r="D815" s="9" t="str">
        <f>VLOOKUP(Table_scibert_titles_topics[[#This Row],[Column3.topic]],scibert_titles_topicDescription!$B$2:$C$27, 2, FALSE)</f>
        <v>4_vocabulary_acquisition_glosses_dictionaries</v>
      </c>
    </row>
    <row r="816" spans="1:4" x14ac:dyDescent="0.25">
      <c r="A816" t="s">
        <v>2060</v>
      </c>
      <c r="B816" t="s">
        <v>2061</v>
      </c>
      <c r="C816">
        <v>-1</v>
      </c>
      <c r="D816" s="9" t="str">
        <f>VLOOKUP(Table_scibert_titles_topics[[#This Row],[Column3.topic]],scibert_titles_topicDescription!$B$2:$C$27, 2, FALSE)</f>
        <v>-1_sep_cls_of_and_language_learning</v>
      </c>
    </row>
    <row r="817" spans="1:4" x14ac:dyDescent="0.25">
      <c r="A817" t="s">
        <v>2066</v>
      </c>
      <c r="B817" t="s">
        <v>2067</v>
      </c>
      <c r="C817">
        <v>7</v>
      </c>
      <c r="D817" s="9" t="str">
        <f>VLOOKUP(Table_scibert_titles_topics[[#This Row],[Column3.topic]],scibert_titles_topicDescription!$B$2:$C$27, 2, FALSE)</f>
        <v>7_oral_communication_chat_mediated</v>
      </c>
    </row>
    <row r="818" spans="1:4" x14ac:dyDescent="0.25">
      <c r="A818" t="s">
        <v>2071</v>
      </c>
      <c r="B818" t="s">
        <v>2072</v>
      </c>
      <c r="C818">
        <v>19</v>
      </c>
      <c r="D818" s="9" t="str">
        <f>VLOOKUP(Table_scibert_titles_topics[[#This Row],[Column3.topic]],scibert_titles_topicDescription!$B$2:$C$27, 2, FALSE)</f>
        <v>19_grammar_spanish_tutorial_grammatical</v>
      </c>
    </row>
    <row r="819" spans="1:4" x14ac:dyDescent="0.25">
      <c r="A819" t="s">
        <v>2076</v>
      </c>
      <c r="B819" t="s">
        <v>2077</v>
      </c>
      <c r="C819">
        <v>0</v>
      </c>
      <c r="D819" s="9" t="str">
        <f>VLOOKUP(Table_scibert_titles_topics[[#This Row],[Column3.topic]],scibert_titles_topicDescription!$B$2:$C$27, 2, FALSE)</f>
        <v>0_writing_feedback_collaborative_automated</v>
      </c>
    </row>
    <row r="820" spans="1:4" x14ac:dyDescent="0.25">
      <c r="A820" t="s">
        <v>2081</v>
      </c>
      <c r="B820" t="s">
        <v>2082</v>
      </c>
      <c r="C820">
        <v>7</v>
      </c>
      <c r="D820" s="9" t="str">
        <f>VLOOKUP(Table_scibert_titles_topics[[#This Row],[Column3.topic]],scibert_titles_topicDescription!$B$2:$C$27, 2, FALSE)</f>
        <v>7_oral_communication_chat_mediated</v>
      </c>
    </row>
    <row r="821" spans="1:4" x14ac:dyDescent="0.25">
      <c r="A821" t="s">
        <v>2086</v>
      </c>
      <c r="B821" t="s">
        <v>2087</v>
      </c>
      <c r="C821">
        <v>6</v>
      </c>
      <c r="D821" s="9" t="str">
        <f>VLOOKUP(Table_scibert_titles_topics[[#This Row],[Column3.topic]],scibert_titles_topicDescription!$B$2:$C$27, 2, FALSE)</f>
        <v>6_game_games_digital_playing</v>
      </c>
    </row>
    <row r="822" spans="1:4" x14ac:dyDescent="0.25">
      <c r="A822" t="s">
        <v>2091</v>
      </c>
      <c r="B822" t="s">
        <v>2092</v>
      </c>
      <c r="C822">
        <v>-1</v>
      </c>
      <c r="D822" s="9" t="str">
        <f>VLOOKUP(Table_scibert_titles_topics[[#This Row],[Column3.topic]],scibert_titles_topicDescription!$B$2:$C$27, 2, FALSE)</f>
        <v>-1_sep_cls_of_and_language_learning</v>
      </c>
    </row>
    <row r="823" spans="1:4" x14ac:dyDescent="0.25">
      <c r="A823" t="s">
        <v>2096</v>
      </c>
      <c r="B823" t="s">
        <v>2097</v>
      </c>
      <c r="C823">
        <v>23</v>
      </c>
      <c r="D823" s="9" t="str">
        <f>VLOOKUP(Table_scibert_titles_topics[[#This Row],[Column3.topic]],scibert_titles_topicDescription!$B$2:$C$27, 2, FALSE)</f>
        <v>23_corpus_teaching_programs_language</v>
      </c>
    </row>
    <row r="824" spans="1:4" x14ac:dyDescent="0.25">
      <c r="A824" t="s">
        <v>2101</v>
      </c>
      <c r="B824" t="s">
        <v>5926</v>
      </c>
      <c r="C824">
        <v>7</v>
      </c>
      <c r="D824" s="9" t="str">
        <f>VLOOKUP(Table_scibert_titles_topics[[#This Row],[Column3.topic]],scibert_titles_topicDescription!$B$2:$C$27, 2, FALSE)</f>
        <v>7_oral_communication_chat_mediated</v>
      </c>
    </row>
    <row r="825" spans="1:4" x14ac:dyDescent="0.25">
      <c r="A825" t="s">
        <v>2105</v>
      </c>
      <c r="B825" t="s">
        <v>2106</v>
      </c>
      <c r="C825">
        <v>21</v>
      </c>
      <c r="D825" s="9" t="str">
        <f>VLOOKUP(Table_scibert_titles_topics[[#This Row],[Column3.topic]],scibert_titles_topicDescription!$B$2:$C$27, 2, FALSE)</f>
        <v>21_reading_strategies_students_perceptions</v>
      </c>
    </row>
    <row r="826" spans="1:4" x14ac:dyDescent="0.25">
      <c r="A826" t="s">
        <v>2449</v>
      </c>
      <c r="B826" t="s">
        <v>2450</v>
      </c>
      <c r="C826">
        <v>-1</v>
      </c>
      <c r="D826" s="9" t="str">
        <f>VLOOKUP(Table_scibert_titles_topics[[#This Row],[Column3.topic]],scibert_titles_topicDescription!$B$2:$C$27, 2, FALSE)</f>
        <v>-1_sep_cls_of_and_language_learning</v>
      </c>
    </row>
    <row r="827" spans="1:4" x14ac:dyDescent="0.25">
      <c r="A827" t="s">
        <v>2454</v>
      </c>
      <c r="B827" t="s">
        <v>2455</v>
      </c>
      <c r="C827">
        <v>4</v>
      </c>
      <c r="D827" s="9" t="str">
        <f>VLOOKUP(Table_scibert_titles_topics[[#This Row],[Column3.topic]],scibert_titles_topicDescription!$B$2:$C$27, 2, FALSE)</f>
        <v>4_vocabulary_acquisition_glosses_dictionaries</v>
      </c>
    </row>
    <row r="828" spans="1:4" x14ac:dyDescent="0.25">
      <c r="A828" t="s">
        <v>2459</v>
      </c>
      <c r="B828" t="s">
        <v>2460</v>
      </c>
      <c r="C828">
        <v>4</v>
      </c>
      <c r="D828" s="9" t="str">
        <f>VLOOKUP(Table_scibert_titles_topics[[#This Row],[Column3.topic]],scibert_titles_topicDescription!$B$2:$C$27, 2, FALSE)</f>
        <v>4_vocabulary_acquisition_glosses_dictionaries</v>
      </c>
    </row>
    <row r="829" spans="1:4" x14ac:dyDescent="0.25">
      <c r="A829" t="s">
        <v>2464</v>
      </c>
      <c r="B829" t="s">
        <v>2465</v>
      </c>
      <c r="C829">
        <v>8</v>
      </c>
      <c r="D829" s="9" t="str">
        <f>VLOOKUP(Table_scibert_titles_topics[[#This Row],[Column3.topic]],scibert_titles_topicDescription!$B$2:$C$27, 2, FALSE)</f>
        <v>8_teachers_technology_technological_pedagogical</v>
      </c>
    </row>
    <row r="830" spans="1:4" x14ac:dyDescent="0.25">
      <c r="A830" t="s">
        <v>2469</v>
      </c>
      <c r="B830" t="s">
        <v>5925</v>
      </c>
      <c r="C830">
        <v>24</v>
      </c>
      <c r="D830" s="9" t="str">
        <f>VLOOKUP(Table_scibert_titles_topics[[#This Row],[Column3.topic]],scibert_titles_topicDescription!$B$2:$C$27, 2, FALSE)</f>
        <v>24_driven_data_computerized_dynamic</v>
      </c>
    </row>
    <row r="831" spans="1:4" x14ac:dyDescent="0.25">
      <c r="A831" t="s">
        <v>2473</v>
      </c>
      <c r="B831" t="s">
        <v>2474</v>
      </c>
      <c r="C831">
        <v>2</v>
      </c>
      <c r="D831" s="9" t="str">
        <f>VLOOKUP(Table_scibert_titles_topics[[#This Row],[Column3.topic]],scibert_titles_topicDescription!$B$2:$C$27, 2, FALSE)</f>
        <v>2_intercultural_telecollaboration_competence_t...</v>
      </c>
    </row>
    <row r="832" spans="1:4" x14ac:dyDescent="0.25">
      <c r="A832" t="s">
        <v>2478</v>
      </c>
      <c r="B832" t="s">
        <v>2479</v>
      </c>
      <c r="C832">
        <v>20</v>
      </c>
      <c r="D832" s="9" t="str">
        <f>VLOOKUP(Table_scibert_titles_topics[[#This Row],[Column3.topic]],scibert_titles_topicDescription!$B$2:$C$27, 2, FALSE)</f>
        <v>20_virtual_exchange_presence_online</v>
      </c>
    </row>
    <row r="833" spans="1:4" x14ac:dyDescent="0.25">
      <c r="A833" t="s">
        <v>2482</v>
      </c>
      <c r="B833" t="s">
        <v>2483</v>
      </c>
      <c r="C833">
        <v>20</v>
      </c>
      <c r="D833" s="9" t="str">
        <f>VLOOKUP(Table_scibert_titles_topics[[#This Row],[Column3.topic]],scibert_titles_topicDescription!$B$2:$C$27, 2, FALSE)</f>
        <v>20_virtual_exchange_presence_online</v>
      </c>
    </row>
    <row r="834" spans="1:4" x14ac:dyDescent="0.25">
      <c r="A834" t="s">
        <v>2487</v>
      </c>
      <c r="B834" t="s">
        <v>2488</v>
      </c>
      <c r="C834">
        <v>9</v>
      </c>
      <c r="D834" s="9" t="str">
        <f>VLOOKUP(Table_scibert_titles_topics[[#This Row],[Column3.topic]],scibert_titles_topicDescription!$B$2:$C$27, 2, FALSE)</f>
        <v>9_multimodal_videoconferencing_video_via</v>
      </c>
    </row>
    <row r="835" spans="1:4" x14ac:dyDescent="0.25">
      <c r="A835" t="s">
        <v>2492</v>
      </c>
      <c r="B835" t="s">
        <v>2493</v>
      </c>
      <c r="C835">
        <v>18</v>
      </c>
      <c r="D835" s="9" t="str">
        <f>VLOOKUP(Table_scibert_titles_topics[[#This Row],[Column3.topic]],scibert_titles_topicDescription!$B$2:$C$27, 2, FALSE)</f>
        <v>18_virtual_3d_immersive_reality</v>
      </c>
    </row>
    <row r="836" spans="1:4" x14ac:dyDescent="0.25">
      <c r="A836" t="s">
        <v>2497</v>
      </c>
      <c r="B836" t="s">
        <v>2498</v>
      </c>
      <c r="C836">
        <v>-1</v>
      </c>
      <c r="D836" s="9" t="str">
        <f>VLOOKUP(Table_scibert_titles_topics[[#This Row],[Column3.topic]],scibert_titles_topicDescription!$B$2:$C$27, 2, FALSE)</f>
        <v>-1_sep_cls_of_and_language_learning</v>
      </c>
    </row>
    <row r="837" spans="1:4" x14ac:dyDescent="0.25">
      <c r="A837" t="s">
        <v>2502</v>
      </c>
      <c r="B837" t="s">
        <v>2503</v>
      </c>
      <c r="C837">
        <v>7</v>
      </c>
      <c r="D837" s="9" t="str">
        <f>VLOOKUP(Table_scibert_titles_topics[[#This Row],[Column3.topic]],scibert_titles_topicDescription!$B$2:$C$27, 2, FALSE)</f>
        <v>7_oral_communication_chat_mediated</v>
      </c>
    </row>
    <row r="838" spans="1:4" x14ac:dyDescent="0.25">
      <c r="A838" t="s">
        <v>2507</v>
      </c>
      <c r="B838" t="s">
        <v>2508</v>
      </c>
      <c r="C838">
        <v>20</v>
      </c>
      <c r="D838" s="9" t="str">
        <f>VLOOKUP(Table_scibert_titles_topics[[#This Row],[Column3.topic]],scibert_titles_topicDescription!$B$2:$C$27, 2, FALSE)</f>
        <v>20_virtual_exchange_presence_online</v>
      </c>
    </row>
    <row r="839" spans="1:4" x14ac:dyDescent="0.25">
      <c r="A839" t="s">
        <v>2511</v>
      </c>
      <c r="B839" t="s">
        <v>2512</v>
      </c>
      <c r="C839">
        <v>2</v>
      </c>
      <c r="D839" s="9" t="str">
        <f>VLOOKUP(Table_scibert_titles_topics[[#This Row],[Column3.topic]],scibert_titles_topicDescription!$B$2:$C$27, 2, FALSE)</f>
        <v>2_intercultural_telecollaboration_competence_t...</v>
      </c>
    </row>
    <row r="840" spans="1:4" x14ac:dyDescent="0.25">
      <c r="A840" t="s">
        <v>2516</v>
      </c>
      <c r="B840" t="s">
        <v>2517</v>
      </c>
      <c r="C840">
        <v>1</v>
      </c>
      <c r="D840" s="9" t="str">
        <f>VLOOKUP(Table_scibert_titles_topics[[#This Row],[Column3.topic]],scibert_titles_topicDescription!$B$2:$C$27, 2, FALSE)</f>
        <v>1_mobile_learning_language_assisted</v>
      </c>
    </row>
    <row r="841" spans="1:4" x14ac:dyDescent="0.25">
      <c r="A841" t="s">
        <v>2521</v>
      </c>
      <c r="B841" t="s">
        <v>2522</v>
      </c>
      <c r="C841">
        <v>7</v>
      </c>
      <c r="D841" s="9" t="str">
        <f>VLOOKUP(Table_scibert_titles_topics[[#This Row],[Column3.topic]],scibert_titles_topicDescription!$B$2:$C$27, 2, FALSE)</f>
        <v>7_oral_communication_chat_mediated</v>
      </c>
    </row>
    <row r="842" spans="1:4" x14ac:dyDescent="0.25">
      <c r="A842" t="s">
        <v>2526</v>
      </c>
      <c r="B842" t="s">
        <v>2527</v>
      </c>
      <c r="C842">
        <v>-1</v>
      </c>
      <c r="D842" s="9" t="str">
        <f>VLOOKUP(Table_scibert_titles_topics[[#This Row],[Column3.topic]],scibert_titles_topicDescription!$B$2:$C$27, 2, FALSE)</f>
        <v>-1_sep_cls_of_and_language_learning</v>
      </c>
    </row>
    <row r="843" spans="1:4" x14ac:dyDescent="0.25">
      <c r="A843" t="s">
        <v>2531</v>
      </c>
      <c r="B843" t="s">
        <v>2532</v>
      </c>
      <c r="C843">
        <v>11</v>
      </c>
      <c r="D843" s="9" t="str">
        <f>VLOOKUP(Table_scibert_titles_topics[[#This Row],[Column3.topic]],scibert_titles_topicDescription!$B$2:$C$27, 2, FALSE)</f>
        <v>11_call_research_replication_the</v>
      </c>
    </row>
    <row r="844" spans="1:4" x14ac:dyDescent="0.25">
      <c r="A844" t="s">
        <v>2536</v>
      </c>
      <c r="B844" t="s">
        <v>2537</v>
      </c>
      <c r="C844">
        <v>-1</v>
      </c>
      <c r="D844" s="9" t="str">
        <f>VLOOKUP(Table_scibert_titles_topics[[#This Row],[Column3.topic]],scibert_titles_topicDescription!$B$2:$C$27, 2, FALSE)</f>
        <v>-1_sep_cls_of_and_language_learning</v>
      </c>
    </row>
    <row r="845" spans="1:4" x14ac:dyDescent="0.25">
      <c r="A845" t="s">
        <v>2838</v>
      </c>
      <c r="B845" t="s">
        <v>2839</v>
      </c>
      <c r="C845">
        <v>15</v>
      </c>
      <c r="D845" s="9" t="str">
        <f>VLOOKUP(Table_scibert_titles_topics[[#This Row],[Column3.topic]],scibert_titles_topicDescription!$B$2:$C$27, 2, FALSE)</f>
        <v>15_storytelling_digital_story_stories</v>
      </c>
    </row>
    <row r="846" spans="1:4" x14ac:dyDescent="0.25">
      <c r="A846" t="s">
        <v>2843</v>
      </c>
      <c r="B846" t="s">
        <v>2844</v>
      </c>
      <c r="C846">
        <v>15</v>
      </c>
      <c r="D846" s="9" t="str">
        <f>VLOOKUP(Table_scibert_titles_topics[[#This Row],[Column3.topic]],scibert_titles_topicDescription!$B$2:$C$27, 2, FALSE)</f>
        <v>15_storytelling_digital_story_stories</v>
      </c>
    </row>
    <row r="847" spans="1:4" x14ac:dyDescent="0.25">
      <c r="A847" t="s">
        <v>2847</v>
      </c>
      <c r="B847" t="s">
        <v>2848</v>
      </c>
      <c r="C847">
        <v>4</v>
      </c>
      <c r="D847" s="9" t="str">
        <f>VLOOKUP(Table_scibert_titles_topics[[#This Row],[Column3.topic]],scibert_titles_topicDescription!$B$2:$C$27, 2, FALSE)</f>
        <v>4_vocabulary_acquisition_glosses_dictionaries</v>
      </c>
    </row>
    <row r="848" spans="1:4" x14ac:dyDescent="0.25">
      <c r="A848" t="s">
        <v>2851</v>
      </c>
      <c r="B848" t="s">
        <v>2852</v>
      </c>
      <c r="C848">
        <v>6</v>
      </c>
      <c r="D848" s="9" t="str">
        <f>VLOOKUP(Table_scibert_titles_topics[[#This Row],[Column3.topic]],scibert_titles_topicDescription!$B$2:$C$27, 2, FALSE)</f>
        <v>6_game_games_digital_playing</v>
      </c>
    </row>
    <row r="849" spans="1:4" x14ac:dyDescent="0.25">
      <c r="A849" t="s">
        <v>2856</v>
      </c>
      <c r="B849" t="s">
        <v>2857</v>
      </c>
      <c r="C849">
        <v>0</v>
      </c>
      <c r="D849" s="9" t="str">
        <f>VLOOKUP(Table_scibert_titles_topics[[#This Row],[Column3.topic]],scibert_titles_topicDescription!$B$2:$C$27, 2, FALSE)</f>
        <v>0_writing_feedback_collaborative_automated</v>
      </c>
    </row>
    <row r="850" spans="1:4" x14ac:dyDescent="0.25">
      <c r="A850" t="s">
        <v>2861</v>
      </c>
      <c r="B850" t="s">
        <v>2862</v>
      </c>
      <c r="C850">
        <v>0</v>
      </c>
      <c r="D850" s="9" t="str">
        <f>VLOOKUP(Table_scibert_titles_topics[[#This Row],[Column3.topic]],scibert_titles_topicDescription!$B$2:$C$27, 2, FALSE)</f>
        <v>0_writing_feedback_collaborative_automated</v>
      </c>
    </row>
    <row r="851" spans="1:4" x14ac:dyDescent="0.25">
      <c r="A851" t="s">
        <v>2866</v>
      </c>
      <c r="B851" t="s">
        <v>2867</v>
      </c>
      <c r="C851">
        <v>9</v>
      </c>
      <c r="D851" s="9" t="str">
        <f>VLOOKUP(Table_scibert_titles_topics[[#This Row],[Column3.topic]],scibert_titles_topicDescription!$B$2:$C$27, 2, FALSE)</f>
        <v>9_multimodal_videoconferencing_video_via</v>
      </c>
    </row>
    <row r="852" spans="1:4" x14ac:dyDescent="0.25">
      <c r="A852" t="s">
        <v>2871</v>
      </c>
      <c r="B852" t="s">
        <v>2872</v>
      </c>
      <c r="C852">
        <v>7</v>
      </c>
      <c r="D852" s="9" t="str">
        <f>VLOOKUP(Table_scibert_titles_topics[[#This Row],[Column3.topic]],scibert_titles_topicDescription!$B$2:$C$27, 2, FALSE)</f>
        <v>7_oral_communication_chat_mediated</v>
      </c>
    </row>
    <row r="853" spans="1:4" x14ac:dyDescent="0.25">
      <c r="A853" t="s">
        <v>2876</v>
      </c>
      <c r="B853" t="s">
        <v>2877</v>
      </c>
      <c r="C853">
        <v>1</v>
      </c>
      <c r="D853" s="9" t="str">
        <f>VLOOKUP(Table_scibert_titles_topics[[#This Row],[Column3.topic]],scibert_titles_topicDescription!$B$2:$C$27, 2, FALSE)</f>
        <v>1_mobile_learning_language_assisted</v>
      </c>
    </row>
    <row r="854" spans="1:4" x14ac:dyDescent="0.25">
      <c r="A854" t="s">
        <v>2881</v>
      </c>
      <c r="B854" t="s">
        <v>2882</v>
      </c>
      <c r="C854">
        <v>5</v>
      </c>
      <c r="D854" s="9" t="str">
        <f>VLOOKUP(Table_scibert_titles_topics[[#This Row],[Column3.topic]],scibert_titles_topicDescription!$B$2:$C$27, 2, FALSE)</f>
        <v>5_pronunciation_speech_training_recognition</v>
      </c>
    </row>
    <row r="855" spans="1:4" x14ac:dyDescent="0.25">
      <c r="A855" t="s">
        <v>2885</v>
      </c>
      <c r="B855" t="s">
        <v>2886</v>
      </c>
      <c r="C855">
        <v>11</v>
      </c>
      <c r="D855" s="9" t="str">
        <f>VLOOKUP(Table_scibert_titles_topics[[#This Row],[Column3.topic]],scibert_titles_topicDescription!$B$2:$C$27, 2, FALSE)</f>
        <v>11_call_research_replication_the</v>
      </c>
    </row>
    <row r="856" spans="1:4" x14ac:dyDescent="0.25">
      <c r="A856" t="s">
        <v>2889</v>
      </c>
      <c r="B856" t="s">
        <v>2890</v>
      </c>
      <c r="C856">
        <v>0</v>
      </c>
      <c r="D856" s="9" t="str">
        <f>VLOOKUP(Table_scibert_titles_topics[[#This Row],[Column3.topic]],scibert_titles_topicDescription!$B$2:$C$27, 2, FALSE)</f>
        <v>0_writing_feedback_collaborative_automated</v>
      </c>
    </row>
    <row r="857" spans="1:4" x14ac:dyDescent="0.25">
      <c r="A857" t="s">
        <v>2894</v>
      </c>
      <c r="B857" t="s">
        <v>2895</v>
      </c>
      <c r="C857">
        <v>-1</v>
      </c>
      <c r="D857" s="9" t="str">
        <f>VLOOKUP(Table_scibert_titles_topics[[#This Row],[Column3.topic]],scibert_titles_topicDescription!$B$2:$C$27, 2, FALSE)</f>
        <v>-1_sep_cls_of_and_language_learning</v>
      </c>
    </row>
    <row r="858" spans="1:4" x14ac:dyDescent="0.25">
      <c r="A858" t="s">
        <v>2899</v>
      </c>
      <c r="B858" t="s">
        <v>2900</v>
      </c>
      <c r="C858">
        <v>-1</v>
      </c>
      <c r="D858" s="9" t="str">
        <f>VLOOKUP(Table_scibert_titles_topics[[#This Row],[Column3.topic]],scibert_titles_topicDescription!$B$2:$C$27, 2, FALSE)</f>
        <v>-1_sep_cls_of_and_language_learning</v>
      </c>
    </row>
    <row r="859" spans="1:4" x14ac:dyDescent="0.25">
      <c r="A859" t="s">
        <v>2903</v>
      </c>
      <c r="B859" t="s">
        <v>2904</v>
      </c>
      <c r="C859">
        <v>1</v>
      </c>
      <c r="D859" s="9" t="str">
        <f>VLOOKUP(Table_scibert_titles_topics[[#This Row],[Column3.topic]],scibert_titles_topicDescription!$B$2:$C$27, 2, FALSE)</f>
        <v>1_mobile_learning_language_assisted</v>
      </c>
    </row>
    <row r="860" spans="1:4" x14ac:dyDescent="0.25">
      <c r="A860" t="s">
        <v>2908</v>
      </c>
      <c r="B860" t="s">
        <v>5924</v>
      </c>
      <c r="C860">
        <v>15</v>
      </c>
      <c r="D860" s="9" t="str">
        <f>VLOOKUP(Table_scibert_titles_topics[[#This Row],[Column3.topic]],scibert_titles_topicDescription!$B$2:$C$27, 2, FALSE)</f>
        <v>15_storytelling_digital_story_stories</v>
      </c>
    </row>
    <row r="861" spans="1:4" x14ac:dyDescent="0.25">
      <c r="A861" t="s">
        <v>2912</v>
      </c>
      <c r="B861" t="s">
        <v>2913</v>
      </c>
      <c r="C861">
        <v>2</v>
      </c>
      <c r="D861" s="9" t="str">
        <f>VLOOKUP(Table_scibert_titles_topics[[#This Row],[Column3.topic]],scibert_titles_topicDescription!$B$2:$C$27, 2, FALSE)</f>
        <v>2_intercultural_telecollaboration_competence_t...</v>
      </c>
    </row>
    <row r="862" spans="1:4" x14ac:dyDescent="0.25">
      <c r="A862" t="s">
        <v>2917</v>
      </c>
      <c r="B862" t="s">
        <v>2918</v>
      </c>
      <c r="C862">
        <v>12</v>
      </c>
      <c r="D862" s="9" t="str">
        <f>VLOOKUP(Table_scibert_titles_topics[[#This Row],[Column3.topic]],scibert_titles_topicDescription!$B$2:$C$27, 2, FALSE)</f>
        <v>12_online_student_analytics_learning</v>
      </c>
    </row>
    <row r="863" spans="1:4" x14ac:dyDescent="0.25">
      <c r="A863" t="s">
        <v>2922</v>
      </c>
      <c r="B863" t="s">
        <v>2923</v>
      </c>
      <c r="C863">
        <v>-1</v>
      </c>
      <c r="D863" s="9" t="str">
        <f>VLOOKUP(Table_scibert_titles_topics[[#This Row],[Column3.topic]],scibert_titles_topicDescription!$B$2:$C$27, 2, FALSE)</f>
        <v>-1_sep_cls_of_and_language_learning</v>
      </c>
    </row>
    <row r="864" spans="1:4" x14ac:dyDescent="0.25">
      <c r="A864" t="s">
        <v>2926</v>
      </c>
      <c r="B864" t="s">
        <v>2927</v>
      </c>
      <c r="C864">
        <v>10</v>
      </c>
      <c r="D864" s="9" t="str">
        <f>VLOOKUP(Table_scibert_titles_topics[[#This Row],[Column3.topic]],scibert_titles_topicDescription!$B$2:$C$27, 2, FALSE)</f>
        <v>10_comprehension_captions_video_captioned</v>
      </c>
    </row>
    <row r="865" spans="1:4" x14ac:dyDescent="0.25">
      <c r="A865" t="s">
        <v>2931</v>
      </c>
      <c r="B865" t="s">
        <v>2932</v>
      </c>
      <c r="C865">
        <v>-1</v>
      </c>
      <c r="D865" s="9" t="str">
        <f>VLOOKUP(Table_scibert_titles_topics[[#This Row],[Column3.topic]],scibert_titles_topicDescription!$B$2:$C$27, 2, FALSE)</f>
        <v>-1_sep_cls_of_and_language_learning</v>
      </c>
    </row>
    <row r="866" spans="1:4" x14ac:dyDescent="0.25">
      <c r="A866" t="s">
        <v>2935</v>
      </c>
      <c r="B866" t="s">
        <v>2936</v>
      </c>
      <c r="C866">
        <v>12</v>
      </c>
      <c r="D866" s="9" t="str">
        <f>VLOOKUP(Table_scibert_titles_topics[[#This Row],[Column3.topic]],scibert_titles_topicDescription!$B$2:$C$27, 2, FALSE)</f>
        <v>12_online_student_analytics_learning</v>
      </c>
    </row>
    <row r="867" spans="1:4" x14ac:dyDescent="0.25">
      <c r="A867" t="s">
        <v>2940</v>
      </c>
      <c r="B867" t="s">
        <v>2941</v>
      </c>
      <c r="C867">
        <v>9</v>
      </c>
      <c r="D867" s="9" t="str">
        <f>VLOOKUP(Table_scibert_titles_topics[[#This Row],[Column3.topic]],scibert_titles_topicDescription!$B$2:$C$27, 2, FALSE)</f>
        <v>9_multimodal_videoconferencing_video_via</v>
      </c>
    </row>
    <row r="868" spans="1:4" x14ac:dyDescent="0.25">
      <c r="A868" t="s">
        <v>2945</v>
      </c>
      <c r="B868" t="s">
        <v>2946</v>
      </c>
      <c r="C868">
        <v>-1</v>
      </c>
      <c r="D868" s="9" t="str">
        <f>VLOOKUP(Table_scibert_titles_topics[[#This Row],[Column3.topic]],scibert_titles_topicDescription!$B$2:$C$27, 2, FALSE)</f>
        <v>-1_sep_cls_of_and_language_learning</v>
      </c>
    </row>
    <row r="869" spans="1:4" x14ac:dyDescent="0.25">
      <c r="A869" t="s">
        <v>2950</v>
      </c>
      <c r="B869" t="s">
        <v>2951</v>
      </c>
      <c r="C869">
        <v>-1</v>
      </c>
      <c r="D869" s="9" t="str">
        <f>VLOOKUP(Table_scibert_titles_topics[[#This Row],[Column3.topic]],scibert_titles_topicDescription!$B$2:$C$27, 2, FALSE)</f>
        <v>-1_sep_cls_of_and_language_learning</v>
      </c>
    </row>
    <row r="870" spans="1:4" x14ac:dyDescent="0.25">
      <c r="A870" t="s">
        <v>2955</v>
      </c>
      <c r="B870" t="s">
        <v>2956</v>
      </c>
      <c r="C870">
        <v>1</v>
      </c>
      <c r="D870" s="9" t="str">
        <f>VLOOKUP(Table_scibert_titles_topics[[#This Row],[Column3.topic]],scibert_titles_topicDescription!$B$2:$C$27, 2, FALSE)</f>
        <v>1_mobile_learning_language_assisted</v>
      </c>
    </row>
    <row r="871" spans="1:4" x14ac:dyDescent="0.25">
      <c r="A871" t="s">
        <v>2960</v>
      </c>
      <c r="B871" t="s">
        <v>2961</v>
      </c>
      <c r="C871">
        <v>10</v>
      </c>
      <c r="D871" s="9" t="str">
        <f>VLOOKUP(Table_scibert_titles_topics[[#This Row],[Column3.topic]],scibert_titles_topicDescription!$B$2:$C$27, 2, FALSE)</f>
        <v>10_comprehension_captions_video_captioned</v>
      </c>
    </row>
    <row r="872" spans="1:4" x14ac:dyDescent="0.25">
      <c r="A872" t="s">
        <v>2965</v>
      </c>
      <c r="B872" t="s">
        <v>2966</v>
      </c>
      <c r="C872">
        <v>0</v>
      </c>
      <c r="D872" s="9" t="str">
        <f>VLOOKUP(Table_scibert_titles_topics[[#This Row],[Column3.topic]],scibert_titles_topicDescription!$B$2:$C$27, 2, FALSE)</f>
        <v>0_writing_feedback_collaborative_automated</v>
      </c>
    </row>
    <row r="873" spans="1:4" x14ac:dyDescent="0.25">
      <c r="A873" t="s">
        <v>2970</v>
      </c>
      <c r="B873" t="s">
        <v>2971</v>
      </c>
      <c r="C873">
        <v>6</v>
      </c>
      <c r="D873" s="9" t="str">
        <f>VLOOKUP(Table_scibert_titles_topics[[#This Row],[Column3.topic]],scibert_titles_topicDescription!$B$2:$C$27, 2, FALSE)</f>
        <v>6_game_games_digital_playing</v>
      </c>
    </row>
    <row r="874" spans="1:4" x14ac:dyDescent="0.25">
      <c r="A874" t="s">
        <v>2975</v>
      </c>
      <c r="B874" t="s">
        <v>2976</v>
      </c>
      <c r="C874">
        <v>6</v>
      </c>
      <c r="D874" s="9" t="str">
        <f>VLOOKUP(Table_scibert_titles_topics[[#This Row],[Column3.topic]],scibert_titles_topicDescription!$B$2:$C$27, 2, FALSE)</f>
        <v>6_game_games_digital_playing</v>
      </c>
    </row>
    <row r="875" spans="1:4" x14ac:dyDescent="0.25">
      <c r="A875" t="s">
        <v>2981</v>
      </c>
      <c r="B875" t="s">
        <v>2982</v>
      </c>
      <c r="C875">
        <v>6</v>
      </c>
      <c r="D875" s="9" t="str">
        <f>VLOOKUP(Table_scibert_titles_topics[[#This Row],[Column3.topic]],scibert_titles_topicDescription!$B$2:$C$27, 2, FALSE)</f>
        <v>6_game_games_digital_playing</v>
      </c>
    </row>
    <row r="876" spans="1:4" x14ac:dyDescent="0.25">
      <c r="A876" t="s">
        <v>2986</v>
      </c>
      <c r="B876" t="s">
        <v>2987</v>
      </c>
      <c r="C876">
        <v>6</v>
      </c>
      <c r="D876" s="9" t="str">
        <f>VLOOKUP(Table_scibert_titles_topics[[#This Row],[Column3.topic]],scibert_titles_topicDescription!$B$2:$C$27, 2, FALSE)</f>
        <v>6_game_games_digital_playing</v>
      </c>
    </row>
    <row r="877" spans="1:4" x14ac:dyDescent="0.25">
      <c r="A877" t="s">
        <v>2991</v>
      </c>
      <c r="B877" t="s">
        <v>2992</v>
      </c>
      <c r="C877">
        <v>6</v>
      </c>
      <c r="D877" s="9" t="str">
        <f>VLOOKUP(Table_scibert_titles_topics[[#This Row],[Column3.topic]],scibert_titles_topicDescription!$B$2:$C$27, 2, FALSE)</f>
        <v>6_game_games_digital_playing</v>
      </c>
    </row>
    <row r="878" spans="1:4" x14ac:dyDescent="0.25">
      <c r="A878" t="s">
        <v>2996</v>
      </c>
      <c r="B878" t="s">
        <v>2997</v>
      </c>
      <c r="C878">
        <v>6</v>
      </c>
      <c r="D878" s="9" t="str">
        <f>VLOOKUP(Table_scibert_titles_topics[[#This Row],[Column3.topic]],scibert_titles_topicDescription!$B$2:$C$27, 2, FALSE)</f>
        <v>6_game_games_digital_playing</v>
      </c>
    </row>
    <row r="879" spans="1:4" x14ac:dyDescent="0.25">
      <c r="A879" t="s">
        <v>3358</v>
      </c>
      <c r="B879" t="s">
        <v>3359</v>
      </c>
      <c r="C879">
        <v>-1</v>
      </c>
      <c r="D879" s="9" t="str">
        <f>VLOOKUP(Table_scibert_titles_topics[[#This Row],[Column3.topic]],scibert_titles_topicDescription!$B$2:$C$27, 2, FALSE)</f>
        <v>-1_sep_cls_of_and_language_learning</v>
      </c>
    </row>
    <row r="880" spans="1:4" x14ac:dyDescent="0.25">
      <c r="A880" t="s">
        <v>3363</v>
      </c>
      <c r="B880" t="s">
        <v>3364</v>
      </c>
      <c r="C880">
        <v>10</v>
      </c>
      <c r="D880" s="9" t="str">
        <f>VLOOKUP(Table_scibert_titles_topics[[#This Row],[Column3.topic]],scibert_titles_topicDescription!$B$2:$C$27, 2, FALSE)</f>
        <v>10_comprehension_captions_video_captioned</v>
      </c>
    </row>
    <row r="881" spans="1:4" x14ac:dyDescent="0.25">
      <c r="A881" t="s">
        <v>3368</v>
      </c>
      <c r="B881" t="s">
        <v>3369</v>
      </c>
      <c r="C881">
        <v>3</v>
      </c>
      <c r="D881" s="9" t="str">
        <f>VLOOKUP(Table_scibert_titles_topics[[#This Row],[Column3.topic]],scibert_titles_topicDescription!$B$2:$C$27, 2, FALSE)</f>
        <v>3_language_learning_assisted_computer</v>
      </c>
    </row>
    <row r="882" spans="1:4" x14ac:dyDescent="0.25">
      <c r="A882" t="s">
        <v>3373</v>
      </c>
      <c r="B882" t="s">
        <v>3374</v>
      </c>
      <c r="C882">
        <v>2</v>
      </c>
      <c r="D882" s="9" t="str">
        <f>VLOOKUP(Table_scibert_titles_topics[[#This Row],[Column3.topic]],scibert_titles_topicDescription!$B$2:$C$27, 2, FALSE)</f>
        <v>2_intercultural_telecollaboration_competence_t...</v>
      </c>
    </row>
    <row r="883" spans="1:4" x14ac:dyDescent="0.25">
      <c r="A883" t="s">
        <v>3378</v>
      </c>
      <c r="B883" t="s">
        <v>3379</v>
      </c>
      <c r="C883">
        <v>4</v>
      </c>
      <c r="D883" s="9" t="str">
        <f>VLOOKUP(Table_scibert_titles_topics[[#This Row],[Column3.topic]],scibert_titles_topicDescription!$B$2:$C$27, 2, FALSE)</f>
        <v>4_vocabulary_acquisition_glosses_dictionaries</v>
      </c>
    </row>
    <row r="884" spans="1:4" x14ac:dyDescent="0.25">
      <c r="A884" t="s">
        <v>3383</v>
      </c>
      <c r="B884" t="s">
        <v>3384</v>
      </c>
      <c r="C884">
        <v>11</v>
      </c>
      <c r="D884" s="9" t="str">
        <f>VLOOKUP(Table_scibert_titles_topics[[#This Row],[Column3.topic]],scibert_titles_topicDescription!$B$2:$C$27, 2, FALSE)</f>
        <v>11_call_research_replication_the</v>
      </c>
    </row>
    <row r="885" spans="1:4" x14ac:dyDescent="0.25">
      <c r="A885" t="s">
        <v>3388</v>
      </c>
      <c r="B885" t="s">
        <v>5922</v>
      </c>
      <c r="C885">
        <v>13</v>
      </c>
      <c r="D885" s="9" t="str">
        <f>VLOOKUP(Table_scibert_titles_topics[[#This Row],[Column3.topic]],scibert_titles_topicDescription!$B$2:$C$27, 2, FALSE)</f>
        <v>13_flipped_classroom_flipping_classrooms</v>
      </c>
    </row>
    <row r="886" spans="1:4" x14ac:dyDescent="0.25">
      <c r="A886" t="s">
        <v>3391</v>
      </c>
      <c r="B886" t="s">
        <v>3392</v>
      </c>
      <c r="C886">
        <v>2</v>
      </c>
      <c r="D886" s="9" t="str">
        <f>VLOOKUP(Table_scibert_titles_topics[[#This Row],[Column3.topic]],scibert_titles_topicDescription!$B$2:$C$27, 2, FALSE)</f>
        <v>2_intercultural_telecollaboration_competence_t...</v>
      </c>
    </row>
    <row r="887" spans="1:4" x14ac:dyDescent="0.25">
      <c r="A887" t="s">
        <v>3395</v>
      </c>
      <c r="B887" t="s">
        <v>3396</v>
      </c>
      <c r="C887">
        <v>0</v>
      </c>
      <c r="D887" s="9" t="str">
        <f>VLOOKUP(Table_scibert_titles_topics[[#This Row],[Column3.topic]],scibert_titles_topicDescription!$B$2:$C$27, 2, FALSE)</f>
        <v>0_writing_feedback_collaborative_automated</v>
      </c>
    </row>
    <row r="888" spans="1:4" x14ac:dyDescent="0.25">
      <c r="A888" t="s">
        <v>3399</v>
      </c>
      <c r="B888" t="s">
        <v>3400</v>
      </c>
      <c r="C888">
        <v>2</v>
      </c>
      <c r="D888" s="9" t="str">
        <f>VLOOKUP(Table_scibert_titles_topics[[#This Row],[Column3.topic]],scibert_titles_topicDescription!$B$2:$C$27, 2, FALSE)</f>
        <v>2_intercultural_telecollaboration_competence_t...</v>
      </c>
    </row>
    <row r="889" spans="1:4" x14ac:dyDescent="0.25">
      <c r="A889" t="s">
        <v>3403</v>
      </c>
      <c r="B889" t="s">
        <v>3404</v>
      </c>
      <c r="C889">
        <v>9</v>
      </c>
      <c r="D889" s="9" t="str">
        <f>VLOOKUP(Table_scibert_titles_topics[[#This Row],[Column3.topic]],scibert_titles_topicDescription!$B$2:$C$27, 2, FALSE)</f>
        <v>9_multimodal_videoconferencing_video_via</v>
      </c>
    </row>
    <row r="890" spans="1:4" x14ac:dyDescent="0.25">
      <c r="A890" t="s">
        <v>3408</v>
      </c>
      <c r="B890" t="s">
        <v>3409</v>
      </c>
      <c r="C890">
        <v>6</v>
      </c>
      <c r="D890" s="9" t="str">
        <f>VLOOKUP(Table_scibert_titles_topics[[#This Row],[Column3.topic]],scibert_titles_topicDescription!$B$2:$C$27, 2, FALSE)</f>
        <v>6_game_games_digital_playing</v>
      </c>
    </row>
    <row r="891" spans="1:4" x14ac:dyDescent="0.25">
      <c r="A891" t="s">
        <v>3412</v>
      </c>
      <c r="B891" t="s">
        <v>3413</v>
      </c>
      <c r="C891">
        <v>18</v>
      </c>
      <c r="D891" s="9" t="str">
        <f>VLOOKUP(Table_scibert_titles_topics[[#This Row],[Column3.topic]],scibert_titles_topicDescription!$B$2:$C$27, 2, FALSE)</f>
        <v>18_virtual_3d_immersive_reality</v>
      </c>
    </row>
    <row r="892" spans="1:4" x14ac:dyDescent="0.25">
      <c r="A892" t="s">
        <v>3416</v>
      </c>
      <c r="B892" t="s">
        <v>3417</v>
      </c>
      <c r="C892">
        <v>3</v>
      </c>
      <c r="D892" s="9" t="str">
        <f>VLOOKUP(Table_scibert_titles_topics[[#This Row],[Column3.topic]],scibert_titles_topicDescription!$B$2:$C$27, 2, FALSE)</f>
        <v>3_language_learning_assisted_computer</v>
      </c>
    </row>
    <row r="893" spans="1:4" x14ac:dyDescent="0.25">
      <c r="A893" t="s">
        <v>3421</v>
      </c>
      <c r="B893" t="s">
        <v>5923</v>
      </c>
      <c r="C893">
        <v>-1</v>
      </c>
      <c r="D893" s="9" t="str">
        <f>VLOOKUP(Table_scibert_titles_topics[[#This Row],[Column3.topic]],scibert_titles_topicDescription!$B$2:$C$27, 2, FALSE)</f>
        <v>-1_sep_cls_of_and_language_learning</v>
      </c>
    </row>
    <row r="894" spans="1:4" x14ac:dyDescent="0.25">
      <c r="A894" t="s">
        <v>3425</v>
      </c>
      <c r="B894" t="s">
        <v>3426</v>
      </c>
      <c r="C894">
        <v>-1</v>
      </c>
      <c r="D894" s="9" t="str">
        <f>VLOOKUP(Table_scibert_titles_topics[[#This Row],[Column3.topic]],scibert_titles_topicDescription!$B$2:$C$27, 2, FALSE)</f>
        <v>-1_sep_cls_of_and_language_learning</v>
      </c>
    </row>
    <row r="895" spans="1:4" x14ac:dyDescent="0.25">
      <c r="A895" t="s">
        <v>3430</v>
      </c>
      <c r="B895" t="s">
        <v>3431</v>
      </c>
      <c r="C895">
        <v>-1</v>
      </c>
      <c r="D895" s="9" t="str">
        <f>VLOOKUP(Table_scibert_titles_topics[[#This Row],[Column3.topic]],scibert_titles_topicDescription!$B$2:$C$27, 2, FALSE)</f>
        <v>-1_sep_cls_of_and_language_learning</v>
      </c>
    </row>
    <row r="896" spans="1:4" x14ac:dyDescent="0.25">
      <c r="A896" t="s">
        <v>3774</v>
      </c>
      <c r="B896" t="s">
        <v>3775</v>
      </c>
      <c r="C896">
        <v>-1</v>
      </c>
      <c r="D896" s="9" t="str">
        <f>VLOOKUP(Table_scibert_titles_topics[[#This Row],[Column3.topic]],scibert_titles_topicDescription!$B$2:$C$27, 2, FALSE)</f>
        <v>-1_sep_cls_of_and_language_learning</v>
      </c>
    </row>
    <row r="897" spans="1:4" x14ac:dyDescent="0.25">
      <c r="A897" t="s">
        <v>3779</v>
      </c>
      <c r="B897" t="s">
        <v>3780</v>
      </c>
      <c r="C897">
        <v>-1</v>
      </c>
      <c r="D897" s="9" t="str">
        <f>VLOOKUP(Table_scibert_titles_topics[[#This Row],[Column3.topic]],scibert_titles_topicDescription!$B$2:$C$27, 2, FALSE)</f>
        <v>-1_sep_cls_of_and_language_learning</v>
      </c>
    </row>
    <row r="898" spans="1:4" x14ac:dyDescent="0.25">
      <c r="A898" t="s">
        <v>3784</v>
      </c>
      <c r="B898" t="s">
        <v>3785</v>
      </c>
      <c r="C898">
        <v>12</v>
      </c>
      <c r="D898" s="9" t="str">
        <f>VLOOKUP(Table_scibert_titles_topics[[#This Row],[Column3.topic]],scibert_titles_topicDescription!$B$2:$C$27, 2, FALSE)</f>
        <v>12_online_student_analytics_learning</v>
      </c>
    </row>
    <row r="899" spans="1:4" x14ac:dyDescent="0.25">
      <c r="A899" t="s">
        <v>3789</v>
      </c>
      <c r="B899" t="s">
        <v>3790</v>
      </c>
      <c r="C899">
        <v>-1</v>
      </c>
      <c r="D899" s="9" t="str">
        <f>VLOOKUP(Table_scibert_titles_topics[[#This Row],[Column3.topic]],scibert_titles_topicDescription!$B$2:$C$27, 2, FALSE)</f>
        <v>-1_sep_cls_of_and_language_learning</v>
      </c>
    </row>
    <row r="900" spans="1:4" x14ac:dyDescent="0.25">
      <c r="A900" t="s">
        <v>3794</v>
      </c>
      <c r="B900" t="s">
        <v>3795</v>
      </c>
      <c r="C900">
        <v>12</v>
      </c>
      <c r="D900" s="9" t="str">
        <f>VLOOKUP(Table_scibert_titles_topics[[#This Row],[Column3.topic]],scibert_titles_topicDescription!$B$2:$C$27, 2, FALSE)</f>
        <v>12_online_student_analytics_learning</v>
      </c>
    </row>
    <row r="901" spans="1:4" x14ac:dyDescent="0.25">
      <c r="A901" t="s">
        <v>3798</v>
      </c>
      <c r="B901" t="s">
        <v>3799</v>
      </c>
      <c r="C901">
        <v>-1</v>
      </c>
      <c r="D901" s="9" t="str">
        <f>VLOOKUP(Table_scibert_titles_topics[[#This Row],[Column3.topic]],scibert_titles_topicDescription!$B$2:$C$27, 2, FALSE)</f>
        <v>-1_sep_cls_of_and_language_learning</v>
      </c>
    </row>
    <row r="902" spans="1:4" x14ac:dyDescent="0.25">
      <c r="A902" t="s">
        <v>3803</v>
      </c>
      <c r="B902" t="s">
        <v>3804</v>
      </c>
      <c r="C902">
        <v>1</v>
      </c>
      <c r="D902" s="9" t="str">
        <f>VLOOKUP(Table_scibert_titles_topics[[#This Row],[Column3.topic]],scibert_titles_topicDescription!$B$2:$C$27, 2, FALSE)</f>
        <v>1_mobile_learning_language_assisted</v>
      </c>
    </row>
    <row r="903" spans="1:4" x14ac:dyDescent="0.25">
      <c r="A903" t="s">
        <v>3808</v>
      </c>
      <c r="B903" t="s">
        <v>3809</v>
      </c>
      <c r="C903">
        <v>-1</v>
      </c>
      <c r="D903" s="9" t="str">
        <f>VLOOKUP(Table_scibert_titles_topics[[#This Row],[Column3.topic]],scibert_titles_topicDescription!$B$2:$C$27, 2, FALSE)</f>
        <v>-1_sep_cls_of_and_language_learning</v>
      </c>
    </row>
    <row r="904" spans="1:4" x14ac:dyDescent="0.25">
      <c r="A904" t="s">
        <v>3813</v>
      </c>
      <c r="B904" t="s">
        <v>3814</v>
      </c>
      <c r="C904">
        <v>1</v>
      </c>
      <c r="D904" s="9" t="str">
        <f>VLOOKUP(Table_scibert_titles_topics[[#This Row],[Column3.topic]],scibert_titles_topicDescription!$B$2:$C$27, 2, FALSE)</f>
        <v>1_mobile_learning_language_assisted</v>
      </c>
    </row>
    <row r="905" spans="1:4" x14ac:dyDescent="0.25">
      <c r="A905" t="s">
        <v>3818</v>
      </c>
      <c r="B905" t="s">
        <v>3819</v>
      </c>
      <c r="C905">
        <v>4</v>
      </c>
      <c r="D905" s="9" t="str">
        <f>VLOOKUP(Table_scibert_titles_topics[[#This Row],[Column3.topic]],scibert_titles_topicDescription!$B$2:$C$27, 2, FALSE)</f>
        <v>4_vocabulary_acquisition_glosses_dictionaries</v>
      </c>
    </row>
    <row r="906" spans="1:4" x14ac:dyDescent="0.25">
      <c r="A906" t="s">
        <v>3822</v>
      </c>
      <c r="B906" t="s">
        <v>3823</v>
      </c>
      <c r="C906">
        <v>-1</v>
      </c>
      <c r="D906" s="9" t="str">
        <f>VLOOKUP(Table_scibert_titles_topics[[#This Row],[Column3.topic]],scibert_titles_topicDescription!$B$2:$C$27, 2, FALSE)</f>
        <v>-1_sep_cls_of_and_language_learning</v>
      </c>
    </row>
    <row r="907" spans="1:4" x14ac:dyDescent="0.25">
      <c r="A907" t="s">
        <v>3827</v>
      </c>
      <c r="B907" t="s">
        <v>3828</v>
      </c>
      <c r="C907">
        <v>10</v>
      </c>
      <c r="D907" s="9" t="str">
        <f>VLOOKUP(Table_scibert_titles_topics[[#This Row],[Column3.topic]],scibert_titles_topicDescription!$B$2:$C$27, 2, FALSE)</f>
        <v>10_comprehension_captions_video_captioned</v>
      </c>
    </row>
    <row r="908" spans="1:4" x14ac:dyDescent="0.25">
      <c r="A908" t="s">
        <v>3833</v>
      </c>
      <c r="B908" t="s">
        <v>3834</v>
      </c>
      <c r="C908">
        <v>1</v>
      </c>
      <c r="D908" s="9" t="str">
        <f>VLOOKUP(Table_scibert_titles_topics[[#This Row],[Column3.topic]],scibert_titles_topicDescription!$B$2:$C$27, 2, FALSE)</f>
        <v>1_mobile_learning_language_assisted</v>
      </c>
    </row>
    <row r="909" spans="1:4" x14ac:dyDescent="0.25">
      <c r="A909" t="s">
        <v>3838</v>
      </c>
      <c r="B909" t="s">
        <v>3839</v>
      </c>
      <c r="C909">
        <v>-1</v>
      </c>
      <c r="D909" s="9" t="str">
        <f>VLOOKUP(Table_scibert_titles_topics[[#This Row],[Column3.topic]],scibert_titles_topicDescription!$B$2:$C$27, 2, FALSE)</f>
        <v>-1_sep_cls_of_and_language_learning</v>
      </c>
    </row>
    <row r="910" spans="1:4" x14ac:dyDescent="0.25">
      <c r="A910" t="s">
        <v>3843</v>
      </c>
      <c r="B910" t="s">
        <v>3844</v>
      </c>
      <c r="C910">
        <v>4</v>
      </c>
      <c r="D910" s="9" t="str">
        <f>VLOOKUP(Table_scibert_titles_topics[[#This Row],[Column3.topic]],scibert_titles_topicDescription!$B$2:$C$27, 2, FALSE)</f>
        <v>4_vocabulary_acquisition_glosses_dictionaries</v>
      </c>
    </row>
    <row r="911" spans="1:4" x14ac:dyDescent="0.25">
      <c r="A911" t="s">
        <v>3847</v>
      </c>
      <c r="B911" t="s">
        <v>5891</v>
      </c>
      <c r="C911">
        <v>0</v>
      </c>
      <c r="D911" s="9" t="str">
        <f>VLOOKUP(Table_scibert_titles_topics[[#This Row],[Column3.topic]],scibert_titles_topicDescription!$B$2:$C$27, 2, FALSE)</f>
        <v>0_writing_feedback_collaborative_automated</v>
      </c>
    </row>
    <row r="912" spans="1:4" x14ac:dyDescent="0.25">
      <c r="A912" t="s">
        <v>4295</v>
      </c>
      <c r="B912" t="s">
        <v>5889</v>
      </c>
      <c r="C912">
        <v>-1</v>
      </c>
      <c r="D912" s="9" t="str">
        <f>VLOOKUP(Table_scibert_titles_topics[[#This Row],[Column3.topic]],scibert_titles_topicDescription!$B$2:$C$27, 2, FALSE)</f>
        <v>-1_sep_cls_of_and_language_learning</v>
      </c>
    </row>
    <row r="913" spans="1:4" x14ac:dyDescent="0.25">
      <c r="A913" t="s">
        <v>4299</v>
      </c>
      <c r="B913" t="s">
        <v>4300</v>
      </c>
      <c r="C913">
        <v>-1</v>
      </c>
      <c r="D913" s="9" t="str">
        <f>VLOOKUP(Table_scibert_titles_topics[[#This Row],[Column3.topic]],scibert_titles_topicDescription!$B$2:$C$27, 2, FALSE)</f>
        <v>-1_sep_cls_of_and_language_learning</v>
      </c>
    </row>
    <row r="914" spans="1:4" x14ac:dyDescent="0.25">
      <c r="A914" t="s">
        <v>4304</v>
      </c>
      <c r="B914" t="s">
        <v>5890</v>
      </c>
      <c r="C914">
        <v>17</v>
      </c>
      <c r="D914" s="9" t="str">
        <f>VLOOKUP(Table_scibert_titles_topics[[#This Row],[Column3.topic]],scibert_titles_topicDescription!$B$2:$C$27, 2, FALSE)</f>
        <v>17_call_teacher_teachers_professional</v>
      </c>
    </row>
    <row r="915" spans="1:4" x14ac:dyDescent="0.25">
      <c r="A915" t="s">
        <v>4307</v>
      </c>
      <c r="B915" t="s">
        <v>4308</v>
      </c>
      <c r="C915">
        <v>-1</v>
      </c>
      <c r="D915" s="9" t="str">
        <f>VLOOKUP(Table_scibert_titles_topics[[#This Row],[Column3.topic]],scibert_titles_topicDescription!$B$2:$C$27, 2, FALSE)</f>
        <v>-1_sep_cls_of_and_language_learning</v>
      </c>
    </row>
    <row r="916" spans="1:4" x14ac:dyDescent="0.25">
      <c r="A916" t="s">
        <v>4312</v>
      </c>
      <c r="B916" t="s">
        <v>4313</v>
      </c>
      <c r="C916">
        <v>2</v>
      </c>
      <c r="D916" s="9" t="str">
        <f>VLOOKUP(Table_scibert_titles_topics[[#This Row],[Column3.topic]],scibert_titles_topicDescription!$B$2:$C$27, 2, FALSE)</f>
        <v>2_intercultural_telecollaboration_competence_t...</v>
      </c>
    </row>
    <row r="917" spans="1:4" x14ac:dyDescent="0.25">
      <c r="A917" t="s">
        <v>4318</v>
      </c>
      <c r="B917" t="s">
        <v>4319</v>
      </c>
      <c r="C917">
        <v>20</v>
      </c>
      <c r="D917" s="9" t="str">
        <f>VLOOKUP(Table_scibert_titles_topics[[#This Row],[Column3.topic]],scibert_titles_topicDescription!$B$2:$C$27, 2, FALSE)</f>
        <v>20_virtual_exchange_presence_online</v>
      </c>
    </row>
    <row r="918" spans="1:4" x14ac:dyDescent="0.25">
      <c r="A918" t="s">
        <v>4322</v>
      </c>
      <c r="B918" t="s">
        <v>4323</v>
      </c>
      <c r="C918">
        <v>20</v>
      </c>
      <c r="D918" s="9" t="str">
        <f>VLOOKUP(Table_scibert_titles_topics[[#This Row],[Column3.topic]],scibert_titles_topicDescription!$B$2:$C$27, 2, FALSE)</f>
        <v>20_virtual_exchange_presence_online</v>
      </c>
    </row>
    <row r="919" spans="1:4" x14ac:dyDescent="0.25">
      <c r="A919" t="s">
        <v>4328</v>
      </c>
      <c r="B919" t="s">
        <v>4329</v>
      </c>
      <c r="C919">
        <v>0</v>
      </c>
      <c r="D919" s="9" t="str">
        <f>VLOOKUP(Table_scibert_titles_topics[[#This Row],[Column3.topic]],scibert_titles_topicDescription!$B$2:$C$27, 2, FALSE)</f>
        <v>0_writing_feedback_collaborative_automated</v>
      </c>
    </row>
    <row r="920" spans="1:4" x14ac:dyDescent="0.25">
      <c r="A920" t="s">
        <v>4332</v>
      </c>
      <c r="B920" t="s">
        <v>4333</v>
      </c>
      <c r="C920">
        <v>-1</v>
      </c>
      <c r="D920" s="9" t="str">
        <f>VLOOKUP(Table_scibert_titles_topics[[#This Row],[Column3.topic]],scibert_titles_topicDescription!$B$2:$C$27, 2, FALSE)</f>
        <v>-1_sep_cls_of_and_language_learning</v>
      </c>
    </row>
    <row r="921" spans="1:4" x14ac:dyDescent="0.25">
      <c r="A921" t="s">
        <v>4337</v>
      </c>
      <c r="B921" t="s">
        <v>4338</v>
      </c>
      <c r="C921">
        <v>3</v>
      </c>
      <c r="D921" s="9" t="str">
        <f>VLOOKUP(Table_scibert_titles_topics[[#This Row],[Column3.topic]],scibert_titles_topicDescription!$B$2:$C$27, 2, FALSE)</f>
        <v>3_language_learning_assisted_computer</v>
      </c>
    </row>
    <row r="922" spans="1:4" x14ac:dyDescent="0.25">
      <c r="A922" t="s">
        <v>4342</v>
      </c>
      <c r="B922" t="s">
        <v>4343</v>
      </c>
      <c r="C922">
        <v>-1</v>
      </c>
      <c r="D922" s="9" t="str">
        <f>VLOOKUP(Table_scibert_titles_topics[[#This Row],[Column3.topic]],scibert_titles_topicDescription!$B$2:$C$27, 2, FALSE)</f>
        <v>-1_sep_cls_of_and_language_learning</v>
      </c>
    </row>
    <row r="923" spans="1:4" x14ac:dyDescent="0.25">
      <c r="A923" t="s">
        <v>4347</v>
      </c>
      <c r="B923" t="s">
        <v>4348</v>
      </c>
      <c r="C923">
        <v>16</v>
      </c>
      <c r="D923" s="9" t="str">
        <f>VLOOKUP(Table_scibert_titles_topics[[#This Row],[Column3.topic]],scibert_titles_topicDescription!$B$2:$C$27, 2, FALSE)</f>
        <v>16_blended_learning_inquiry_college</v>
      </c>
    </row>
    <row r="924" spans="1:4" x14ac:dyDescent="0.25">
      <c r="A924" t="s">
        <v>4352</v>
      </c>
      <c r="B924" t="s">
        <v>4353</v>
      </c>
      <c r="C924">
        <v>9</v>
      </c>
      <c r="D924" s="9" t="str">
        <f>VLOOKUP(Table_scibert_titles_topics[[#This Row],[Column3.topic]],scibert_titles_topicDescription!$B$2:$C$27, 2, FALSE)</f>
        <v>9_multimodal_videoconferencing_video_via</v>
      </c>
    </row>
    <row r="925" spans="1:4" x14ac:dyDescent="0.25">
      <c r="A925" t="s">
        <v>4357</v>
      </c>
      <c r="B925" t="s">
        <v>4358</v>
      </c>
      <c r="C925">
        <v>-1</v>
      </c>
      <c r="D925" s="9" t="str">
        <f>VLOOKUP(Table_scibert_titles_topics[[#This Row],[Column3.topic]],scibert_titles_topicDescription!$B$2:$C$27, 2, FALSE)</f>
        <v>-1_sep_cls_of_and_language_learning</v>
      </c>
    </row>
    <row r="926" spans="1:4" x14ac:dyDescent="0.25">
      <c r="A926" t="s">
        <v>4362</v>
      </c>
      <c r="B926" t="s">
        <v>4363</v>
      </c>
      <c r="C926">
        <v>-1</v>
      </c>
      <c r="D926" s="9" t="str">
        <f>VLOOKUP(Table_scibert_titles_topics[[#This Row],[Column3.topic]],scibert_titles_topicDescription!$B$2:$C$27, 2, FALSE)</f>
        <v>-1_sep_cls_of_and_language_learning</v>
      </c>
    </row>
    <row r="927" spans="1:4" x14ac:dyDescent="0.25">
      <c r="A927" t="s">
        <v>4367</v>
      </c>
      <c r="B927" t="s">
        <v>4368</v>
      </c>
      <c r="C927">
        <v>-1</v>
      </c>
      <c r="D927" s="9" t="str">
        <f>VLOOKUP(Table_scibert_titles_topics[[#This Row],[Column3.topic]],scibert_titles_topicDescription!$B$2:$C$27, 2, FALSE)</f>
        <v>-1_sep_cls_of_and_language_learning</v>
      </c>
    </row>
    <row r="928" spans="1:4" x14ac:dyDescent="0.25">
      <c r="A928" t="s">
        <v>4417</v>
      </c>
      <c r="B928" t="s">
        <v>4418</v>
      </c>
      <c r="C928">
        <v>5</v>
      </c>
      <c r="D928" s="9" t="str">
        <f>VLOOKUP(Table_scibert_titles_topics[[#This Row],[Column3.topic]],scibert_titles_topicDescription!$B$2:$C$27, 2, FALSE)</f>
        <v>5_pronunciation_speech_training_recognition</v>
      </c>
    </row>
    <row r="929" spans="1:4" x14ac:dyDescent="0.25">
      <c r="A929" t="s">
        <v>4422</v>
      </c>
      <c r="B929" t="s">
        <v>4423</v>
      </c>
      <c r="C929">
        <v>-1</v>
      </c>
      <c r="D929" s="9" t="str">
        <f>VLOOKUP(Table_scibert_titles_topics[[#This Row],[Column3.topic]],scibert_titles_topicDescription!$B$2:$C$27, 2, FALSE)</f>
        <v>-1_sep_cls_of_and_language_learning</v>
      </c>
    </row>
    <row r="930" spans="1:4" x14ac:dyDescent="0.25">
      <c r="A930" t="s">
        <v>4427</v>
      </c>
      <c r="B930" t="s">
        <v>4428</v>
      </c>
      <c r="C930">
        <v>20</v>
      </c>
      <c r="D930" s="9" t="str">
        <f>VLOOKUP(Table_scibert_titles_topics[[#This Row],[Column3.topic]],scibert_titles_topicDescription!$B$2:$C$27, 2, FALSE)</f>
        <v>20_virtual_exchange_presence_online</v>
      </c>
    </row>
    <row r="931" spans="1:4" x14ac:dyDescent="0.25">
      <c r="A931" t="s">
        <v>4433</v>
      </c>
      <c r="B931" t="s">
        <v>4434</v>
      </c>
      <c r="C931">
        <v>5</v>
      </c>
      <c r="D931" s="9" t="str">
        <f>VLOOKUP(Table_scibert_titles_topics[[#This Row],[Column3.topic]],scibert_titles_topicDescription!$B$2:$C$27, 2, FALSE)</f>
        <v>5_pronunciation_speech_training_recognition</v>
      </c>
    </row>
    <row r="932" spans="1:4" x14ac:dyDescent="0.25">
      <c r="A932" t="s">
        <v>4438</v>
      </c>
      <c r="B932" t="s">
        <v>4439</v>
      </c>
      <c r="C932">
        <v>9</v>
      </c>
      <c r="D932" s="9" t="str">
        <f>VLOOKUP(Table_scibert_titles_topics[[#This Row],[Column3.topic]],scibert_titles_topicDescription!$B$2:$C$27, 2, FALSE)</f>
        <v>9_multimodal_videoconferencing_video_via</v>
      </c>
    </row>
    <row r="933" spans="1:4" x14ac:dyDescent="0.25">
      <c r="A933" t="s">
        <v>4443</v>
      </c>
      <c r="B933" t="s">
        <v>4444</v>
      </c>
      <c r="C933">
        <v>10</v>
      </c>
      <c r="D933" s="9" t="str">
        <f>VLOOKUP(Table_scibert_titles_topics[[#This Row],[Column3.topic]],scibert_titles_topicDescription!$B$2:$C$27, 2, FALSE)</f>
        <v>10_comprehension_captions_video_captioned</v>
      </c>
    </row>
    <row r="934" spans="1:4" x14ac:dyDescent="0.25">
      <c r="A934" t="s">
        <v>4448</v>
      </c>
      <c r="B934" t="s">
        <v>4449</v>
      </c>
      <c r="C934">
        <v>-1</v>
      </c>
      <c r="D934" s="9" t="str">
        <f>VLOOKUP(Table_scibert_titles_topics[[#This Row],[Column3.topic]],scibert_titles_topicDescription!$B$2:$C$27, 2, FALSE)</f>
        <v>-1_sep_cls_of_and_language_learning</v>
      </c>
    </row>
    <row r="935" spans="1:4" x14ac:dyDescent="0.25">
      <c r="A935" t="s">
        <v>4453</v>
      </c>
      <c r="B935" t="s">
        <v>4454</v>
      </c>
      <c r="C935">
        <v>8</v>
      </c>
      <c r="D935" s="9" t="str">
        <f>VLOOKUP(Table_scibert_titles_topics[[#This Row],[Column3.topic]],scibert_titles_topicDescription!$B$2:$C$27, 2, FALSE)</f>
        <v>8_teachers_technology_technological_pedagogical</v>
      </c>
    </row>
    <row r="936" spans="1:4" x14ac:dyDescent="0.25">
      <c r="A936" t="s">
        <v>4652</v>
      </c>
      <c r="B936" t="s">
        <v>4653</v>
      </c>
      <c r="C936">
        <v>-1</v>
      </c>
      <c r="D936" s="9" t="str">
        <f>VLOOKUP(Table_scibert_titles_topics[[#This Row],[Column3.topic]],scibert_titles_topicDescription!$B$2:$C$27, 2, FALSE)</f>
        <v>-1_sep_cls_of_and_language_learning</v>
      </c>
    </row>
    <row r="937" spans="1:4" x14ac:dyDescent="0.25">
      <c r="A937" t="s">
        <v>4657</v>
      </c>
      <c r="B937" t="s">
        <v>4658</v>
      </c>
      <c r="C937">
        <v>21</v>
      </c>
      <c r="D937" s="9" t="str">
        <f>VLOOKUP(Table_scibert_titles_topics[[#This Row],[Column3.topic]],scibert_titles_topicDescription!$B$2:$C$27, 2, FALSE)</f>
        <v>21_reading_strategies_students_perceptions</v>
      </c>
    </row>
    <row r="938" spans="1:4" x14ac:dyDescent="0.25">
      <c r="A938" t="s">
        <v>4662</v>
      </c>
      <c r="B938" t="s">
        <v>4663</v>
      </c>
      <c r="C938">
        <v>-1</v>
      </c>
      <c r="D938" s="9" t="str">
        <f>VLOOKUP(Table_scibert_titles_topics[[#This Row],[Column3.topic]],scibert_titles_topicDescription!$B$2:$C$27, 2, FALSE)</f>
        <v>-1_sep_cls_of_and_language_learning</v>
      </c>
    </row>
    <row r="939" spans="1:4" x14ac:dyDescent="0.25">
      <c r="A939" t="s">
        <v>4668</v>
      </c>
      <c r="B939" t="s">
        <v>4669</v>
      </c>
      <c r="C939">
        <v>2</v>
      </c>
      <c r="D939" s="9" t="str">
        <f>VLOOKUP(Table_scibert_titles_topics[[#This Row],[Column3.topic]],scibert_titles_topicDescription!$B$2:$C$27, 2, FALSE)</f>
        <v>2_intercultural_telecollaboration_competence_t...</v>
      </c>
    </row>
    <row r="940" spans="1:4" x14ac:dyDescent="0.25">
      <c r="A940" t="s">
        <v>4672</v>
      </c>
      <c r="B940" t="s">
        <v>4673</v>
      </c>
      <c r="C940">
        <v>9</v>
      </c>
      <c r="D940" s="9" t="str">
        <f>VLOOKUP(Table_scibert_titles_topics[[#This Row],[Column3.topic]],scibert_titles_topicDescription!$B$2:$C$27, 2, FALSE)</f>
        <v>9_multimodal_videoconferencing_video_via</v>
      </c>
    </row>
    <row r="941" spans="1:4" x14ac:dyDescent="0.25">
      <c r="A941" t="s">
        <v>4678</v>
      </c>
      <c r="B941" t="s">
        <v>4679</v>
      </c>
      <c r="C941">
        <v>-1</v>
      </c>
      <c r="D941" s="9" t="str">
        <f>VLOOKUP(Table_scibert_titles_topics[[#This Row],[Column3.topic]],scibert_titles_topicDescription!$B$2:$C$27, 2, FALSE)</f>
        <v>-1_sep_cls_of_and_language_learning</v>
      </c>
    </row>
    <row r="942" spans="1:4" x14ac:dyDescent="0.25">
      <c r="A942" t="s">
        <v>4683</v>
      </c>
      <c r="B942" t="s">
        <v>4684</v>
      </c>
      <c r="C942">
        <v>-1</v>
      </c>
      <c r="D942" s="9" t="str">
        <f>VLOOKUP(Table_scibert_titles_topics[[#This Row],[Column3.topic]],scibert_titles_topicDescription!$B$2:$C$27, 2, FALSE)</f>
        <v>-1_sep_cls_of_and_language_learning</v>
      </c>
    </row>
    <row r="943" spans="1:4" x14ac:dyDescent="0.25">
      <c r="A943" t="s">
        <v>4687</v>
      </c>
      <c r="B943" t="s">
        <v>4688</v>
      </c>
      <c r="C943">
        <v>9</v>
      </c>
      <c r="D943" s="9" t="str">
        <f>VLOOKUP(Table_scibert_titles_topics[[#This Row],[Column3.topic]],scibert_titles_topicDescription!$B$2:$C$27, 2, FALSE)</f>
        <v>9_multimodal_videoconferencing_video_via</v>
      </c>
    </row>
    <row r="944" spans="1:4" x14ac:dyDescent="0.25">
      <c r="A944" t="s">
        <v>4692</v>
      </c>
      <c r="B944" t="s">
        <v>4693</v>
      </c>
      <c r="C944">
        <v>-1</v>
      </c>
      <c r="D944" s="9" t="str">
        <f>VLOOKUP(Table_scibert_titles_topics[[#This Row],[Column3.topic]],scibert_titles_topicDescription!$B$2:$C$27, 2, FALSE)</f>
        <v>-1_sep_cls_of_and_language_learning</v>
      </c>
    </row>
    <row r="945" spans="1:4" x14ac:dyDescent="0.25">
      <c r="A945" t="s">
        <v>4697</v>
      </c>
      <c r="B945" t="s">
        <v>4698</v>
      </c>
      <c r="C945">
        <v>9</v>
      </c>
      <c r="D945" s="9" t="str">
        <f>VLOOKUP(Table_scibert_titles_topics[[#This Row],[Column3.topic]],scibert_titles_topicDescription!$B$2:$C$27, 2, FALSE)</f>
        <v>9_multimodal_videoconferencing_video_via</v>
      </c>
    </row>
    <row r="946" spans="1:4" x14ac:dyDescent="0.25">
      <c r="A946" t="s">
        <v>4702</v>
      </c>
      <c r="B946" t="s">
        <v>4703</v>
      </c>
      <c r="C946">
        <v>-1</v>
      </c>
      <c r="D946" s="9" t="str">
        <f>VLOOKUP(Table_scibert_titles_topics[[#This Row],[Column3.topic]],scibert_titles_topicDescription!$B$2:$C$27, 2, FALSE)</f>
        <v>-1_sep_cls_of_and_language_learning</v>
      </c>
    </row>
    <row r="947" spans="1:4" x14ac:dyDescent="0.25">
      <c r="A947" t="s">
        <v>4707</v>
      </c>
      <c r="B947" t="s">
        <v>4708</v>
      </c>
      <c r="C947">
        <v>3</v>
      </c>
      <c r="D947" s="9" t="str">
        <f>VLOOKUP(Table_scibert_titles_topics[[#This Row],[Column3.topic]],scibert_titles_topicDescription!$B$2:$C$27, 2, FALSE)</f>
        <v>3_language_learning_assisted_computer</v>
      </c>
    </row>
    <row r="948" spans="1:4" x14ac:dyDescent="0.25">
      <c r="A948" t="s">
        <v>4712</v>
      </c>
      <c r="B948" t="s">
        <v>4713</v>
      </c>
      <c r="C948">
        <v>10</v>
      </c>
      <c r="D948" s="9" t="str">
        <f>VLOOKUP(Table_scibert_titles_topics[[#This Row],[Column3.topic]],scibert_titles_topicDescription!$B$2:$C$27, 2, FALSE)</f>
        <v>10_comprehension_captions_video_captioned</v>
      </c>
    </row>
    <row r="949" spans="1:4" x14ac:dyDescent="0.25">
      <c r="A949" t="s">
        <v>4716</v>
      </c>
      <c r="B949" t="s">
        <v>4717</v>
      </c>
      <c r="C949">
        <v>17</v>
      </c>
      <c r="D949" s="9" t="str">
        <f>VLOOKUP(Table_scibert_titles_topics[[#This Row],[Column3.topic]],scibert_titles_topicDescription!$B$2:$C$27, 2, FALSE)</f>
        <v>17_call_teacher_teachers_professional</v>
      </c>
    </row>
    <row r="950" spans="1:4" x14ac:dyDescent="0.25">
      <c r="A950" t="s">
        <v>4720</v>
      </c>
      <c r="B950" t="s">
        <v>4721</v>
      </c>
      <c r="C950">
        <v>0</v>
      </c>
      <c r="D950" s="9" t="str">
        <f>VLOOKUP(Table_scibert_titles_topics[[#This Row],[Column3.topic]],scibert_titles_topicDescription!$B$2:$C$27, 2, FALSE)</f>
        <v>0_writing_feedback_collaborative_automated</v>
      </c>
    </row>
    <row r="951" spans="1:4" x14ac:dyDescent="0.25">
      <c r="A951" t="s">
        <v>4725</v>
      </c>
      <c r="B951" t="s">
        <v>4726</v>
      </c>
      <c r="C951">
        <v>-1</v>
      </c>
      <c r="D951" s="9" t="str">
        <f>VLOOKUP(Table_scibert_titles_topics[[#This Row],[Column3.topic]],scibert_titles_topicDescription!$B$2:$C$27, 2, FALSE)</f>
        <v>-1_sep_cls_of_and_language_learning</v>
      </c>
    </row>
    <row r="952" spans="1:4" x14ac:dyDescent="0.25">
      <c r="A952" t="s">
        <v>4730</v>
      </c>
      <c r="B952" t="s">
        <v>4731</v>
      </c>
      <c r="C952">
        <v>11</v>
      </c>
      <c r="D952" s="9" t="str">
        <f>VLOOKUP(Table_scibert_titles_topics[[#This Row],[Column3.topic]],scibert_titles_topicDescription!$B$2:$C$27, 2, FALSE)</f>
        <v>11_call_research_replication_the</v>
      </c>
    </row>
    <row r="953" spans="1:4" x14ac:dyDescent="0.25">
      <c r="A953" t="s">
        <v>4734</v>
      </c>
      <c r="B953" t="s">
        <v>4735</v>
      </c>
      <c r="C953">
        <v>6</v>
      </c>
      <c r="D953" s="9" t="str">
        <f>VLOOKUP(Table_scibert_titles_topics[[#This Row],[Column3.topic]],scibert_titles_topicDescription!$B$2:$C$27, 2, FALSE)</f>
        <v>6_game_games_digital_playing</v>
      </c>
    </row>
    <row r="954" spans="1:4" x14ac:dyDescent="0.25">
      <c r="A954" t="s">
        <v>4743</v>
      </c>
      <c r="B954" t="s">
        <v>4763</v>
      </c>
      <c r="C954">
        <v>2</v>
      </c>
      <c r="D954" s="9" t="str">
        <f>VLOOKUP(Table_scibert_titles_topics[[#This Row],[Column3.topic]],scibert_titles_topicDescription!$B$2:$C$27, 2, FALSE)</f>
        <v>2_intercultural_telecollaboration_competence_t...</v>
      </c>
    </row>
    <row r="955" spans="1:4" x14ac:dyDescent="0.25">
      <c r="A955" t="s">
        <v>4744</v>
      </c>
      <c r="B955" t="s">
        <v>4766</v>
      </c>
      <c r="C955">
        <v>0</v>
      </c>
      <c r="D955" s="9" t="str">
        <f>VLOOKUP(Table_scibert_titles_topics[[#This Row],[Column3.topic]],scibert_titles_topicDescription!$B$2:$C$27, 2, FALSE)</f>
        <v>0_writing_feedback_collaborative_automated</v>
      </c>
    </row>
    <row r="956" spans="1:4" x14ac:dyDescent="0.25">
      <c r="A956" t="s">
        <v>4747</v>
      </c>
      <c r="B956" t="s">
        <v>4771</v>
      </c>
      <c r="C956">
        <v>-1</v>
      </c>
      <c r="D956" s="9" t="str">
        <f>VLOOKUP(Table_scibert_titles_topics[[#This Row],[Column3.topic]],scibert_titles_topicDescription!$B$2:$C$27, 2, FALSE)</f>
        <v>-1_sep_cls_of_and_language_learning</v>
      </c>
    </row>
    <row r="957" spans="1:4" x14ac:dyDescent="0.25">
      <c r="A957" t="s">
        <v>4745</v>
      </c>
      <c r="B957" t="s">
        <v>4775</v>
      </c>
      <c r="C957">
        <v>0</v>
      </c>
      <c r="D957" s="9" t="str">
        <f>VLOOKUP(Table_scibert_titles_topics[[#This Row],[Column3.topic]],scibert_titles_topicDescription!$B$2:$C$27, 2, FALSE)</f>
        <v>0_writing_feedback_collaborative_automated</v>
      </c>
    </row>
    <row r="958" spans="1:4" x14ac:dyDescent="0.25">
      <c r="A958" t="s">
        <v>4746</v>
      </c>
      <c r="B958" t="s">
        <v>4779</v>
      </c>
      <c r="C958">
        <v>0</v>
      </c>
      <c r="D958" s="9" t="str">
        <f>VLOOKUP(Table_scibert_titles_topics[[#This Row],[Column3.topic]],scibert_titles_topicDescription!$B$2:$C$27, 2, FALSE)</f>
        <v>0_writing_feedback_collaborative_automated</v>
      </c>
    </row>
    <row r="959" spans="1:4" x14ac:dyDescent="0.25">
      <c r="A959" t="s">
        <v>4748</v>
      </c>
      <c r="B959" t="s">
        <v>4783</v>
      </c>
      <c r="C959">
        <v>-1</v>
      </c>
      <c r="D959" s="9" t="str">
        <f>VLOOKUP(Table_scibert_titles_topics[[#This Row],[Column3.topic]],scibert_titles_topicDescription!$B$2:$C$27, 2, FALSE)</f>
        <v>-1_sep_cls_of_and_language_learning</v>
      </c>
    </row>
    <row r="960" spans="1:4" x14ac:dyDescent="0.25">
      <c r="A960" t="s">
        <v>4749</v>
      </c>
      <c r="B960" t="s">
        <v>4787</v>
      </c>
      <c r="C960">
        <v>-1</v>
      </c>
      <c r="D960" s="9" t="str">
        <f>VLOOKUP(Table_scibert_titles_topics[[#This Row],[Column3.topic]],scibert_titles_topicDescription!$B$2:$C$27, 2, FALSE)</f>
        <v>-1_sep_cls_of_and_language_learning</v>
      </c>
    </row>
    <row r="961" spans="1:4" x14ac:dyDescent="0.25">
      <c r="A961" t="s">
        <v>4750</v>
      </c>
      <c r="B961" t="s">
        <v>4791</v>
      </c>
      <c r="C961">
        <v>-1</v>
      </c>
      <c r="D961" s="9" t="str">
        <f>VLOOKUP(Table_scibert_titles_topics[[#This Row],[Column3.topic]],scibert_titles_topicDescription!$B$2:$C$27, 2, FALSE)</f>
        <v>-1_sep_cls_of_and_language_learning</v>
      </c>
    </row>
    <row r="962" spans="1:4" x14ac:dyDescent="0.25">
      <c r="A962" t="s">
        <v>4751</v>
      </c>
      <c r="B962" t="s">
        <v>4795</v>
      </c>
      <c r="C962">
        <v>2</v>
      </c>
      <c r="D962" s="9" t="str">
        <f>VLOOKUP(Table_scibert_titles_topics[[#This Row],[Column3.topic]],scibert_titles_topicDescription!$B$2:$C$27, 2, FALSE)</f>
        <v>2_intercultural_telecollaboration_competence_t...</v>
      </c>
    </row>
    <row r="963" spans="1:4" x14ac:dyDescent="0.25">
      <c r="A963" t="s">
        <v>4752</v>
      </c>
      <c r="B963" t="s">
        <v>4799</v>
      </c>
      <c r="C963">
        <v>6</v>
      </c>
      <c r="D963" s="9" t="str">
        <f>VLOOKUP(Table_scibert_titles_topics[[#This Row],[Column3.topic]],scibert_titles_topicDescription!$B$2:$C$27, 2, FALSE)</f>
        <v>6_game_games_digital_playing</v>
      </c>
    </row>
    <row r="964" spans="1:4" x14ac:dyDescent="0.25">
      <c r="A964" t="s">
        <v>4753</v>
      </c>
      <c r="B964" t="s">
        <v>4803</v>
      </c>
      <c r="C964">
        <v>-1</v>
      </c>
      <c r="D964" s="9" t="str">
        <f>VLOOKUP(Table_scibert_titles_topics[[#This Row],[Column3.topic]],scibert_titles_topicDescription!$B$2:$C$27, 2, FALSE)</f>
        <v>-1_sep_cls_of_and_language_learning</v>
      </c>
    </row>
    <row r="965" spans="1:4" x14ac:dyDescent="0.25">
      <c r="A965" t="s">
        <v>4754</v>
      </c>
      <c r="B965" t="s">
        <v>4807</v>
      </c>
      <c r="C965">
        <v>6</v>
      </c>
      <c r="D965" s="9" t="str">
        <f>VLOOKUP(Table_scibert_titles_topics[[#This Row],[Column3.topic]],scibert_titles_topicDescription!$B$2:$C$27, 2, FALSE)</f>
        <v>6_game_games_digital_playing</v>
      </c>
    </row>
    <row r="966" spans="1:4" x14ac:dyDescent="0.25">
      <c r="A966" t="s">
        <v>4755</v>
      </c>
      <c r="B966" t="s">
        <v>4811</v>
      </c>
      <c r="C966">
        <v>5</v>
      </c>
      <c r="D966" s="9" t="str">
        <f>VLOOKUP(Table_scibert_titles_topics[[#This Row],[Column3.topic]],scibert_titles_topicDescription!$B$2:$C$27, 2, FALSE)</f>
        <v>5_pronunciation_speech_training_recognition</v>
      </c>
    </row>
    <row r="967" spans="1:4" x14ac:dyDescent="0.25">
      <c r="A967" t="s">
        <v>4756</v>
      </c>
      <c r="B967" t="s">
        <v>4815</v>
      </c>
      <c r="C967">
        <v>-1</v>
      </c>
      <c r="D967" s="9" t="str">
        <f>VLOOKUP(Table_scibert_titles_topics[[#This Row],[Column3.topic]],scibert_titles_topicDescription!$B$2:$C$27, 2, FALSE)</f>
        <v>-1_sep_cls_of_and_language_learning</v>
      </c>
    </row>
    <row r="968" spans="1:4" x14ac:dyDescent="0.25">
      <c r="A968" t="s">
        <v>4757</v>
      </c>
      <c r="B968" t="s">
        <v>4819</v>
      </c>
      <c r="C968">
        <v>1</v>
      </c>
      <c r="D968" s="9" t="str">
        <f>VLOOKUP(Table_scibert_titles_topics[[#This Row],[Column3.topic]],scibert_titles_topicDescription!$B$2:$C$27, 2, FALSE)</f>
        <v>1_mobile_learning_language_assisted</v>
      </c>
    </row>
    <row r="969" spans="1:4" x14ac:dyDescent="0.25">
      <c r="A969" t="s">
        <v>4758</v>
      </c>
      <c r="B969" t="s">
        <v>4823</v>
      </c>
      <c r="C969">
        <v>-1</v>
      </c>
      <c r="D969" s="9" t="str">
        <f>VLOOKUP(Table_scibert_titles_topics[[#This Row],[Column3.topic]],scibert_titles_topicDescription!$B$2:$C$27, 2, FALSE)</f>
        <v>-1_sep_cls_of_and_language_learning</v>
      </c>
    </row>
    <row r="970" spans="1:4" x14ac:dyDescent="0.25">
      <c r="A970" t="s">
        <v>4759</v>
      </c>
      <c r="B970" t="s">
        <v>4827</v>
      </c>
      <c r="C970">
        <v>4</v>
      </c>
      <c r="D970" s="9" t="str">
        <f>VLOOKUP(Table_scibert_titles_topics[[#This Row],[Column3.topic]],scibert_titles_topicDescription!$B$2:$C$27, 2, FALSE)</f>
        <v>4_vocabulary_acquisition_glosses_dictionaries</v>
      </c>
    </row>
    <row r="971" spans="1:4" x14ac:dyDescent="0.25">
      <c r="A971" t="s">
        <v>4760</v>
      </c>
      <c r="B971" t="s">
        <v>4831</v>
      </c>
      <c r="C971">
        <v>16</v>
      </c>
      <c r="D971" s="9" t="str">
        <f>VLOOKUP(Table_scibert_titles_topics[[#This Row],[Column3.topic]],scibert_titles_topicDescription!$B$2:$C$27, 2, FALSE)</f>
        <v>16_blended_learning_inquiry_college</v>
      </c>
    </row>
    <row r="972" spans="1:4" x14ac:dyDescent="0.25">
      <c r="A972" t="s">
        <v>4761</v>
      </c>
      <c r="B972" t="s">
        <v>4835</v>
      </c>
      <c r="C972">
        <v>3</v>
      </c>
      <c r="D972" s="9" t="str">
        <f>VLOOKUP(Table_scibert_titles_topics[[#This Row],[Column3.topic]],scibert_titles_topicDescription!$B$2:$C$27, 2, FALSE)</f>
        <v>3_language_learning_assisted_computer</v>
      </c>
    </row>
    <row r="973" spans="1:4" x14ac:dyDescent="0.25">
      <c r="A973" t="s">
        <v>4762</v>
      </c>
      <c r="B973" t="s">
        <v>4844</v>
      </c>
      <c r="C973">
        <v>-1</v>
      </c>
      <c r="D973" s="9" t="str">
        <f>VLOOKUP(Table_scibert_titles_topics[[#This Row],[Column3.topic]],scibert_titles_topicDescription!$B$2:$C$27, 2, FALSE)</f>
        <v>-1_sep_cls_of_and_language_learning</v>
      </c>
    </row>
    <row r="974" spans="1:4" x14ac:dyDescent="0.25">
      <c r="A974" t="s">
        <v>4839</v>
      </c>
      <c r="B974" t="s">
        <v>4848</v>
      </c>
      <c r="C974">
        <v>-1</v>
      </c>
      <c r="D974" s="9" t="str">
        <f>VLOOKUP(Table_scibert_titles_topics[[#This Row],[Column3.topic]],scibert_titles_topicDescription!$B$2:$C$27, 2, FALSE)</f>
        <v>-1_sep_cls_of_and_language_learning</v>
      </c>
    </row>
    <row r="975" spans="1:4" x14ac:dyDescent="0.25">
      <c r="A975" t="s">
        <v>4840</v>
      </c>
      <c r="B975" t="s">
        <v>4852</v>
      </c>
      <c r="C975">
        <v>3</v>
      </c>
      <c r="D975" s="9" t="str">
        <f>VLOOKUP(Table_scibert_titles_topics[[#This Row],[Column3.topic]],scibert_titles_topicDescription!$B$2:$C$27, 2, FALSE)</f>
        <v>3_language_learning_assisted_computer</v>
      </c>
    </row>
    <row r="976" spans="1:4" x14ac:dyDescent="0.25">
      <c r="A976" t="s">
        <v>4841</v>
      </c>
      <c r="B976" t="s">
        <v>4856</v>
      </c>
      <c r="C976">
        <v>5</v>
      </c>
      <c r="D976" s="9" t="str">
        <f>VLOOKUP(Table_scibert_titles_topics[[#This Row],[Column3.topic]],scibert_titles_topicDescription!$B$2:$C$27, 2, FALSE)</f>
        <v>5_pronunciation_speech_training_recognition</v>
      </c>
    </row>
    <row r="977" spans="1:4" x14ac:dyDescent="0.25">
      <c r="A977" t="s">
        <v>4842</v>
      </c>
      <c r="B977" t="s">
        <v>4860</v>
      </c>
      <c r="C977">
        <v>0</v>
      </c>
      <c r="D977" s="9" t="str">
        <f>VLOOKUP(Table_scibert_titles_topics[[#This Row],[Column3.topic]],scibert_titles_topicDescription!$B$2:$C$27, 2, FALSE)</f>
        <v>0_writing_feedback_collaborative_automated</v>
      </c>
    </row>
    <row r="978" spans="1:4" x14ac:dyDescent="0.25">
      <c r="A978" t="s">
        <v>4843</v>
      </c>
      <c r="B978" t="s">
        <v>4879</v>
      </c>
      <c r="C978">
        <v>8</v>
      </c>
      <c r="D978" s="9" t="str">
        <f>VLOOKUP(Table_scibert_titles_topics[[#This Row],[Column3.topic]],scibert_titles_topicDescription!$B$2:$C$27, 2, FALSE)</f>
        <v>8_teachers_technology_technological_pedagogical</v>
      </c>
    </row>
    <row r="979" spans="1:4" x14ac:dyDescent="0.25">
      <c r="A979" t="s">
        <v>4864</v>
      </c>
      <c r="B979" t="s">
        <v>4882</v>
      </c>
      <c r="C979">
        <v>12</v>
      </c>
      <c r="D979" s="9" t="str">
        <f>VLOOKUP(Table_scibert_titles_topics[[#This Row],[Column3.topic]],scibert_titles_topicDescription!$B$2:$C$27, 2, FALSE)</f>
        <v>12_online_student_analytics_learning</v>
      </c>
    </row>
    <row r="980" spans="1:4" x14ac:dyDescent="0.25">
      <c r="A980" t="s">
        <v>4865</v>
      </c>
      <c r="B980" t="s">
        <v>4885</v>
      </c>
      <c r="C980">
        <v>16</v>
      </c>
      <c r="D980" s="9" t="str">
        <f>VLOOKUP(Table_scibert_titles_topics[[#This Row],[Column3.topic]],scibert_titles_topicDescription!$B$2:$C$27, 2, FALSE)</f>
        <v>16_blended_learning_inquiry_college</v>
      </c>
    </row>
    <row r="981" spans="1:4" x14ac:dyDescent="0.25">
      <c r="A981" t="s">
        <v>4866</v>
      </c>
      <c r="B981" t="s">
        <v>4888</v>
      </c>
      <c r="C981">
        <v>15</v>
      </c>
      <c r="D981" s="9" t="str">
        <f>VLOOKUP(Table_scibert_titles_topics[[#This Row],[Column3.topic]],scibert_titles_topicDescription!$B$2:$C$27, 2, FALSE)</f>
        <v>15_storytelling_digital_story_stories</v>
      </c>
    </row>
    <row r="982" spans="1:4" x14ac:dyDescent="0.25">
      <c r="A982" t="s">
        <v>4867</v>
      </c>
      <c r="B982" t="s">
        <v>4891</v>
      </c>
      <c r="C982">
        <v>0</v>
      </c>
      <c r="D982" s="9" t="str">
        <f>VLOOKUP(Table_scibert_titles_topics[[#This Row],[Column3.topic]],scibert_titles_topicDescription!$B$2:$C$27, 2, FALSE)</f>
        <v>0_writing_feedback_collaborative_automated</v>
      </c>
    </row>
    <row r="983" spans="1:4" x14ac:dyDescent="0.25">
      <c r="A983" t="s">
        <v>4868</v>
      </c>
      <c r="B983" t="s">
        <v>4899</v>
      </c>
      <c r="C983">
        <v>11</v>
      </c>
      <c r="D983" s="9" t="str">
        <f>VLOOKUP(Table_scibert_titles_topics[[#This Row],[Column3.topic]],scibert_titles_topicDescription!$B$2:$C$27, 2, FALSE)</f>
        <v>11_call_research_replication_the</v>
      </c>
    </row>
    <row r="984" spans="1:4" x14ac:dyDescent="0.25">
      <c r="A984" t="s">
        <v>4869</v>
      </c>
      <c r="B984" t="s">
        <v>4903</v>
      </c>
      <c r="C984">
        <v>-1</v>
      </c>
      <c r="D984" s="9" t="str">
        <f>VLOOKUP(Table_scibert_titles_topics[[#This Row],[Column3.topic]],scibert_titles_topicDescription!$B$2:$C$27, 2, FALSE)</f>
        <v>-1_sep_cls_of_and_language_learning</v>
      </c>
    </row>
    <row r="985" spans="1:4" x14ac:dyDescent="0.25">
      <c r="A985" t="s">
        <v>4870</v>
      </c>
      <c r="B985" t="s">
        <v>4907</v>
      </c>
      <c r="C985">
        <v>8</v>
      </c>
      <c r="D985" s="9" t="str">
        <f>VLOOKUP(Table_scibert_titles_topics[[#This Row],[Column3.topic]],scibert_titles_topicDescription!$B$2:$C$27, 2, FALSE)</f>
        <v>8_teachers_technology_technological_pedagogical</v>
      </c>
    </row>
    <row r="986" spans="1:4" x14ac:dyDescent="0.25">
      <c r="A986" t="s">
        <v>4871</v>
      </c>
      <c r="B986" t="s">
        <v>4912</v>
      </c>
      <c r="C986">
        <v>18</v>
      </c>
      <c r="D986" s="9" t="str">
        <f>VLOOKUP(Table_scibert_titles_topics[[#This Row],[Column3.topic]],scibert_titles_topicDescription!$B$2:$C$27, 2, FALSE)</f>
        <v>18_virtual_3d_immersive_reality</v>
      </c>
    </row>
    <row r="987" spans="1:4" x14ac:dyDescent="0.25">
      <c r="A987" t="s">
        <v>4872</v>
      </c>
      <c r="B987" t="s">
        <v>4915</v>
      </c>
      <c r="C987">
        <v>18</v>
      </c>
      <c r="D987" s="9" t="str">
        <f>VLOOKUP(Table_scibert_titles_topics[[#This Row],[Column3.topic]],scibert_titles_topicDescription!$B$2:$C$27, 2, FALSE)</f>
        <v>18_virtual_3d_immersive_reality</v>
      </c>
    </row>
    <row r="988" spans="1:4" x14ac:dyDescent="0.25">
      <c r="A988" t="s">
        <v>4873</v>
      </c>
      <c r="B988" t="s">
        <v>4919</v>
      </c>
      <c r="C988">
        <v>-1</v>
      </c>
      <c r="D988" s="9" t="str">
        <f>VLOOKUP(Table_scibert_titles_topics[[#This Row],[Column3.topic]],scibert_titles_topicDescription!$B$2:$C$27, 2, FALSE)</f>
        <v>-1_sep_cls_of_and_language_learning</v>
      </c>
    </row>
    <row r="989" spans="1:4" x14ac:dyDescent="0.25">
      <c r="A989" t="s">
        <v>4874</v>
      </c>
      <c r="B989" t="s">
        <v>4923</v>
      </c>
      <c r="C989">
        <v>-1</v>
      </c>
      <c r="D989" s="9" t="str">
        <f>VLOOKUP(Table_scibert_titles_topics[[#This Row],[Column3.topic]],scibert_titles_topicDescription!$B$2:$C$27, 2, FALSE)</f>
        <v>-1_sep_cls_of_and_language_learning</v>
      </c>
    </row>
    <row r="990" spans="1:4" x14ac:dyDescent="0.25">
      <c r="A990" t="s">
        <v>4875</v>
      </c>
      <c r="B990" t="s">
        <v>4931</v>
      </c>
      <c r="C990">
        <v>14</v>
      </c>
      <c r="D990" s="9" t="str">
        <f>VLOOKUP(Table_scibert_titles_topics[[#This Row],[Column3.topic]],scibert_titles_topicDescription!$B$2:$C$27, 2, FALSE)</f>
        <v>14_social_media_networking_networks</v>
      </c>
    </row>
    <row r="991" spans="1:4" x14ac:dyDescent="0.25">
      <c r="A991" t="s">
        <v>4876</v>
      </c>
      <c r="B991" t="s">
        <v>4935</v>
      </c>
      <c r="C991">
        <v>14</v>
      </c>
      <c r="D991" s="9" t="str">
        <f>VLOOKUP(Table_scibert_titles_topics[[#This Row],[Column3.topic]],scibert_titles_topicDescription!$B$2:$C$27, 2, FALSE)</f>
        <v>14_social_media_networking_networks</v>
      </c>
    </row>
    <row r="992" spans="1:4" x14ac:dyDescent="0.25">
      <c r="A992" t="s">
        <v>4877</v>
      </c>
      <c r="B992" t="s">
        <v>4939</v>
      </c>
      <c r="C992">
        <v>2</v>
      </c>
      <c r="D992" s="9" t="str">
        <f>VLOOKUP(Table_scibert_titles_topics[[#This Row],[Column3.topic]],scibert_titles_topicDescription!$B$2:$C$27, 2, FALSE)</f>
        <v>2_intercultural_telecollaboration_competence_t...</v>
      </c>
    </row>
    <row r="993" spans="1:4" x14ac:dyDescent="0.25">
      <c r="A993" t="s">
        <v>4878</v>
      </c>
      <c r="B993" t="s">
        <v>4943</v>
      </c>
      <c r="C993">
        <v>19</v>
      </c>
      <c r="D993" s="9" t="str">
        <f>VLOOKUP(Table_scibert_titles_topics[[#This Row],[Column3.topic]],scibert_titles_topicDescription!$B$2:$C$27, 2, FALSE)</f>
        <v>19_grammar_spanish_tutorial_grammatical</v>
      </c>
    </row>
    <row r="994" spans="1:4" x14ac:dyDescent="0.25">
      <c r="A994" t="s">
        <v>4927</v>
      </c>
      <c r="B994" t="s">
        <v>4948</v>
      </c>
      <c r="C994">
        <v>17</v>
      </c>
      <c r="D994" s="9" t="str">
        <f>VLOOKUP(Table_scibert_titles_topics[[#This Row],[Column3.topic]],scibert_titles_topicDescription!$B$2:$C$27, 2, FALSE)</f>
        <v>17_call_teacher_teachers_professional</v>
      </c>
    </row>
    <row r="995" spans="1:4" x14ac:dyDescent="0.25">
      <c r="A995" t="s">
        <v>4928</v>
      </c>
      <c r="B995" t="s">
        <v>4951</v>
      </c>
      <c r="C995">
        <v>2</v>
      </c>
      <c r="D995" s="9" t="str">
        <f>VLOOKUP(Table_scibert_titles_topics[[#This Row],[Column3.topic]],scibert_titles_topicDescription!$B$2:$C$27, 2, FALSE)</f>
        <v>2_intercultural_telecollaboration_competence_t...</v>
      </c>
    </row>
    <row r="996" spans="1:4" x14ac:dyDescent="0.25">
      <c r="A996" t="s">
        <v>4929</v>
      </c>
      <c r="B996" t="s">
        <v>4956</v>
      </c>
      <c r="C996">
        <v>-1</v>
      </c>
      <c r="D996" s="9" t="str">
        <f>VLOOKUP(Table_scibert_titles_topics[[#This Row],[Column3.topic]],scibert_titles_topicDescription!$B$2:$C$27, 2, FALSE)</f>
        <v>-1_sep_cls_of_and_language_learning</v>
      </c>
    </row>
    <row r="997" spans="1:4" x14ac:dyDescent="0.25">
      <c r="A997" t="s">
        <v>4930</v>
      </c>
      <c r="B997" t="s">
        <v>4967</v>
      </c>
      <c r="C997">
        <v>-1</v>
      </c>
      <c r="D997" s="9" t="str">
        <f>VLOOKUP(Table_scibert_titles_topics[[#This Row],[Column3.topic]],scibert_titles_topicDescription!$B$2:$C$27, 2, FALSE)</f>
        <v>-1_sep_cls_of_and_language_learning</v>
      </c>
    </row>
    <row r="998" spans="1:4" x14ac:dyDescent="0.25">
      <c r="A998" t="s">
        <v>4959</v>
      </c>
      <c r="B998" t="s">
        <v>4971</v>
      </c>
      <c r="C998">
        <v>-1</v>
      </c>
      <c r="D998" s="9" t="str">
        <f>VLOOKUP(Table_scibert_titles_topics[[#This Row],[Column3.topic]],scibert_titles_topicDescription!$B$2:$C$27, 2, FALSE)</f>
        <v>-1_sep_cls_of_and_language_learning</v>
      </c>
    </row>
    <row r="999" spans="1:4" x14ac:dyDescent="0.25">
      <c r="A999" t="s">
        <v>4960</v>
      </c>
      <c r="B999" t="s">
        <v>4975</v>
      </c>
      <c r="C999">
        <v>3</v>
      </c>
      <c r="D999" s="9" t="str">
        <f>VLOOKUP(Table_scibert_titles_topics[[#This Row],[Column3.topic]],scibert_titles_topicDescription!$B$2:$C$27, 2, FALSE)</f>
        <v>3_language_learning_assisted_computer</v>
      </c>
    </row>
    <row r="1000" spans="1:4" x14ac:dyDescent="0.25">
      <c r="A1000" t="s">
        <v>4961</v>
      </c>
      <c r="B1000" t="s">
        <v>4978</v>
      </c>
      <c r="C1000">
        <v>-1</v>
      </c>
      <c r="D1000" s="9" t="str">
        <f>VLOOKUP(Table_scibert_titles_topics[[#This Row],[Column3.topic]],scibert_titles_topicDescription!$B$2:$C$27, 2, FALSE)</f>
        <v>-1_sep_cls_of_and_language_learning</v>
      </c>
    </row>
    <row r="1001" spans="1:4" x14ac:dyDescent="0.25">
      <c r="A1001" t="s">
        <v>4962</v>
      </c>
      <c r="B1001" t="s">
        <v>4982</v>
      </c>
      <c r="C1001">
        <v>-1</v>
      </c>
      <c r="D1001" s="9" t="str">
        <f>VLOOKUP(Table_scibert_titles_topics[[#This Row],[Column3.topic]],scibert_titles_topicDescription!$B$2:$C$27, 2, FALSE)</f>
        <v>-1_sep_cls_of_and_language_learning</v>
      </c>
    </row>
    <row r="1002" spans="1:4" x14ac:dyDescent="0.25">
      <c r="A1002" t="s">
        <v>4963</v>
      </c>
      <c r="B1002" t="s">
        <v>4986</v>
      </c>
      <c r="C1002">
        <v>11</v>
      </c>
      <c r="D1002" s="9" t="str">
        <f>VLOOKUP(Table_scibert_titles_topics[[#This Row],[Column3.topic]],scibert_titles_topicDescription!$B$2:$C$27, 2, FALSE)</f>
        <v>11_call_research_replication_the</v>
      </c>
    </row>
    <row r="1003" spans="1:4" x14ac:dyDescent="0.25">
      <c r="A1003" t="s">
        <v>4964</v>
      </c>
      <c r="B1003" t="s">
        <v>4990</v>
      </c>
      <c r="C1003">
        <v>5</v>
      </c>
      <c r="D1003" s="9" t="str">
        <f>VLOOKUP(Table_scibert_titles_topics[[#This Row],[Column3.topic]],scibert_titles_topicDescription!$B$2:$C$27, 2, FALSE)</f>
        <v>5_pronunciation_speech_training_recognition</v>
      </c>
    </row>
    <row r="1004" spans="1:4" x14ac:dyDescent="0.25">
      <c r="A1004" t="s">
        <v>4965</v>
      </c>
      <c r="B1004" t="s">
        <v>5012</v>
      </c>
      <c r="C1004">
        <v>18</v>
      </c>
      <c r="D1004" s="9" t="str">
        <f>VLOOKUP(Table_scibert_titles_topics[[#This Row],[Column3.topic]],scibert_titles_topicDescription!$B$2:$C$27, 2, FALSE)</f>
        <v>18_virtual_3d_immersive_reality</v>
      </c>
    </row>
    <row r="1005" spans="1:4" x14ac:dyDescent="0.25">
      <c r="A1005" t="s">
        <v>4966</v>
      </c>
      <c r="B1005" t="s">
        <v>5017</v>
      </c>
      <c r="C1005">
        <v>-1</v>
      </c>
      <c r="D1005" s="9" t="str">
        <f>VLOOKUP(Table_scibert_titles_topics[[#This Row],[Column3.topic]],scibert_titles_topicDescription!$B$2:$C$27, 2, FALSE)</f>
        <v>-1_sep_cls_of_and_language_learning</v>
      </c>
    </row>
    <row r="1006" spans="1:4" x14ac:dyDescent="0.25">
      <c r="A1006" t="s">
        <v>4994</v>
      </c>
      <c r="B1006" t="s">
        <v>5021</v>
      </c>
      <c r="C1006">
        <v>9</v>
      </c>
      <c r="D1006" s="9" t="str">
        <f>VLOOKUP(Table_scibert_titles_topics[[#This Row],[Column3.topic]],scibert_titles_topicDescription!$B$2:$C$27, 2, FALSE)</f>
        <v>9_multimodal_videoconferencing_video_via</v>
      </c>
    </row>
    <row r="1007" spans="1:4" x14ac:dyDescent="0.25">
      <c r="A1007" t="s">
        <v>4995</v>
      </c>
      <c r="B1007" t="s">
        <v>5025</v>
      </c>
      <c r="C1007">
        <v>0</v>
      </c>
      <c r="D1007" s="9" t="str">
        <f>VLOOKUP(Table_scibert_titles_topics[[#This Row],[Column3.topic]],scibert_titles_topicDescription!$B$2:$C$27, 2, FALSE)</f>
        <v>0_writing_feedback_collaborative_automated</v>
      </c>
    </row>
    <row r="1008" spans="1:4" x14ac:dyDescent="0.25">
      <c r="A1008" t="s">
        <v>4996</v>
      </c>
      <c r="B1008" t="s">
        <v>5029</v>
      </c>
      <c r="C1008">
        <v>0</v>
      </c>
      <c r="D1008" s="9" t="str">
        <f>VLOOKUP(Table_scibert_titles_topics[[#This Row],[Column3.topic]],scibert_titles_topicDescription!$B$2:$C$27, 2, FALSE)</f>
        <v>0_writing_feedback_collaborative_automated</v>
      </c>
    </row>
    <row r="1009" spans="1:4" x14ac:dyDescent="0.25">
      <c r="A1009" t="s">
        <v>4997</v>
      </c>
      <c r="B1009" t="s">
        <v>5033</v>
      </c>
      <c r="C1009">
        <v>-1</v>
      </c>
      <c r="D1009" s="9" t="str">
        <f>VLOOKUP(Table_scibert_titles_topics[[#This Row],[Column3.topic]],scibert_titles_topicDescription!$B$2:$C$27, 2, FALSE)</f>
        <v>-1_sep_cls_of_and_language_learning</v>
      </c>
    </row>
    <row r="1010" spans="1:4" x14ac:dyDescent="0.25">
      <c r="A1010" t="s">
        <v>4998</v>
      </c>
      <c r="B1010" t="s">
        <v>5037</v>
      </c>
      <c r="C1010">
        <v>2</v>
      </c>
      <c r="D1010" s="9" t="str">
        <f>VLOOKUP(Table_scibert_titles_topics[[#This Row],[Column3.topic]],scibert_titles_topicDescription!$B$2:$C$27, 2, FALSE)</f>
        <v>2_intercultural_telecollaboration_competence_t...</v>
      </c>
    </row>
    <row r="1011" spans="1:4" x14ac:dyDescent="0.25">
      <c r="A1011" t="s">
        <v>4999</v>
      </c>
      <c r="B1011" t="s">
        <v>5041</v>
      </c>
      <c r="C1011">
        <v>18</v>
      </c>
      <c r="D1011" s="9" t="str">
        <f>VLOOKUP(Table_scibert_titles_topics[[#This Row],[Column3.topic]],scibert_titles_topicDescription!$B$2:$C$27, 2, FALSE)</f>
        <v>18_virtual_3d_immersive_reality</v>
      </c>
    </row>
    <row r="1012" spans="1:4" x14ac:dyDescent="0.25">
      <c r="A1012" t="s">
        <v>5000</v>
      </c>
      <c r="B1012" t="s">
        <v>5045</v>
      </c>
      <c r="C1012">
        <v>2</v>
      </c>
      <c r="D1012" s="9" t="str">
        <f>VLOOKUP(Table_scibert_titles_topics[[#This Row],[Column3.topic]],scibert_titles_topicDescription!$B$2:$C$27, 2, FALSE)</f>
        <v>2_intercultural_telecollaboration_competence_t...</v>
      </c>
    </row>
    <row r="1013" spans="1:4" x14ac:dyDescent="0.25">
      <c r="A1013" t="s">
        <v>5001</v>
      </c>
      <c r="B1013" t="s">
        <v>5049</v>
      </c>
      <c r="C1013">
        <v>5</v>
      </c>
      <c r="D1013" s="9" t="str">
        <f>VLOOKUP(Table_scibert_titles_topics[[#This Row],[Column3.topic]],scibert_titles_topicDescription!$B$2:$C$27, 2, FALSE)</f>
        <v>5_pronunciation_speech_training_recognition</v>
      </c>
    </row>
    <row r="1014" spans="1:4" x14ac:dyDescent="0.25">
      <c r="A1014" t="s">
        <v>5002</v>
      </c>
      <c r="B1014" t="s">
        <v>5053</v>
      </c>
      <c r="C1014">
        <v>10</v>
      </c>
      <c r="D1014" s="9" t="str">
        <f>VLOOKUP(Table_scibert_titles_topics[[#This Row],[Column3.topic]],scibert_titles_topicDescription!$B$2:$C$27, 2, FALSE)</f>
        <v>10_comprehension_captions_video_captioned</v>
      </c>
    </row>
    <row r="1015" spans="1:4" x14ac:dyDescent="0.25">
      <c r="A1015" t="s">
        <v>5003</v>
      </c>
      <c r="B1015" t="s">
        <v>5056</v>
      </c>
      <c r="C1015">
        <v>1</v>
      </c>
      <c r="D1015" s="9" t="str">
        <f>VLOOKUP(Table_scibert_titles_topics[[#This Row],[Column3.topic]],scibert_titles_topicDescription!$B$2:$C$27, 2, FALSE)</f>
        <v>1_mobile_learning_language_assisted</v>
      </c>
    </row>
    <row r="1016" spans="1:4" x14ac:dyDescent="0.25">
      <c r="A1016" t="s">
        <v>5004</v>
      </c>
      <c r="B1016" t="s">
        <v>5060</v>
      </c>
      <c r="C1016">
        <v>-1</v>
      </c>
      <c r="D1016" s="9" t="str">
        <f>VLOOKUP(Table_scibert_titles_topics[[#This Row],[Column3.topic]],scibert_titles_topicDescription!$B$2:$C$27, 2, FALSE)</f>
        <v>-1_sep_cls_of_and_language_learning</v>
      </c>
    </row>
    <row r="1017" spans="1:4" x14ac:dyDescent="0.25">
      <c r="A1017" t="s">
        <v>5005</v>
      </c>
      <c r="B1017" t="s">
        <v>5064</v>
      </c>
      <c r="C1017">
        <v>5</v>
      </c>
      <c r="D1017" s="9" t="str">
        <f>VLOOKUP(Table_scibert_titles_topics[[#This Row],[Column3.topic]],scibert_titles_topicDescription!$B$2:$C$27, 2, FALSE)</f>
        <v>5_pronunciation_speech_training_recognition</v>
      </c>
    </row>
    <row r="1018" spans="1:4" x14ac:dyDescent="0.25">
      <c r="A1018" t="s">
        <v>5006</v>
      </c>
      <c r="B1018" t="s">
        <v>5069</v>
      </c>
      <c r="C1018">
        <v>-1</v>
      </c>
      <c r="D1018" s="9" t="str">
        <f>VLOOKUP(Table_scibert_titles_topics[[#This Row],[Column3.topic]],scibert_titles_topicDescription!$B$2:$C$27, 2, FALSE)</f>
        <v>-1_sep_cls_of_and_language_learning</v>
      </c>
    </row>
    <row r="1019" spans="1:4" x14ac:dyDescent="0.25">
      <c r="A1019" t="s">
        <v>5007</v>
      </c>
      <c r="B1019" t="s">
        <v>5070</v>
      </c>
      <c r="C1019">
        <v>-1</v>
      </c>
      <c r="D1019" s="9" t="str">
        <f>VLOOKUP(Table_scibert_titles_topics[[#This Row],[Column3.topic]],scibert_titles_topicDescription!$B$2:$C$27, 2, FALSE)</f>
        <v>-1_sep_cls_of_and_language_learning</v>
      </c>
    </row>
    <row r="1020" spans="1:4" x14ac:dyDescent="0.25">
      <c r="A1020" t="s">
        <v>5008</v>
      </c>
      <c r="B1020" t="s">
        <v>5076</v>
      </c>
      <c r="C1020">
        <v>6</v>
      </c>
      <c r="D1020" s="9" t="str">
        <f>VLOOKUP(Table_scibert_titles_topics[[#This Row],[Column3.topic]],scibert_titles_topicDescription!$B$2:$C$27, 2, FALSE)</f>
        <v>6_game_games_digital_playing</v>
      </c>
    </row>
    <row r="1021" spans="1:4" x14ac:dyDescent="0.25">
      <c r="A1021" t="s">
        <v>5009</v>
      </c>
      <c r="B1021" t="s">
        <v>5089</v>
      </c>
      <c r="C1021">
        <v>7</v>
      </c>
      <c r="D1021" s="9" t="str">
        <f>VLOOKUP(Table_scibert_titles_topics[[#This Row],[Column3.topic]],scibert_titles_topicDescription!$B$2:$C$27, 2, FALSE)</f>
        <v>7_oral_communication_chat_mediated</v>
      </c>
    </row>
    <row r="1022" spans="1:4" x14ac:dyDescent="0.25">
      <c r="A1022" t="s">
        <v>5010</v>
      </c>
      <c r="B1022" t="s">
        <v>5093</v>
      </c>
      <c r="C1022">
        <v>15</v>
      </c>
      <c r="D1022" s="9" t="str">
        <f>VLOOKUP(Table_scibert_titles_topics[[#This Row],[Column3.topic]],scibert_titles_topicDescription!$B$2:$C$27, 2, FALSE)</f>
        <v>15_storytelling_digital_story_stories</v>
      </c>
    </row>
    <row r="1023" spans="1:4" x14ac:dyDescent="0.25">
      <c r="A1023" t="s">
        <v>5011</v>
      </c>
      <c r="B1023" t="s">
        <v>5097</v>
      </c>
      <c r="C1023">
        <v>-1</v>
      </c>
      <c r="D1023" s="9" t="str">
        <f>VLOOKUP(Table_scibert_titles_topics[[#This Row],[Column3.topic]],scibert_titles_topicDescription!$B$2:$C$27, 2, FALSE)</f>
        <v>-1_sep_cls_of_and_language_learning</v>
      </c>
    </row>
    <row r="1024" spans="1:4" x14ac:dyDescent="0.25">
      <c r="A1024" t="s">
        <v>5078</v>
      </c>
      <c r="B1024" t="s">
        <v>5101</v>
      </c>
      <c r="C1024">
        <v>1</v>
      </c>
      <c r="D1024" s="9" t="str">
        <f>VLOOKUP(Table_scibert_titles_topics[[#This Row],[Column3.topic]],scibert_titles_topicDescription!$B$2:$C$27, 2, FALSE)</f>
        <v>1_mobile_learning_language_assisted</v>
      </c>
    </row>
    <row r="1025" spans="1:4" x14ac:dyDescent="0.25">
      <c r="A1025" t="s">
        <v>5079</v>
      </c>
      <c r="B1025" t="s">
        <v>5105</v>
      </c>
      <c r="C1025">
        <v>14</v>
      </c>
      <c r="D1025" s="9" t="str">
        <f>VLOOKUP(Table_scibert_titles_topics[[#This Row],[Column3.topic]],scibert_titles_topicDescription!$B$2:$C$27, 2, FALSE)</f>
        <v>14_social_media_networking_networks</v>
      </c>
    </row>
    <row r="1026" spans="1:4" x14ac:dyDescent="0.25">
      <c r="A1026" t="s">
        <v>5080</v>
      </c>
      <c r="B1026" t="s">
        <v>5109</v>
      </c>
      <c r="C1026">
        <v>6</v>
      </c>
      <c r="D1026" s="9" t="str">
        <f>VLOOKUP(Table_scibert_titles_topics[[#This Row],[Column3.topic]],scibert_titles_topicDescription!$B$2:$C$27, 2, FALSE)</f>
        <v>6_game_games_digital_playing</v>
      </c>
    </row>
    <row r="1027" spans="1:4" x14ac:dyDescent="0.25">
      <c r="A1027" t="s">
        <v>5081</v>
      </c>
      <c r="B1027" t="s">
        <v>5113</v>
      </c>
      <c r="C1027">
        <v>-1</v>
      </c>
      <c r="D1027" s="9" t="str">
        <f>VLOOKUP(Table_scibert_titles_topics[[#This Row],[Column3.topic]],scibert_titles_topicDescription!$B$2:$C$27, 2, FALSE)</f>
        <v>-1_sep_cls_of_and_language_learning</v>
      </c>
    </row>
    <row r="1028" spans="1:4" x14ac:dyDescent="0.25">
      <c r="A1028" t="s">
        <v>5082</v>
      </c>
      <c r="B1028" t="s">
        <v>5117</v>
      </c>
      <c r="C1028">
        <v>-1</v>
      </c>
      <c r="D1028" s="9" t="str">
        <f>VLOOKUP(Table_scibert_titles_topics[[#This Row],[Column3.topic]],scibert_titles_topicDescription!$B$2:$C$27, 2, FALSE)</f>
        <v>-1_sep_cls_of_and_language_learning</v>
      </c>
    </row>
    <row r="1029" spans="1:4" x14ac:dyDescent="0.25">
      <c r="A1029" t="s">
        <v>5083</v>
      </c>
      <c r="B1029" t="s">
        <v>5129</v>
      </c>
      <c r="C1029">
        <v>7</v>
      </c>
      <c r="D1029" s="9" t="str">
        <f>VLOOKUP(Table_scibert_titles_topics[[#This Row],[Column3.topic]],scibert_titles_topicDescription!$B$2:$C$27, 2, FALSE)</f>
        <v>7_oral_communication_chat_mediated</v>
      </c>
    </row>
    <row r="1030" spans="1:4" x14ac:dyDescent="0.25">
      <c r="A1030" t="s">
        <v>5084</v>
      </c>
      <c r="B1030" t="s">
        <v>5130</v>
      </c>
      <c r="C1030">
        <v>23</v>
      </c>
      <c r="D1030" s="9" t="str">
        <f>VLOOKUP(Table_scibert_titles_topics[[#This Row],[Column3.topic]],scibert_titles_topicDescription!$B$2:$C$27, 2, FALSE)</f>
        <v>23_corpus_teaching_programs_language</v>
      </c>
    </row>
    <row r="1031" spans="1:4" x14ac:dyDescent="0.25">
      <c r="A1031" t="s">
        <v>5085</v>
      </c>
      <c r="B1031" t="s">
        <v>5131</v>
      </c>
      <c r="C1031">
        <v>2</v>
      </c>
      <c r="D1031" s="9" t="str">
        <f>VLOOKUP(Table_scibert_titles_topics[[#This Row],[Column3.topic]],scibert_titles_topicDescription!$B$2:$C$27, 2, FALSE)</f>
        <v>2_intercultural_telecollaboration_competence_t...</v>
      </c>
    </row>
    <row r="1032" spans="1:4" x14ac:dyDescent="0.25">
      <c r="A1032" t="s">
        <v>5086</v>
      </c>
      <c r="B1032" t="s">
        <v>5139</v>
      </c>
      <c r="C1032">
        <v>-1</v>
      </c>
      <c r="D1032" s="9" t="str">
        <f>VLOOKUP(Table_scibert_titles_topics[[#This Row],[Column3.topic]],scibert_titles_topicDescription!$B$2:$C$27, 2, FALSE)</f>
        <v>-1_sep_cls_of_and_language_learning</v>
      </c>
    </row>
    <row r="1033" spans="1:4" x14ac:dyDescent="0.25">
      <c r="A1033" t="s">
        <v>5087</v>
      </c>
      <c r="B1033" t="s">
        <v>5143</v>
      </c>
      <c r="C1033">
        <v>3</v>
      </c>
      <c r="D1033" s="9" t="str">
        <f>VLOOKUP(Table_scibert_titles_topics[[#This Row],[Column3.topic]],scibert_titles_topicDescription!$B$2:$C$27, 2, FALSE)</f>
        <v>3_language_learning_assisted_computer</v>
      </c>
    </row>
    <row r="1034" spans="1:4" x14ac:dyDescent="0.25">
      <c r="A1034" t="s">
        <v>5122</v>
      </c>
      <c r="B1034" t="s">
        <v>5145</v>
      </c>
      <c r="C1034">
        <v>-1</v>
      </c>
      <c r="D1034" s="9" t="str">
        <f>VLOOKUP(Table_scibert_titles_topics[[#This Row],[Column3.topic]],scibert_titles_topicDescription!$B$2:$C$27, 2, FALSE)</f>
        <v>-1_sep_cls_of_and_language_learning</v>
      </c>
    </row>
    <row r="1035" spans="1:4" x14ac:dyDescent="0.25">
      <c r="A1035" t="s">
        <v>5123</v>
      </c>
      <c r="B1035" t="s">
        <v>5147</v>
      </c>
      <c r="C1035">
        <v>-1</v>
      </c>
      <c r="D1035" s="9" t="str">
        <f>VLOOKUP(Table_scibert_titles_topics[[#This Row],[Column3.topic]],scibert_titles_topicDescription!$B$2:$C$27, 2, FALSE)</f>
        <v>-1_sep_cls_of_and_language_learning</v>
      </c>
    </row>
    <row r="1036" spans="1:4" x14ac:dyDescent="0.25">
      <c r="A1036" t="s">
        <v>5124</v>
      </c>
      <c r="B1036" t="s">
        <v>5155</v>
      </c>
      <c r="C1036">
        <v>3</v>
      </c>
      <c r="D1036" s="9" t="str">
        <f>VLOOKUP(Table_scibert_titles_topics[[#This Row],[Column3.topic]],scibert_titles_topicDescription!$B$2:$C$27, 2, FALSE)</f>
        <v>3_language_learning_assisted_computer</v>
      </c>
    </row>
    <row r="1037" spans="1:4" x14ac:dyDescent="0.25">
      <c r="A1037" t="s">
        <v>5125</v>
      </c>
      <c r="B1037" t="s">
        <v>5159</v>
      </c>
      <c r="C1037">
        <v>-1</v>
      </c>
      <c r="D1037" s="9" t="str">
        <f>VLOOKUP(Table_scibert_titles_topics[[#This Row],[Column3.topic]],scibert_titles_topicDescription!$B$2:$C$27, 2, FALSE)</f>
        <v>-1_sep_cls_of_and_language_learning</v>
      </c>
    </row>
    <row r="1038" spans="1:4" x14ac:dyDescent="0.25">
      <c r="A1038" t="s">
        <v>5157</v>
      </c>
      <c r="B1038" t="s">
        <v>5161</v>
      </c>
      <c r="C1038">
        <v>0</v>
      </c>
      <c r="D1038" s="9" t="str">
        <f>VLOOKUP(Table_scibert_titles_topics[[#This Row],[Column3.topic]],scibert_titles_topicDescription!$B$2:$C$27, 2, FALSE)</f>
        <v>0_writing_feedback_collaborative_automated</v>
      </c>
    </row>
    <row r="1039" spans="1:4" x14ac:dyDescent="0.25">
      <c r="A1039" t="s">
        <v>5156</v>
      </c>
      <c r="B1039" t="s">
        <v>5163</v>
      </c>
      <c r="C1039">
        <v>-1</v>
      </c>
      <c r="D1039" s="9" t="str">
        <f>VLOOKUP(Table_scibert_titles_topics[[#This Row],[Column3.topic]],scibert_titles_topicDescription!$B$2:$C$27, 2, FALSE)</f>
        <v>-1_sep_cls_of_and_language_learning</v>
      </c>
    </row>
    <row r="1040" spans="1:4" x14ac:dyDescent="0.25">
      <c r="A1040" t="s">
        <v>5172</v>
      </c>
      <c r="B1040" t="s">
        <v>5187</v>
      </c>
      <c r="C1040">
        <v>11</v>
      </c>
      <c r="D1040" s="9" t="str">
        <f>VLOOKUP(Table_scibert_titles_topics[[#This Row],[Column3.topic]],scibert_titles_topicDescription!$B$2:$C$27, 2, FALSE)</f>
        <v>11_call_research_replication_the</v>
      </c>
    </row>
    <row r="1041" spans="1:4" x14ac:dyDescent="0.25">
      <c r="A1041" t="s">
        <v>5173</v>
      </c>
      <c r="B1041" t="s">
        <v>5189</v>
      </c>
      <c r="C1041">
        <v>-1</v>
      </c>
      <c r="D1041" s="9" t="str">
        <f>VLOOKUP(Table_scibert_titles_topics[[#This Row],[Column3.topic]],scibert_titles_topicDescription!$B$2:$C$27, 2, FALSE)</f>
        <v>-1_sep_cls_of_and_language_learning</v>
      </c>
    </row>
    <row r="1042" spans="1:4" x14ac:dyDescent="0.25">
      <c r="A1042" t="s">
        <v>5174</v>
      </c>
      <c r="B1042" t="s">
        <v>5191</v>
      </c>
      <c r="C1042">
        <v>17</v>
      </c>
      <c r="D1042" s="9" t="str">
        <f>VLOOKUP(Table_scibert_titles_topics[[#This Row],[Column3.topic]],scibert_titles_topicDescription!$B$2:$C$27, 2, FALSE)</f>
        <v>17_call_teacher_teachers_professional</v>
      </c>
    </row>
    <row r="1043" spans="1:4" x14ac:dyDescent="0.25">
      <c r="A1043" t="s">
        <v>5175</v>
      </c>
      <c r="B1043" t="s">
        <v>5193</v>
      </c>
      <c r="C1043">
        <v>0</v>
      </c>
      <c r="D1043" s="9" t="str">
        <f>VLOOKUP(Table_scibert_titles_topics[[#This Row],[Column3.topic]],scibert_titles_topicDescription!$B$2:$C$27, 2, FALSE)</f>
        <v>0_writing_feedback_collaborative_automated</v>
      </c>
    </row>
    <row r="1044" spans="1:4" x14ac:dyDescent="0.25">
      <c r="A1044" t="s">
        <v>5176</v>
      </c>
      <c r="B1044" t="s">
        <v>5203</v>
      </c>
      <c r="C1044">
        <v>6</v>
      </c>
      <c r="D1044" s="9" t="str">
        <f>VLOOKUP(Table_scibert_titles_topics[[#This Row],[Column3.topic]],scibert_titles_topicDescription!$B$2:$C$27, 2, FALSE)</f>
        <v>6_game_games_digital_playing</v>
      </c>
    </row>
    <row r="1045" spans="1:4" x14ac:dyDescent="0.25">
      <c r="A1045" t="s">
        <v>5177</v>
      </c>
      <c r="B1045" t="s">
        <v>5205</v>
      </c>
      <c r="C1045">
        <v>10</v>
      </c>
      <c r="D1045" s="9" t="str">
        <f>VLOOKUP(Table_scibert_titles_topics[[#This Row],[Column3.topic]],scibert_titles_topicDescription!$B$2:$C$27, 2, FALSE)</f>
        <v>10_comprehension_captions_video_captioned</v>
      </c>
    </row>
    <row r="1046" spans="1:4" x14ac:dyDescent="0.25">
      <c r="A1046" t="s">
        <v>5178</v>
      </c>
      <c r="B1046" t="s">
        <v>5211</v>
      </c>
      <c r="C1046">
        <v>-1</v>
      </c>
      <c r="D1046" s="9" t="str">
        <f>VLOOKUP(Table_scibert_titles_topics[[#This Row],[Column3.topic]],scibert_titles_topicDescription!$B$2:$C$27, 2, FALSE)</f>
        <v>-1_sep_cls_of_and_language_learning</v>
      </c>
    </row>
    <row r="1047" spans="1:4" x14ac:dyDescent="0.25">
      <c r="A1047" t="s">
        <v>5179</v>
      </c>
      <c r="B1047" t="s">
        <v>5215</v>
      </c>
      <c r="C1047">
        <v>-1</v>
      </c>
      <c r="D1047" s="9" t="str">
        <f>VLOOKUP(Table_scibert_titles_topics[[#This Row],[Column3.topic]],scibert_titles_topicDescription!$B$2:$C$27, 2, FALSE)</f>
        <v>-1_sep_cls_of_and_language_learning</v>
      </c>
    </row>
    <row r="1048" spans="1:4" x14ac:dyDescent="0.25">
      <c r="A1048" t="s">
        <v>5180</v>
      </c>
      <c r="B1048" t="s">
        <v>5217</v>
      </c>
      <c r="C1048">
        <v>-1</v>
      </c>
      <c r="D1048" s="9" t="str">
        <f>VLOOKUP(Table_scibert_titles_topics[[#This Row],[Column3.topic]],scibert_titles_topicDescription!$B$2:$C$27, 2, FALSE)</f>
        <v>-1_sep_cls_of_and_language_learning</v>
      </c>
    </row>
    <row r="1049" spans="1:4" x14ac:dyDescent="0.25">
      <c r="A1049" t="s">
        <v>5181</v>
      </c>
      <c r="B1049" t="s">
        <v>5219</v>
      </c>
      <c r="C1049">
        <v>1</v>
      </c>
      <c r="D1049" s="9" t="str">
        <f>VLOOKUP(Table_scibert_titles_topics[[#This Row],[Column3.topic]],scibert_titles_topicDescription!$B$2:$C$27, 2, FALSE)</f>
        <v>1_mobile_learning_language_assisted</v>
      </c>
    </row>
    <row r="1050" spans="1:4" x14ac:dyDescent="0.25">
      <c r="A1050" t="s">
        <v>5182</v>
      </c>
      <c r="B1050" t="s">
        <v>5238</v>
      </c>
      <c r="C1050">
        <v>6</v>
      </c>
      <c r="D1050" s="9" t="str">
        <f>VLOOKUP(Table_scibert_titles_topics[[#This Row],[Column3.topic]],scibert_titles_topicDescription!$B$2:$C$27, 2, FALSE)</f>
        <v>6_game_games_digital_playing</v>
      </c>
    </row>
    <row r="1051" spans="1:4" x14ac:dyDescent="0.25">
      <c r="A1051" t="s">
        <v>5183</v>
      </c>
      <c r="B1051" t="s">
        <v>5242</v>
      </c>
      <c r="C1051">
        <v>10</v>
      </c>
      <c r="D1051" s="9" t="str">
        <f>VLOOKUP(Table_scibert_titles_topics[[#This Row],[Column3.topic]],scibert_titles_topicDescription!$B$2:$C$27, 2, FALSE)</f>
        <v>10_comprehension_captions_video_captioned</v>
      </c>
    </row>
    <row r="1052" spans="1:4" x14ac:dyDescent="0.25">
      <c r="A1052" t="s">
        <v>5184</v>
      </c>
      <c r="B1052" t="s">
        <v>5244</v>
      </c>
      <c r="C1052">
        <v>6</v>
      </c>
      <c r="D1052" s="9" t="str">
        <f>VLOOKUP(Table_scibert_titles_topics[[#This Row],[Column3.topic]],scibert_titles_topicDescription!$B$2:$C$27, 2, FALSE)</f>
        <v>6_game_games_digital_playing</v>
      </c>
    </row>
    <row r="1053" spans="1:4" x14ac:dyDescent="0.25">
      <c r="A1053" t="s">
        <v>5185</v>
      </c>
      <c r="B1053" t="s">
        <v>5246</v>
      </c>
      <c r="C1053">
        <v>-1</v>
      </c>
      <c r="D1053" s="9" t="str">
        <f>VLOOKUP(Table_scibert_titles_topics[[#This Row],[Column3.topic]],scibert_titles_topicDescription!$B$2:$C$27, 2, FALSE)</f>
        <v>-1_sep_cls_of_and_language_learning</v>
      </c>
    </row>
    <row r="1054" spans="1:4" x14ac:dyDescent="0.25">
      <c r="A1054" t="s">
        <v>5226</v>
      </c>
      <c r="B1054" t="s">
        <v>5248</v>
      </c>
      <c r="C1054">
        <v>0</v>
      </c>
      <c r="D1054" s="9" t="str">
        <f>VLOOKUP(Table_scibert_titles_topics[[#This Row],[Column3.topic]],scibert_titles_topicDescription!$B$2:$C$27, 2, FALSE)</f>
        <v>0_writing_feedback_collaborative_automated</v>
      </c>
    </row>
    <row r="1055" spans="1:4" x14ac:dyDescent="0.25">
      <c r="A1055" t="s">
        <v>5227</v>
      </c>
      <c r="B1055" t="s">
        <v>5250</v>
      </c>
      <c r="C1055">
        <v>-1</v>
      </c>
      <c r="D1055" s="9" t="str">
        <f>VLOOKUP(Table_scibert_titles_topics[[#This Row],[Column3.topic]],scibert_titles_topicDescription!$B$2:$C$27, 2, FALSE)</f>
        <v>-1_sep_cls_of_and_language_learning</v>
      </c>
    </row>
    <row r="1056" spans="1:4" x14ac:dyDescent="0.25">
      <c r="A1056" t="s">
        <v>5228</v>
      </c>
      <c r="B1056" t="s">
        <v>5262</v>
      </c>
      <c r="C1056">
        <v>2</v>
      </c>
      <c r="D1056" s="9" t="str">
        <f>VLOOKUP(Table_scibert_titles_topics[[#This Row],[Column3.topic]],scibert_titles_topicDescription!$B$2:$C$27, 2, FALSE)</f>
        <v>2_intercultural_telecollaboration_competence_t...</v>
      </c>
    </row>
    <row r="1057" spans="1:4" x14ac:dyDescent="0.25">
      <c r="A1057" t="s">
        <v>5229</v>
      </c>
      <c r="B1057" t="s">
        <v>5268</v>
      </c>
      <c r="C1057">
        <v>-1</v>
      </c>
      <c r="D1057" s="9" t="str">
        <f>VLOOKUP(Table_scibert_titles_topics[[#This Row],[Column3.topic]],scibert_titles_topicDescription!$B$2:$C$27, 2, FALSE)</f>
        <v>-1_sep_cls_of_and_language_learning</v>
      </c>
    </row>
    <row r="1058" spans="1:4" x14ac:dyDescent="0.25">
      <c r="A1058" t="s">
        <v>5230</v>
      </c>
      <c r="B1058" t="s">
        <v>5267</v>
      </c>
      <c r="C1058">
        <v>4</v>
      </c>
      <c r="D1058" s="9" t="str">
        <f>VLOOKUP(Table_scibert_titles_topics[[#This Row],[Column3.topic]],scibert_titles_topicDescription!$B$2:$C$27, 2, FALSE)</f>
        <v>4_vocabulary_acquisition_glosses_dictionaries</v>
      </c>
    </row>
    <row r="1059" spans="1:4" x14ac:dyDescent="0.25">
      <c r="A1059" t="s">
        <v>5231</v>
      </c>
      <c r="B1059" t="s">
        <v>5270</v>
      </c>
      <c r="C1059">
        <v>6</v>
      </c>
      <c r="D1059" s="9" t="str">
        <f>VLOOKUP(Table_scibert_titles_topics[[#This Row],[Column3.topic]],scibert_titles_topicDescription!$B$2:$C$27, 2, FALSE)</f>
        <v>6_game_games_digital_playing</v>
      </c>
    </row>
    <row r="1060" spans="1:4" x14ac:dyDescent="0.25">
      <c r="A1060" t="s">
        <v>5232</v>
      </c>
      <c r="B1060" t="s">
        <v>5274</v>
      </c>
      <c r="C1060">
        <v>21</v>
      </c>
      <c r="D1060" s="9" t="str">
        <f>VLOOKUP(Table_scibert_titles_topics[[#This Row],[Column3.topic]],scibert_titles_topicDescription!$B$2:$C$27, 2, FALSE)</f>
        <v>21_reading_strategies_students_perceptions</v>
      </c>
    </row>
    <row r="1061" spans="1:4" x14ac:dyDescent="0.25">
      <c r="A1061" t="s">
        <v>5233</v>
      </c>
      <c r="B1061" t="s">
        <v>5292</v>
      </c>
      <c r="C1061">
        <v>15</v>
      </c>
      <c r="D1061" s="9" t="str">
        <f>VLOOKUP(Table_scibert_titles_topics[[#This Row],[Column3.topic]],scibert_titles_topicDescription!$B$2:$C$27, 2, FALSE)</f>
        <v>15_storytelling_digital_story_stories</v>
      </c>
    </row>
    <row r="1062" spans="1:4" x14ac:dyDescent="0.25">
      <c r="A1062" t="s">
        <v>5234</v>
      </c>
      <c r="B1062" t="s">
        <v>5294</v>
      </c>
      <c r="C1062">
        <v>-1</v>
      </c>
      <c r="D1062" s="9" t="str">
        <f>VLOOKUP(Table_scibert_titles_topics[[#This Row],[Column3.topic]],scibert_titles_topicDescription!$B$2:$C$27, 2, FALSE)</f>
        <v>-1_sep_cls_of_and_language_learning</v>
      </c>
    </row>
    <row r="1063" spans="1:4" x14ac:dyDescent="0.25">
      <c r="A1063" t="s">
        <v>5235</v>
      </c>
      <c r="B1063" t="s">
        <v>5296</v>
      </c>
      <c r="C1063">
        <v>5</v>
      </c>
      <c r="D1063" s="9" t="str">
        <f>VLOOKUP(Table_scibert_titles_topics[[#This Row],[Column3.topic]],scibert_titles_topicDescription!$B$2:$C$27, 2, FALSE)</f>
        <v>5_pronunciation_speech_training_recognition</v>
      </c>
    </row>
    <row r="1064" spans="1:4" x14ac:dyDescent="0.25">
      <c r="A1064" t="s">
        <v>5236</v>
      </c>
      <c r="B1064" t="s">
        <v>5298</v>
      </c>
      <c r="C1064">
        <v>9</v>
      </c>
      <c r="D1064" s="9" t="str">
        <f>VLOOKUP(Table_scibert_titles_topics[[#This Row],[Column3.topic]],scibert_titles_topicDescription!$B$2:$C$27, 2, FALSE)</f>
        <v>9_multimodal_videoconferencing_video_via</v>
      </c>
    </row>
    <row r="1065" spans="1:4" x14ac:dyDescent="0.25">
      <c r="A1065" t="s">
        <v>5281</v>
      </c>
      <c r="B1065" t="s">
        <v>5300</v>
      </c>
      <c r="C1065">
        <v>-1</v>
      </c>
      <c r="D1065" s="9" t="str">
        <f>VLOOKUP(Table_scibert_titles_topics[[#This Row],[Column3.topic]],scibert_titles_topicDescription!$B$2:$C$27, 2, FALSE)</f>
        <v>-1_sep_cls_of_and_language_learning</v>
      </c>
    </row>
    <row r="1066" spans="1:4" x14ac:dyDescent="0.25">
      <c r="A1066" t="s">
        <v>5282</v>
      </c>
      <c r="B1066" t="s">
        <v>5312</v>
      </c>
      <c r="C1066">
        <v>-1</v>
      </c>
      <c r="D1066" s="9" t="str">
        <f>VLOOKUP(Table_scibert_titles_topics[[#This Row],[Column3.topic]],scibert_titles_topicDescription!$B$2:$C$27, 2, FALSE)</f>
        <v>-1_sep_cls_of_and_language_learning</v>
      </c>
    </row>
    <row r="1067" spans="1:4" x14ac:dyDescent="0.25">
      <c r="A1067" t="s">
        <v>5283</v>
      </c>
      <c r="B1067" t="s">
        <v>5314</v>
      </c>
      <c r="C1067">
        <v>0</v>
      </c>
      <c r="D1067" s="9" t="str">
        <f>VLOOKUP(Table_scibert_titles_topics[[#This Row],[Column3.topic]],scibert_titles_topicDescription!$B$2:$C$27, 2, FALSE)</f>
        <v>0_writing_feedback_collaborative_automated</v>
      </c>
    </row>
    <row r="1068" spans="1:4" x14ac:dyDescent="0.25">
      <c r="A1068" t="s">
        <v>5284</v>
      </c>
      <c r="B1068" t="s">
        <v>5316</v>
      </c>
      <c r="C1068">
        <v>-1</v>
      </c>
      <c r="D1068" s="9" t="str">
        <f>VLOOKUP(Table_scibert_titles_topics[[#This Row],[Column3.topic]],scibert_titles_topicDescription!$B$2:$C$27, 2, FALSE)</f>
        <v>-1_sep_cls_of_and_language_learning</v>
      </c>
    </row>
    <row r="1069" spans="1:4" x14ac:dyDescent="0.25">
      <c r="A1069" t="s">
        <v>5285</v>
      </c>
      <c r="B1069" t="s">
        <v>5318</v>
      </c>
      <c r="C1069">
        <v>0</v>
      </c>
      <c r="D1069" s="9" t="str">
        <f>VLOOKUP(Table_scibert_titles_topics[[#This Row],[Column3.topic]],scibert_titles_topicDescription!$B$2:$C$27, 2, FALSE)</f>
        <v>0_writing_feedback_collaborative_automated</v>
      </c>
    </row>
    <row r="1070" spans="1:4" x14ac:dyDescent="0.25">
      <c r="A1070" t="s">
        <v>5286</v>
      </c>
      <c r="B1070" t="s">
        <v>5320</v>
      </c>
      <c r="C1070">
        <v>0</v>
      </c>
      <c r="D1070" s="9" t="str">
        <f>VLOOKUP(Table_scibert_titles_topics[[#This Row],[Column3.topic]],scibert_titles_topicDescription!$B$2:$C$27, 2, FALSE)</f>
        <v>0_writing_feedback_collaborative_automated</v>
      </c>
    </row>
    <row r="1071" spans="1:4" x14ac:dyDescent="0.25">
      <c r="A1071" t="s">
        <v>5287</v>
      </c>
      <c r="B1071" t="s">
        <v>5322</v>
      </c>
      <c r="C1071">
        <v>0</v>
      </c>
      <c r="D1071" s="9" t="str">
        <f>VLOOKUP(Table_scibert_titles_topics[[#This Row],[Column3.topic]],scibert_titles_topicDescription!$B$2:$C$27, 2, FALSE)</f>
        <v>0_writing_feedback_collaborative_automated</v>
      </c>
    </row>
    <row r="1072" spans="1:4" x14ac:dyDescent="0.25">
      <c r="A1072" t="s">
        <v>5288</v>
      </c>
      <c r="B1072" t="s">
        <v>5341</v>
      </c>
      <c r="C1072">
        <v>17</v>
      </c>
      <c r="D1072" s="9" t="str">
        <f>VLOOKUP(Table_scibert_titles_topics[[#This Row],[Column3.topic]],scibert_titles_topicDescription!$B$2:$C$27, 2, FALSE)</f>
        <v>17_call_teacher_teachers_professional</v>
      </c>
    </row>
    <row r="1073" spans="1:4" x14ac:dyDescent="0.25">
      <c r="A1073" t="s">
        <v>5289</v>
      </c>
      <c r="B1073" t="s">
        <v>5343</v>
      </c>
      <c r="C1073">
        <v>14</v>
      </c>
      <c r="D1073" s="9" t="str">
        <f>VLOOKUP(Table_scibert_titles_topics[[#This Row],[Column3.topic]],scibert_titles_topicDescription!$B$2:$C$27, 2, FALSE)</f>
        <v>14_social_media_networking_networks</v>
      </c>
    </row>
    <row r="1074" spans="1:4" x14ac:dyDescent="0.25">
      <c r="A1074" t="s">
        <v>5290</v>
      </c>
      <c r="B1074" t="s">
        <v>5345</v>
      </c>
      <c r="C1074">
        <v>-1</v>
      </c>
      <c r="D1074" s="9" t="str">
        <f>VLOOKUP(Table_scibert_titles_topics[[#This Row],[Column3.topic]],scibert_titles_topicDescription!$B$2:$C$27, 2, FALSE)</f>
        <v>-1_sep_cls_of_and_language_learning</v>
      </c>
    </row>
    <row r="1075" spans="1:4" x14ac:dyDescent="0.25">
      <c r="A1075" t="s">
        <v>5335</v>
      </c>
      <c r="B1075" t="s">
        <v>5347</v>
      </c>
      <c r="C1075">
        <v>9</v>
      </c>
      <c r="D1075" s="9" t="str">
        <f>VLOOKUP(Table_scibert_titles_topics[[#This Row],[Column3.topic]],scibert_titles_topicDescription!$B$2:$C$27, 2, FALSE)</f>
        <v>9_multimodal_videoconferencing_video_via</v>
      </c>
    </row>
    <row r="1076" spans="1:4" x14ac:dyDescent="0.25">
      <c r="A1076" t="s">
        <v>5336</v>
      </c>
      <c r="B1076" t="s">
        <v>5349</v>
      </c>
      <c r="C1076">
        <v>6</v>
      </c>
      <c r="D1076" s="9" t="str">
        <f>VLOOKUP(Table_scibert_titles_topics[[#This Row],[Column3.topic]],scibert_titles_topicDescription!$B$2:$C$27, 2, FALSE)</f>
        <v>6_game_games_digital_playing</v>
      </c>
    </row>
    <row r="1077" spans="1:4" x14ac:dyDescent="0.25">
      <c r="A1077" t="s">
        <v>5337</v>
      </c>
      <c r="B1077" t="s">
        <v>5351</v>
      </c>
      <c r="C1077">
        <v>-1</v>
      </c>
      <c r="D1077" s="9" t="str">
        <f>VLOOKUP(Table_scibert_titles_topics[[#This Row],[Column3.topic]],scibert_titles_topicDescription!$B$2:$C$27, 2, FALSE)</f>
        <v>-1_sep_cls_of_and_language_learning</v>
      </c>
    </row>
    <row r="1078" spans="1:4" x14ac:dyDescent="0.25">
      <c r="A1078" t="s">
        <v>5338</v>
      </c>
      <c r="B1078" t="s">
        <v>5353</v>
      </c>
      <c r="C1078">
        <v>-1</v>
      </c>
      <c r="D1078" s="9" t="str">
        <f>VLOOKUP(Table_scibert_titles_topics[[#This Row],[Column3.topic]],scibert_titles_topicDescription!$B$2:$C$27, 2, FALSE)</f>
        <v>-1_sep_cls_of_and_language_learning</v>
      </c>
    </row>
    <row r="1079" spans="1:4" x14ac:dyDescent="0.25">
      <c r="A1079" t="s">
        <v>5339</v>
      </c>
      <c r="B1079" t="s">
        <v>5355</v>
      </c>
      <c r="C1079">
        <v>3</v>
      </c>
      <c r="D1079" s="9" t="str">
        <f>VLOOKUP(Table_scibert_titles_topics[[#This Row],[Column3.topic]],scibert_titles_topicDescription!$B$2:$C$27, 2, FALSE)</f>
        <v>3_language_learning_assisted_computer</v>
      </c>
    </row>
    <row r="1080" spans="1:4" x14ac:dyDescent="0.25">
      <c r="A1080" t="s">
        <v>5372</v>
      </c>
      <c r="B1080" t="s">
        <v>5387</v>
      </c>
      <c r="C1080">
        <v>11</v>
      </c>
      <c r="D1080" s="9" t="str">
        <f>VLOOKUP(Table_scibert_titles_topics[[#This Row],[Column3.topic]],scibert_titles_topicDescription!$B$2:$C$27, 2, FALSE)</f>
        <v>11_call_research_replication_the</v>
      </c>
    </row>
    <row r="1081" spans="1:4" x14ac:dyDescent="0.25">
      <c r="A1081" t="s">
        <v>5373</v>
      </c>
      <c r="B1081" t="s">
        <v>5391</v>
      </c>
      <c r="C1081">
        <v>-1</v>
      </c>
      <c r="D1081" s="9" t="str">
        <f>VLOOKUP(Table_scibert_titles_topics[[#This Row],[Column3.topic]],scibert_titles_topicDescription!$B$2:$C$27, 2, FALSE)</f>
        <v>-1_sep_cls_of_and_language_learning</v>
      </c>
    </row>
    <row r="1082" spans="1:4" x14ac:dyDescent="0.25">
      <c r="A1082" t="s">
        <v>5374</v>
      </c>
      <c r="B1082" t="s">
        <v>5393</v>
      </c>
      <c r="C1082">
        <v>19</v>
      </c>
      <c r="D1082" s="9" t="str">
        <f>VLOOKUP(Table_scibert_titles_topics[[#This Row],[Column3.topic]],scibert_titles_topicDescription!$B$2:$C$27, 2, FALSE)</f>
        <v>19_grammar_spanish_tutorial_grammatical</v>
      </c>
    </row>
    <row r="1083" spans="1:4" x14ac:dyDescent="0.25">
      <c r="A1083" t="s">
        <v>5375</v>
      </c>
      <c r="B1083" t="s">
        <v>5395</v>
      </c>
      <c r="C1083">
        <v>1</v>
      </c>
      <c r="D1083" s="9" t="str">
        <f>VLOOKUP(Table_scibert_titles_topics[[#This Row],[Column3.topic]],scibert_titles_topicDescription!$B$2:$C$27, 2, FALSE)</f>
        <v>1_mobile_learning_language_assisted</v>
      </c>
    </row>
    <row r="1084" spans="1:4" x14ac:dyDescent="0.25">
      <c r="A1084" t="s">
        <v>5376</v>
      </c>
      <c r="B1084" t="s">
        <v>5397</v>
      </c>
      <c r="C1084">
        <v>-1</v>
      </c>
      <c r="D1084" s="9" t="str">
        <f>VLOOKUP(Table_scibert_titles_topics[[#This Row],[Column3.topic]],scibert_titles_topicDescription!$B$2:$C$27, 2, FALSE)</f>
        <v>-1_sep_cls_of_and_language_learning</v>
      </c>
    </row>
    <row r="1085" spans="1:4" x14ac:dyDescent="0.25">
      <c r="A1085" t="s">
        <v>5377</v>
      </c>
      <c r="B1085" t="s">
        <v>5407</v>
      </c>
      <c r="C1085">
        <v>5</v>
      </c>
      <c r="D1085" s="9" t="str">
        <f>VLOOKUP(Table_scibert_titles_topics[[#This Row],[Column3.topic]],scibert_titles_topicDescription!$B$2:$C$27, 2, FALSE)</f>
        <v>5_pronunciation_speech_training_recognition</v>
      </c>
    </row>
    <row r="1086" spans="1:4" x14ac:dyDescent="0.25">
      <c r="A1086" t="s">
        <v>5378</v>
      </c>
      <c r="B1086" t="s">
        <v>5409</v>
      </c>
      <c r="C1086">
        <v>21</v>
      </c>
      <c r="D1086" s="9" t="str">
        <f>VLOOKUP(Table_scibert_titles_topics[[#This Row],[Column3.topic]],scibert_titles_topicDescription!$B$2:$C$27, 2, FALSE)</f>
        <v>21_reading_strategies_students_perceptions</v>
      </c>
    </row>
    <row r="1087" spans="1:4" x14ac:dyDescent="0.25">
      <c r="A1087" t="s">
        <v>5379</v>
      </c>
      <c r="B1087" t="s">
        <v>5411</v>
      </c>
      <c r="C1087">
        <v>-1</v>
      </c>
      <c r="D1087" s="9" t="str">
        <f>VLOOKUP(Table_scibert_titles_topics[[#This Row],[Column3.topic]],scibert_titles_topicDescription!$B$2:$C$27, 2, FALSE)</f>
        <v>-1_sep_cls_of_and_language_learning</v>
      </c>
    </row>
    <row r="1088" spans="1:4" x14ac:dyDescent="0.25">
      <c r="A1088" t="s">
        <v>5380</v>
      </c>
      <c r="B1088" t="s">
        <v>5413</v>
      </c>
      <c r="C1088">
        <v>7</v>
      </c>
      <c r="D1088" s="9" t="str">
        <f>VLOOKUP(Table_scibert_titles_topics[[#This Row],[Column3.topic]],scibert_titles_topicDescription!$B$2:$C$27, 2, FALSE)</f>
        <v>7_oral_communication_chat_mediated</v>
      </c>
    </row>
    <row r="1089" spans="1:4" x14ac:dyDescent="0.25">
      <c r="A1089" t="s">
        <v>5381</v>
      </c>
      <c r="B1089" t="s">
        <v>5415</v>
      </c>
      <c r="C1089">
        <v>14</v>
      </c>
      <c r="D1089" s="9" t="str">
        <f>VLOOKUP(Table_scibert_titles_topics[[#This Row],[Column3.topic]],scibert_titles_topicDescription!$B$2:$C$27, 2, FALSE)</f>
        <v>14_social_media_networking_networks</v>
      </c>
    </row>
    <row r="1090" spans="1:4" x14ac:dyDescent="0.25">
      <c r="A1090" t="s">
        <v>5382</v>
      </c>
      <c r="B1090" t="s">
        <v>5417</v>
      </c>
      <c r="C1090">
        <v>-1</v>
      </c>
      <c r="D1090" s="9" t="str">
        <f>VLOOKUP(Table_scibert_titles_topics[[#This Row],[Column3.topic]],scibert_titles_topicDescription!$B$2:$C$27, 2, FALSE)</f>
        <v>-1_sep_cls_of_and_language_learning</v>
      </c>
    </row>
    <row r="1091" spans="1:4" x14ac:dyDescent="0.25">
      <c r="A1091" t="s">
        <v>5383</v>
      </c>
      <c r="B1091" t="s">
        <v>5419</v>
      </c>
      <c r="C1091">
        <v>-1</v>
      </c>
      <c r="D1091" s="9" t="str">
        <f>VLOOKUP(Table_scibert_titles_topics[[#This Row],[Column3.topic]],scibert_titles_topicDescription!$B$2:$C$27, 2, FALSE)</f>
        <v>-1_sep_cls_of_and_language_learning</v>
      </c>
    </row>
    <row r="1092" spans="1:4" x14ac:dyDescent="0.25">
      <c r="A1092" t="s">
        <v>5385</v>
      </c>
      <c r="B1092" t="s">
        <v>5446</v>
      </c>
      <c r="C1092">
        <v>0</v>
      </c>
      <c r="D1092" s="9" t="str">
        <f>VLOOKUP(Table_scibert_titles_topics[[#This Row],[Column3.topic]],scibert_titles_topicDescription!$B$2:$C$27, 2, FALSE)</f>
        <v>0_writing_feedback_collaborative_automated</v>
      </c>
    </row>
    <row r="1093" spans="1:4" x14ac:dyDescent="0.25">
      <c r="A1093" t="s">
        <v>5384</v>
      </c>
      <c r="B1093" t="s">
        <v>5448</v>
      </c>
      <c r="C1093">
        <v>11</v>
      </c>
      <c r="D1093" s="9" t="str">
        <f>VLOOKUP(Table_scibert_titles_topics[[#This Row],[Column3.topic]],scibert_titles_topicDescription!$B$2:$C$27, 2, FALSE)</f>
        <v>11_call_research_replication_the</v>
      </c>
    </row>
    <row r="1094" spans="1:4" x14ac:dyDescent="0.25">
      <c r="A1094" t="s">
        <v>5444</v>
      </c>
      <c r="B1094" t="s">
        <v>5450</v>
      </c>
      <c r="C1094">
        <v>-1</v>
      </c>
      <c r="D1094" s="9" t="str">
        <f>VLOOKUP(Table_scibert_titles_topics[[#This Row],[Column3.topic]],scibert_titles_topicDescription!$B$2:$C$27, 2, FALSE)</f>
        <v>-1_sep_cls_of_and_language_learning</v>
      </c>
    </row>
    <row r="1095" spans="1:4" x14ac:dyDescent="0.25">
      <c r="A1095" t="s">
        <v>5434</v>
      </c>
      <c r="B1095" t="s">
        <v>5452</v>
      </c>
      <c r="C1095">
        <v>0</v>
      </c>
      <c r="D1095" s="9" t="str">
        <f>VLOOKUP(Table_scibert_titles_topics[[#This Row],[Column3.topic]],scibert_titles_topicDescription!$B$2:$C$27, 2, FALSE)</f>
        <v>0_writing_feedback_collaborative_automated</v>
      </c>
    </row>
    <row r="1096" spans="1:4" x14ac:dyDescent="0.25">
      <c r="A1096" t="s">
        <v>5435</v>
      </c>
      <c r="B1096" t="s">
        <v>5454</v>
      </c>
      <c r="C1096">
        <v>1</v>
      </c>
      <c r="D1096" s="9" t="str">
        <f>VLOOKUP(Table_scibert_titles_topics[[#This Row],[Column3.topic]],scibert_titles_topicDescription!$B$2:$C$27, 2, FALSE)</f>
        <v>1_mobile_learning_language_assisted</v>
      </c>
    </row>
    <row r="1097" spans="1:4" x14ac:dyDescent="0.25">
      <c r="A1097" t="s">
        <v>5436</v>
      </c>
      <c r="B1097" t="s">
        <v>5456</v>
      </c>
      <c r="C1097">
        <v>1</v>
      </c>
      <c r="D1097" s="9" t="str">
        <f>VLOOKUP(Table_scibert_titles_topics[[#This Row],[Column3.topic]],scibert_titles_topicDescription!$B$2:$C$27, 2, FALSE)</f>
        <v>1_mobile_learning_language_assisted</v>
      </c>
    </row>
    <row r="1098" spans="1:4" x14ac:dyDescent="0.25">
      <c r="A1098" t="s">
        <v>5437</v>
      </c>
      <c r="B1098" t="s">
        <v>5458</v>
      </c>
      <c r="C1098">
        <v>19</v>
      </c>
      <c r="D1098" s="9" t="str">
        <f>VLOOKUP(Table_scibert_titles_topics[[#This Row],[Column3.topic]],scibert_titles_topicDescription!$B$2:$C$27, 2, FALSE)</f>
        <v>19_grammar_spanish_tutorial_grammatical</v>
      </c>
    </row>
    <row r="1099" spans="1:4" x14ac:dyDescent="0.25">
      <c r="A1099" t="s">
        <v>5438</v>
      </c>
      <c r="B1099" t="s">
        <v>5460</v>
      </c>
      <c r="C1099">
        <v>-1</v>
      </c>
      <c r="D1099" s="9" t="str">
        <f>VLOOKUP(Table_scibert_titles_topics[[#This Row],[Column3.topic]],scibert_titles_topicDescription!$B$2:$C$27, 2, FALSE)</f>
        <v>-1_sep_cls_of_and_language_learning</v>
      </c>
    </row>
    <row r="1100" spans="1:4" x14ac:dyDescent="0.25">
      <c r="A1100" t="s">
        <v>5439</v>
      </c>
      <c r="B1100" t="s">
        <v>5462</v>
      </c>
      <c r="C1100">
        <v>4</v>
      </c>
      <c r="D1100" s="9" t="str">
        <f>VLOOKUP(Table_scibert_titles_topics[[#This Row],[Column3.topic]],scibert_titles_topicDescription!$B$2:$C$27, 2, FALSE)</f>
        <v>4_vocabulary_acquisition_glosses_dictionaries</v>
      </c>
    </row>
    <row r="1101" spans="1:4" x14ac:dyDescent="0.25">
      <c r="A1101" t="s">
        <v>5440</v>
      </c>
      <c r="B1101" t="s">
        <v>5464</v>
      </c>
      <c r="C1101">
        <v>4</v>
      </c>
      <c r="D1101" s="9" t="str">
        <f>VLOOKUP(Table_scibert_titles_topics[[#This Row],[Column3.topic]],scibert_titles_topicDescription!$B$2:$C$27, 2, FALSE)</f>
        <v>4_vocabulary_acquisition_glosses_dictionaries</v>
      </c>
    </row>
    <row r="1102" spans="1:4" x14ac:dyDescent="0.25">
      <c r="A1102" t="s">
        <v>5441</v>
      </c>
      <c r="B1102" t="s">
        <v>5466</v>
      </c>
      <c r="C1102">
        <v>19</v>
      </c>
      <c r="D1102" s="9" t="str">
        <f>VLOOKUP(Table_scibert_titles_topics[[#This Row],[Column3.topic]],scibert_titles_topicDescription!$B$2:$C$27, 2, FALSE)</f>
        <v>19_grammar_spanish_tutorial_grammatical</v>
      </c>
    </row>
    <row r="1103" spans="1:4" x14ac:dyDescent="0.25">
      <c r="A1103" t="s">
        <v>5442</v>
      </c>
      <c r="B1103" t="s">
        <v>5467</v>
      </c>
      <c r="C1103">
        <v>-1</v>
      </c>
      <c r="D1103" s="9" t="str">
        <f>VLOOKUP(Table_scibert_titles_topics[[#This Row],[Column3.topic]],scibert_titles_topicDescription!$B$2:$C$27, 2, FALSE)</f>
        <v>-1_sep_cls_of_and_language_learning</v>
      </c>
    </row>
    <row r="1104" spans="1:4" x14ac:dyDescent="0.25">
      <c r="A1104" t="s">
        <v>5443</v>
      </c>
      <c r="B1104" t="s">
        <v>5469</v>
      </c>
      <c r="C1104">
        <v>-1</v>
      </c>
      <c r="D1104" s="9" t="str">
        <f>VLOOKUP(Table_scibert_titles_topics[[#This Row],[Column3.topic]],scibert_titles_topicDescription!$B$2:$C$27, 2, FALSE)</f>
        <v>-1_sep_cls_of_and_language_learning</v>
      </c>
    </row>
    <row r="1105" spans="1:4" x14ac:dyDescent="0.25">
      <c r="A1105" t="s">
        <v>5487</v>
      </c>
      <c r="B1105" t="s">
        <v>5497</v>
      </c>
      <c r="C1105">
        <v>5</v>
      </c>
      <c r="D1105" s="9" t="str">
        <f>VLOOKUP(Table_scibert_titles_topics[[#This Row],[Column3.topic]],scibert_titles_topicDescription!$B$2:$C$27, 2, FALSE)</f>
        <v>5_pronunciation_speech_training_recognition</v>
      </c>
    </row>
    <row r="1106" spans="1:4" x14ac:dyDescent="0.25">
      <c r="A1106" t="s">
        <v>5488</v>
      </c>
      <c r="B1106" t="s">
        <v>5499</v>
      </c>
      <c r="C1106">
        <v>14</v>
      </c>
      <c r="D1106" s="9" t="str">
        <f>VLOOKUP(Table_scibert_titles_topics[[#This Row],[Column3.topic]],scibert_titles_topicDescription!$B$2:$C$27, 2, FALSE)</f>
        <v>14_social_media_networking_networks</v>
      </c>
    </row>
    <row r="1107" spans="1:4" x14ac:dyDescent="0.25">
      <c r="A1107" t="s">
        <v>5489</v>
      </c>
      <c r="B1107" t="s">
        <v>5501</v>
      </c>
      <c r="C1107">
        <v>1</v>
      </c>
      <c r="D1107" s="9" t="str">
        <f>VLOOKUP(Table_scibert_titles_topics[[#This Row],[Column3.topic]],scibert_titles_topicDescription!$B$2:$C$27, 2, FALSE)</f>
        <v>1_mobile_learning_language_assisted</v>
      </c>
    </row>
    <row r="1108" spans="1:4" x14ac:dyDescent="0.25">
      <c r="A1108" t="s">
        <v>5490</v>
      </c>
      <c r="B1108" t="s">
        <v>5503</v>
      </c>
      <c r="C1108">
        <v>18</v>
      </c>
      <c r="D1108" s="9" t="str">
        <f>VLOOKUP(Table_scibert_titles_topics[[#This Row],[Column3.topic]],scibert_titles_topicDescription!$B$2:$C$27, 2, FALSE)</f>
        <v>18_virtual_3d_immersive_reality</v>
      </c>
    </row>
    <row r="1109" spans="1:4" x14ac:dyDescent="0.25">
      <c r="A1109" t="s">
        <v>5491</v>
      </c>
      <c r="B1109" t="s">
        <v>5505</v>
      </c>
      <c r="C1109">
        <v>8</v>
      </c>
      <c r="D1109" s="9" t="str">
        <f>VLOOKUP(Table_scibert_titles_topics[[#This Row],[Column3.topic]],scibert_titles_topicDescription!$B$2:$C$27, 2, FALSE)</f>
        <v>8_teachers_technology_technological_pedagogical</v>
      </c>
    </row>
    <row r="1110" spans="1:4" x14ac:dyDescent="0.25">
      <c r="A1110" t="s">
        <v>5492</v>
      </c>
      <c r="B1110" t="s">
        <v>5507</v>
      </c>
      <c r="C1110">
        <v>16</v>
      </c>
      <c r="D1110" s="9" t="str">
        <f>VLOOKUP(Table_scibert_titles_topics[[#This Row],[Column3.topic]],scibert_titles_topicDescription!$B$2:$C$27, 2, FALSE)</f>
        <v>16_blended_learning_inquiry_college</v>
      </c>
    </row>
    <row r="1111" spans="1:4" x14ac:dyDescent="0.25">
      <c r="A1111" t="s">
        <v>5493</v>
      </c>
      <c r="B1111" t="s">
        <v>5509</v>
      </c>
      <c r="C1111">
        <v>4</v>
      </c>
      <c r="D1111" s="9" t="str">
        <f>VLOOKUP(Table_scibert_titles_topics[[#This Row],[Column3.topic]],scibert_titles_topicDescription!$B$2:$C$27, 2, FALSE)</f>
        <v>4_vocabulary_acquisition_glosses_dictionaries</v>
      </c>
    </row>
    <row r="1112" spans="1:4" x14ac:dyDescent="0.25">
      <c r="A1112" t="s">
        <v>5494</v>
      </c>
      <c r="B1112" t="s">
        <v>5511</v>
      </c>
      <c r="C1112">
        <v>19</v>
      </c>
      <c r="D1112" s="9" t="str">
        <f>VLOOKUP(Table_scibert_titles_topics[[#This Row],[Column3.topic]],scibert_titles_topicDescription!$B$2:$C$27, 2, FALSE)</f>
        <v>19_grammar_spanish_tutorial_grammatical</v>
      </c>
    </row>
    <row r="1113" spans="1:4" x14ac:dyDescent="0.25">
      <c r="A1113" t="s">
        <v>5495</v>
      </c>
      <c r="B1113" t="s">
        <v>5541</v>
      </c>
      <c r="C1113">
        <v>-1</v>
      </c>
      <c r="D1113" s="9" t="str">
        <f>VLOOKUP(Table_scibert_titles_topics[[#This Row],[Column3.topic]],scibert_titles_topicDescription!$B$2:$C$27, 2, FALSE)</f>
        <v>-1_sep_cls_of_and_language_learning</v>
      </c>
    </row>
    <row r="1114" spans="1:4" x14ac:dyDescent="0.25">
      <c r="A1114" t="s">
        <v>5536</v>
      </c>
      <c r="B1114" t="s">
        <v>5545</v>
      </c>
      <c r="C1114">
        <v>-1</v>
      </c>
      <c r="D1114" s="9" t="str">
        <f>VLOOKUP(Table_scibert_titles_topics[[#This Row],[Column3.topic]],scibert_titles_topicDescription!$B$2:$C$27, 2, FALSE)</f>
        <v>-1_sep_cls_of_and_language_learning</v>
      </c>
    </row>
    <row r="1115" spans="1:4" x14ac:dyDescent="0.25">
      <c r="A1115" t="s">
        <v>5537</v>
      </c>
      <c r="B1115" t="s">
        <v>5549</v>
      </c>
      <c r="C1115">
        <v>-1</v>
      </c>
      <c r="D1115" s="9" t="str">
        <f>VLOOKUP(Table_scibert_titles_topics[[#This Row],[Column3.topic]],scibert_titles_topicDescription!$B$2:$C$27, 2, FALSE)</f>
        <v>-1_sep_cls_of_and_language_learning</v>
      </c>
    </row>
    <row r="1116" spans="1:4" x14ac:dyDescent="0.25">
      <c r="A1116" t="s">
        <v>5538</v>
      </c>
      <c r="B1116" t="s">
        <v>5573</v>
      </c>
      <c r="C1116">
        <v>-1</v>
      </c>
      <c r="D1116" s="9" t="str">
        <f>VLOOKUP(Table_scibert_titles_topics[[#This Row],[Column3.topic]],scibert_titles_topicDescription!$B$2:$C$27, 2, FALSE)</f>
        <v>-1_sep_cls_of_and_language_learning</v>
      </c>
    </row>
    <row r="1117" spans="1:4" x14ac:dyDescent="0.25">
      <c r="A1117" t="s">
        <v>5551</v>
      </c>
      <c r="B1117" t="s">
        <v>5577</v>
      </c>
      <c r="C1117">
        <v>-1</v>
      </c>
      <c r="D1117" s="9" t="str">
        <f>VLOOKUP(Table_scibert_titles_topics[[#This Row],[Column3.topic]],scibert_titles_topicDescription!$B$2:$C$27, 2, FALSE)</f>
        <v>-1_sep_cls_of_and_language_learning</v>
      </c>
    </row>
    <row r="1118" spans="1:4" x14ac:dyDescent="0.25">
      <c r="A1118" t="s">
        <v>5552</v>
      </c>
      <c r="B1118" t="s">
        <v>5581</v>
      </c>
      <c r="C1118">
        <v>-1</v>
      </c>
      <c r="D1118" s="9" t="str">
        <f>VLOOKUP(Table_scibert_titles_topics[[#This Row],[Column3.topic]],scibert_titles_topicDescription!$B$2:$C$27, 2, FALSE)</f>
        <v>-1_sep_cls_of_and_language_learning</v>
      </c>
    </row>
    <row r="1119" spans="1:4" x14ac:dyDescent="0.25">
      <c r="A1119" t="s">
        <v>5553</v>
      </c>
      <c r="B1119" t="s">
        <v>5585</v>
      </c>
      <c r="C1119">
        <v>11</v>
      </c>
      <c r="D1119" s="9" t="str">
        <f>VLOOKUP(Table_scibert_titles_topics[[#This Row],[Column3.topic]],scibert_titles_topicDescription!$B$2:$C$27, 2, FALSE)</f>
        <v>11_call_research_replication_the</v>
      </c>
    </row>
    <row r="1120" spans="1:4" x14ac:dyDescent="0.25">
      <c r="A1120" t="s">
        <v>5554</v>
      </c>
      <c r="B1120" t="s">
        <v>5589</v>
      </c>
      <c r="C1120">
        <v>18</v>
      </c>
      <c r="D1120" s="9" t="str">
        <f>VLOOKUP(Table_scibert_titles_topics[[#This Row],[Column3.topic]],scibert_titles_topicDescription!$B$2:$C$27, 2, FALSE)</f>
        <v>18_virtual_3d_immersive_reality</v>
      </c>
    </row>
    <row r="1121" spans="1:4" x14ac:dyDescent="0.25">
      <c r="A1121" t="s">
        <v>5555</v>
      </c>
      <c r="B1121" t="s">
        <v>5593</v>
      </c>
      <c r="C1121">
        <v>3</v>
      </c>
      <c r="D1121" s="9" t="str">
        <f>VLOOKUP(Table_scibert_titles_topics[[#This Row],[Column3.topic]],scibert_titles_topicDescription!$B$2:$C$27, 2, FALSE)</f>
        <v>3_language_learning_assisted_computer</v>
      </c>
    </row>
    <row r="1122" spans="1:4" x14ac:dyDescent="0.25">
      <c r="A1122" t="s">
        <v>5557</v>
      </c>
      <c r="B1122" t="s">
        <v>5597</v>
      </c>
      <c r="C1122">
        <v>9</v>
      </c>
      <c r="D1122" s="9" t="str">
        <f>VLOOKUP(Table_scibert_titles_topics[[#This Row],[Column3.topic]],scibert_titles_topicDescription!$B$2:$C$27, 2, FALSE)</f>
        <v>9_multimodal_videoconferencing_video_via</v>
      </c>
    </row>
    <row r="1123" spans="1:4" x14ac:dyDescent="0.25">
      <c r="A1123" t="s">
        <v>5558</v>
      </c>
      <c r="B1123" t="s">
        <v>5601</v>
      </c>
      <c r="C1123">
        <v>9</v>
      </c>
      <c r="D1123" s="9" t="str">
        <f>VLOOKUP(Table_scibert_titles_topics[[#This Row],[Column3.topic]],scibert_titles_topicDescription!$B$2:$C$27, 2, FALSE)</f>
        <v>9_multimodal_videoconferencing_video_via</v>
      </c>
    </row>
    <row r="1124" spans="1:4" x14ac:dyDescent="0.25">
      <c r="A1124" t="s">
        <v>5559</v>
      </c>
      <c r="B1124" t="s">
        <v>5604</v>
      </c>
      <c r="C1124">
        <v>3</v>
      </c>
      <c r="D1124" s="9" t="str">
        <f>VLOOKUP(Table_scibert_titles_topics[[#This Row],[Column3.topic]],scibert_titles_topicDescription!$B$2:$C$27, 2, FALSE)</f>
        <v>3_language_learning_assisted_computer</v>
      </c>
    </row>
    <row r="1125" spans="1:4" x14ac:dyDescent="0.25">
      <c r="A1125" t="s">
        <v>5560</v>
      </c>
      <c r="B1125" t="s">
        <v>5607</v>
      </c>
      <c r="C1125">
        <v>6</v>
      </c>
      <c r="D1125" s="9" t="str">
        <f>VLOOKUP(Table_scibert_titles_topics[[#This Row],[Column3.topic]],scibert_titles_topicDescription!$B$2:$C$27, 2, FALSE)</f>
        <v>6_game_games_digital_playing</v>
      </c>
    </row>
    <row r="1126" spans="1:4" x14ac:dyDescent="0.25">
      <c r="A1126" t="s">
        <v>5561</v>
      </c>
      <c r="B1126" t="s">
        <v>5609</v>
      </c>
      <c r="C1126">
        <v>9</v>
      </c>
      <c r="D1126" s="9" t="str">
        <f>VLOOKUP(Table_scibert_titles_topics[[#This Row],[Column3.topic]],scibert_titles_topicDescription!$B$2:$C$27, 2, FALSE)</f>
        <v>9_multimodal_videoconferencing_video_via</v>
      </c>
    </row>
    <row r="1127" spans="1:4" x14ac:dyDescent="0.25">
      <c r="A1127" t="s">
        <v>5562</v>
      </c>
      <c r="B1127" t="s">
        <v>5615</v>
      </c>
      <c r="C1127">
        <v>-1</v>
      </c>
      <c r="D1127" s="9" t="str">
        <f>VLOOKUP(Table_scibert_titles_topics[[#This Row],[Column3.topic]],scibert_titles_topicDescription!$B$2:$C$27, 2, FALSE)</f>
        <v>-1_sep_cls_of_and_language_learning</v>
      </c>
    </row>
    <row r="1128" spans="1:4" x14ac:dyDescent="0.25">
      <c r="A1128" t="s">
        <v>5563</v>
      </c>
      <c r="B1128" t="s">
        <v>5619</v>
      </c>
      <c r="C1128">
        <v>5</v>
      </c>
      <c r="D1128" s="9" t="str">
        <f>VLOOKUP(Table_scibert_titles_topics[[#This Row],[Column3.topic]],scibert_titles_topicDescription!$B$2:$C$27, 2, FALSE)</f>
        <v>5_pronunciation_speech_training_recognition</v>
      </c>
    </row>
    <row r="1129" spans="1:4" x14ac:dyDescent="0.25">
      <c r="A1129" t="s">
        <v>5564</v>
      </c>
      <c r="B1129" t="s">
        <v>5623</v>
      </c>
      <c r="C1129">
        <v>-1</v>
      </c>
      <c r="D1129" s="9" t="str">
        <f>VLOOKUP(Table_scibert_titles_topics[[#This Row],[Column3.topic]],scibert_titles_topicDescription!$B$2:$C$27, 2, FALSE)</f>
        <v>-1_sep_cls_of_and_language_learning</v>
      </c>
    </row>
    <row r="1130" spans="1:4" x14ac:dyDescent="0.25">
      <c r="A1130" t="s">
        <v>5565</v>
      </c>
      <c r="B1130" t="s">
        <v>5627</v>
      </c>
      <c r="C1130">
        <v>4</v>
      </c>
      <c r="D1130" s="9" t="str">
        <f>VLOOKUP(Table_scibert_titles_topics[[#This Row],[Column3.topic]],scibert_titles_topicDescription!$B$2:$C$27, 2, FALSE)</f>
        <v>4_vocabulary_acquisition_glosses_dictionaries</v>
      </c>
    </row>
    <row r="1131" spans="1:4" x14ac:dyDescent="0.25">
      <c r="A1131" t="s">
        <v>5566</v>
      </c>
      <c r="B1131" t="s">
        <v>5633</v>
      </c>
      <c r="C1131">
        <v>0</v>
      </c>
      <c r="D1131" s="9" t="str">
        <f>VLOOKUP(Table_scibert_titles_topics[[#This Row],[Column3.topic]],scibert_titles_topicDescription!$B$2:$C$27, 2, FALSE)</f>
        <v>0_writing_feedback_collaborative_automated</v>
      </c>
    </row>
    <row r="1132" spans="1:4" x14ac:dyDescent="0.25">
      <c r="A1132" t="s">
        <v>5567</v>
      </c>
      <c r="B1132" t="s">
        <v>5635</v>
      </c>
      <c r="C1132">
        <v>-1</v>
      </c>
      <c r="D1132" s="9" t="str">
        <f>VLOOKUP(Table_scibert_titles_topics[[#This Row],[Column3.topic]],scibert_titles_topicDescription!$B$2:$C$27, 2, FALSE)</f>
        <v>-1_sep_cls_of_and_language_learning</v>
      </c>
    </row>
    <row r="1133" spans="1:4" x14ac:dyDescent="0.25">
      <c r="A1133" t="s">
        <v>5568</v>
      </c>
      <c r="B1133" t="s">
        <v>5641</v>
      </c>
      <c r="C1133">
        <v>0</v>
      </c>
      <c r="D1133" s="9" t="str">
        <f>VLOOKUP(Table_scibert_titles_topics[[#This Row],[Column3.topic]],scibert_titles_topicDescription!$B$2:$C$27, 2, FALSE)</f>
        <v>0_writing_feedback_collaborative_automated</v>
      </c>
    </row>
    <row r="1134" spans="1:4" x14ac:dyDescent="0.25">
      <c r="A1134" t="s">
        <v>5569</v>
      </c>
      <c r="B1134" t="s">
        <v>5645</v>
      </c>
      <c r="C1134">
        <v>0</v>
      </c>
      <c r="D1134" s="9" t="str">
        <f>VLOOKUP(Table_scibert_titles_topics[[#This Row],[Column3.topic]],scibert_titles_topicDescription!$B$2:$C$27, 2, FALSE)</f>
        <v>0_writing_feedback_collaborative_automated</v>
      </c>
    </row>
    <row r="1135" spans="1:4" x14ac:dyDescent="0.25">
      <c r="A1135" t="s">
        <v>5570</v>
      </c>
      <c r="B1135" t="s">
        <v>5648</v>
      </c>
      <c r="C1135">
        <v>0</v>
      </c>
      <c r="D1135" s="9" t="str">
        <f>VLOOKUP(Table_scibert_titles_topics[[#This Row],[Column3.topic]],scibert_titles_topicDescription!$B$2:$C$27, 2, FALSE)</f>
        <v>0_writing_feedback_collaborative_automated</v>
      </c>
    </row>
    <row r="1136" spans="1:4" x14ac:dyDescent="0.25">
      <c r="A1136" t="s">
        <v>5571</v>
      </c>
      <c r="B1136" t="s">
        <v>5652</v>
      </c>
      <c r="C1136">
        <v>8</v>
      </c>
      <c r="D1136" s="9" t="str">
        <f>VLOOKUP(Table_scibert_titles_topics[[#This Row],[Column3.topic]],scibert_titles_topicDescription!$B$2:$C$27, 2, FALSE)</f>
        <v>8_teachers_technology_technological_pedagogical</v>
      </c>
    </row>
    <row r="1137" spans="1:4" x14ac:dyDescent="0.25">
      <c r="A1137" t="s">
        <v>5653</v>
      </c>
      <c r="B1137" t="s">
        <v>5663</v>
      </c>
      <c r="C1137">
        <v>8</v>
      </c>
      <c r="D1137" s="9" t="str">
        <f>VLOOKUP(Table_scibert_titles_topics[[#This Row],[Column3.topic]],scibert_titles_topicDescription!$B$2:$C$27, 2, FALSE)</f>
        <v>8_teachers_technology_technological_pedagogical</v>
      </c>
    </row>
    <row r="1138" spans="1:4" x14ac:dyDescent="0.25">
      <c r="A1138" t="s">
        <v>5654</v>
      </c>
      <c r="B1138" t="s">
        <v>5685</v>
      </c>
      <c r="C1138">
        <v>6</v>
      </c>
      <c r="D1138" s="9" t="str">
        <f>VLOOKUP(Table_scibert_titles_topics[[#This Row],[Column3.topic]],scibert_titles_topicDescription!$B$2:$C$27, 2, FALSE)</f>
        <v>6_game_games_digital_playing</v>
      </c>
    </row>
    <row r="1139" spans="1:4" x14ac:dyDescent="0.25">
      <c r="A1139" t="s">
        <v>5655</v>
      </c>
      <c r="B1139" t="s">
        <v>5687</v>
      </c>
      <c r="C1139">
        <v>-1</v>
      </c>
      <c r="D1139" s="9" t="str">
        <f>VLOOKUP(Table_scibert_titles_topics[[#This Row],[Column3.topic]],scibert_titles_topicDescription!$B$2:$C$27, 2, FALSE)</f>
        <v>-1_sep_cls_of_and_language_learning</v>
      </c>
    </row>
    <row r="1140" spans="1:4" x14ac:dyDescent="0.25">
      <c r="A1140" t="s">
        <v>5656</v>
      </c>
      <c r="B1140" t="s">
        <v>5689</v>
      </c>
      <c r="C1140">
        <v>-1</v>
      </c>
      <c r="D1140" s="9" t="str">
        <f>VLOOKUP(Table_scibert_titles_topics[[#This Row],[Column3.topic]],scibert_titles_topicDescription!$B$2:$C$27, 2, FALSE)</f>
        <v>-1_sep_cls_of_and_language_learning</v>
      </c>
    </row>
    <row r="1141" spans="1:4" x14ac:dyDescent="0.25">
      <c r="A1141" t="s">
        <v>5657</v>
      </c>
      <c r="B1141" t="s">
        <v>5691</v>
      </c>
      <c r="C1141">
        <v>5</v>
      </c>
      <c r="D1141" s="9" t="str">
        <f>VLOOKUP(Table_scibert_titles_topics[[#This Row],[Column3.topic]],scibert_titles_topicDescription!$B$2:$C$27, 2, FALSE)</f>
        <v>5_pronunciation_speech_training_recognition</v>
      </c>
    </row>
    <row r="1142" spans="1:4" x14ac:dyDescent="0.25">
      <c r="A1142" t="s">
        <v>5556</v>
      </c>
      <c r="B1142" t="s">
        <v>5693</v>
      </c>
      <c r="C1142">
        <v>-1</v>
      </c>
      <c r="D1142" s="9" t="str">
        <f>VLOOKUP(Table_scibert_titles_topics[[#This Row],[Column3.topic]],scibert_titles_topicDescription!$B$2:$C$27, 2, FALSE)</f>
        <v>-1_sep_cls_of_and_language_learning</v>
      </c>
    </row>
    <row r="1143" spans="1:4" x14ac:dyDescent="0.25">
      <c r="A1143" t="s">
        <v>5658</v>
      </c>
      <c r="B1143" t="s">
        <v>5694</v>
      </c>
      <c r="C1143">
        <v>0</v>
      </c>
      <c r="D1143" s="9" t="str">
        <f>VLOOKUP(Table_scibert_titles_topics[[#This Row],[Column3.topic]],scibert_titles_topicDescription!$B$2:$C$27, 2, FALSE)</f>
        <v>0_writing_feedback_collaborative_automated</v>
      </c>
    </row>
    <row r="1144" spans="1:4" x14ac:dyDescent="0.25">
      <c r="A1144" t="s">
        <v>5659</v>
      </c>
      <c r="B1144" t="s">
        <v>5696</v>
      </c>
      <c r="C1144">
        <v>10</v>
      </c>
      <c r="D1144" s="9" t="str">
        <f>VLOOKUP(Table_scibert_titles_topics[[#This Row],[Column3.topic]],scibert_titles_topicDescription!$B$2:$C$27, 2, FALSE)</f>
        <v>10_comprehension_captions_video_captioned</v>
      </c>
    </row>
    <row r="1145" spans="1:4" x14ac:dyDescent="0.25">
      <c r="A1145" t="s">
        <v>5666</v>
      </c>
      <c r="B1145" t="s">
        <v>5698</v>
      </c>
      <c r="C1145">
        <v>3</v>
      </c>
      <c r="D1145" s="9" t="str">
        <f>VLOOKUP(Table_scibert_titles_topics[[#This Row],[Column3.topic]],scibert_titles_topicDescription!$B$2:$C$27, 2, FALSE)</f>
        <v>3_language_learning_assisted_computer</v>
      </c>
    </row>
    <row r="1146" spans="1:4" x14ac:dyDescent="0.25">
      <c r="A1146" t="s">
        <v>5667</v>
      </c>
      <c r="B1146" t="s">
        <v>5700</v>
      </c>
      <c r="C1146">
        <v>14</v>
      </c>
      <c r="D1146" s="9" t="str">
        <f>VLOOKUP(Table_scibert_titles_topics[[#This Row],[Column3.topic]],scibert_titles_topicDescription!$B$2:$C$27, 2, FALSE)</f>
        <v>14_social_media_networking_networks</v>
      </c>
    </row>
    <row r="1147" spans="1:4" x14ac:dyDescent="0.25">
      <c r="A1147" t="s">
        <v>5668</v>
      </c>
      <c r="B1147" t="s">
        <v>5702</v>
      </c>
      <c r="C1147">
        <v>7</v>
      </c>
      <c r="D1147" s="9" t="str">
        <f>VLOOKUP(Table_scibert_titles_topics[[#This Row],[Column3.topic]],scibert_titles_topicDescription!$B$2:$C$27, 2, FALSE)</f>
        <v>7_oral_communication_chat_mediated</v>
      </c>
    </row>
    <row r="1148" spans="1:4" x14ac:dyDescent="0.25">
      <c r="A1148" t="s">
        <v>5669</v>
      </c>
      <c r="B1148" t="s">
        <v>5704</v>
      </c>
      <c r="C1148">
        <v>3</v>
      </c>
      <c r="D1148" s="9" t="str">
        <f>VLOOKUP(Table_scibert_titles_topics[[#This Row],[Column3.topic]],scibert_titles_topicDescription!$B$2:$C$27, 2, FALSE)</f>
        <v>3_language_learning_assisted_computer</v>
      </c>
    </row>
    <row r="1149" spans="1:4" x14ac:dyDescent="0.25">
      <c r="A1149" t="s">
        <v>5670</v>
      </c>
      <c r="B1149" t="s">
        <v>5706</v>
      </c>
      <c r="C1149">
        <v>17</v>
      </c>
      <c r="D1149" s="9" t="str">
        <f>VLOOKUP(Table_scibert_titles_topics[[#This Row],[Column3.topic]],scibert_titles_topicDescription!$B$2:$C$27, 2, FALSE)</f>
        <v>17_call_teacher_teachers_professional</v>
      </c>
    </row>
    <row r="1150" spans="1:4" x14ac:dyDescent="0.25">
      <c r="A1150" t="s">
        <v>5671</v>
      </c>
      <c r="B1150" t="s">
        <v>5708</v>
      </c>
      <c r="C1150">
        <v>4</v>
      </c>
      <c r="D1150" s="9" t="str">
        <f>VLOOKUP(Table_scibert_titles_topics[[#This Row],[Column3.topic]],scibert_titles_topicDescription!$B$2:$C$27, 2, FALSE)</f>
        <v>4_vocabulary_acquisition_glosses_dictionaries</v>
      </c>
    </row>
    <row r="1151" spans="1:4" x14ac:dyDescent="0.25">
      <c r="A1151" t="s">
        <v>5672</v>
      </c>
      <c r="B1151" t="s">
        <v>5710</v>
      </c>
      <c r="C1151">
        <v>2</v>
      </c>
      <c r="D1151" s="9" t="str">
        <f>VLOOKUP(Table_scibert_titles_topics[[#This Row],[Column3.topic]],scibert_titles_topicDescription!$B$2:$C$27, 2, FALSE)</f>
        <v>2_intercultural_telecollaboration_competence_t...</v>
      </c>
    </row>
    <row r="1152" spans="1:4" x14ac:dyDescent="0.25">
      <c r="A1152" t="s">
        <v>5673</v>
      </c>
      <c r="B1152" t="s">
        <v>5712</v>
      </c>
      <c r="C1152">
        <v>1</v>
      </c>
      <c r="D1152" s="9" t="str">
        <f>VLOOKUP(Table_scibert_titles_topics[[#This Row],[Column3.topic]],scibert_titles_topicDescription!$B$2:$C$27, 2, FALSE)</f>
        <v>1_mobile_learning_language_assisted</v>
      </c>
    </row>
    <row r="1153" spans="1:4" x14ac:dyDescent="0.25">
      <c r="A1153" t="s">
        <v>5674</v>
      </c>
      <c r="B1153" t="s">
        <v>5714</v>
      </c>
      <c r="C1153">
        <v>14</v>
      </c>
      <c r="D1153" s="9" t="str">
        <f>VLOOKUP(Table_scibert_titles_topics[[#This Row],[Column3.topic]],scibert_titles_topicDescription!$B$2:$C$27, 2, FALSE)</f>
        <v>14_social_media_networking_networks</v>
      </c>
    </row>
    <row r="1154" spans="1:4" x14ac:dyDescent="0.25">
      <c r="A1154" t="s">
        <v>5675</v>
      </c>
      <c r="B1154" t="s">
        <v>5716</v>
      </c>
      <c r="C1154">
        <v>13</v>
      </c>
      <c r="D1154" s="9" t="str">
        <f>VLOOKUP(Table_scibert_titles_topics[[#This Row],[Column3.topic]],scibert_titles_topicDescription!$B$2:$C$27, 2, FALSE)</f>
        <v>13_flipped_classroom_flipping_classrooms</v>
      </c>
    </row>
    <row r="1155" spans="1:4" x14ac:dyDescent="0.25">
      <c r="A1155" t="s">
        <v>5676</v>
      </c>
      <c r="B1155" t="s">
        <v>5718</v>
      </c>
      <c r="C1155">
        <v>0</v>
      </c>
      <c r="D1155" s="9" t="str">
        <f>VLOOKUP(Table_scibert_titles_topics[[#This Row],[Column3.topic]],scibert_titles_topicDescription!$B$2:$C$27, 2, FALSE)</f>
        <v>0_writing_feedback_collaborative_automated</v>
      </c>
    </row>
    <row r="1156" spans="1:4" x14ac:dyDescent="0.25">
      <c r="A1156" t="s">
        <v>5677</v>
      </c>
      <c r="B1156" t="s">
        <v>5755</v>
      </c>
      <c r="C1156">
        <v>3</v>
      </c>
      <c r="D1156" s="9" t="str">
        <f>VLOOKUP(Table_scibert_titles_topics[[#This Row],[Column3.topic]],scibert_titles_topicDescription!$B$2:$C$27, 2, FALSE)</f>
        <v>3_language_learning_assisted_computer</v>
      </c>
    </row>
    <row r="1157" spans="1:4" x14ac:dyDescent="0.25">
      <c r="A1157" t="s">
        <v>5678</v>
      </c>
      <c r="B1157" t="s">
        <v>5758</v>
      </c>
      <c r="C1157">
        <v>5</v>
      </c>
      <c r="D1157" s="9" t="str">
        <f>VLOOKUP(Table_scibert_titles_topics[[#This Row],[Column3.topic]],scibert_titles_topicDescription!$B$2:$C$27, 2, FALSE)</f>
        <v>5_pronunciation_speech_training_recognition</v>
      </c>
    </row>
    <row r="1158" spans="1:4" x14ac:dyDescent="0.25">
      <c r="A1158" t="s">
        <v>5679</v>
      </c>
      <c r="B1158" t="s">
        <v>5779</v>
      </c>
      <c r="C1158">
        <v>1</v>
      </c>
      <c r="D1158" s="9" t="str">
        <f>VLOOKUP(Table_scibert_titles_topics[[#This Row],[Column3.topic]],scibert_titles_topicDescription!$B$2:$C$27, 2, FALSE)</f>
        <v>1_mobile_learning_language_assisted</v>
      </c>
    </row>
    <row r="1159" spans="1:4" x14ac:dyDescent="0.25">
      <c r="A1159" t="s">
        <v>5680</v>
      </c>
      <c r="B1159" t="s">
        <v>5781</v>
      </c>
      <c r="C1159">
        <v>-1</v>
      </c>
      <c r="D1159" s="9" t="str">
        <f>VLOOKUP(Table_scibert_titles_topics[[#This Row],[Column3.topic]],scibert_titles_topicDescription!$B$2:$C$27, 2, FALSE)</f>
        <v>-1_sep_cls_of_and_language_learning</v>
      </c>
    </row>
    <row r="1160" spans="1:4" x14ac:dyDescent="0.25">
      <c r="A1160" t="s">
        <v>5681</v>
      </c>
      <c r="B1160" t="s">
        <v>5783</v>
      </c>
      <c r="C1160">
        <v>22</v>
      </c>
      <c r="D1160" s="9" t="str">
        <f>VLOOKUP(Table_scibert_titles_topics[[#This Row],[Column3.topic]],scibert_titles_topicDescription!$B$2:$C$27, 2, FALSE)</f>
        <v>22_chinese_characters_mandarin_bye</v>
      </c>
    </row>
    <row r="1161" spans="1:4" x14ac:dyDescent="0.25">
      <c r="A1161" t="s">
        <v>5682</v>
      </c>
      <c r="B1161" t="s">
        <v>5785</v>
      </c>
      <c r="C1161">
        <v>0</v>
      </c>
      <c r="D1161" s="9" t="str">
        <f>VLOOKUP(Table_scibert_titles_topics[[#This Row],[Column3.topic]],scibert_titles_topicDescription!$B$2:$C$27, 2, FALSE)</f>
        <v>0_writing_feedback_collaborative_automated</v>
      </c>
    </row>
    <row r="1162" spans="1:4" x14ac:dyDescent="0.25">
      <c r="A1162" t="s">
        <v>5683</v>
      </c>
      <c r="B1162" t="s">
        <v>5787</v>
      </c>
      <c r="C1162">
        <v>3</v>
      </c>
      <c r="D1162" s="9" t="str">
        <f>VLOOKUP(Table_scibert_titles_topics[[#This Row],[Column3.topic]],scibert_titles_topicDescription!$B$2:$C$27, 2, FALSE)</f>
        <v>3_language_learning_assisted_computer</v>
      </c>
    </row>
    <row r="1163" spans="1:4" x14ac:dyDescent="0.25">
      <c r="A1163" t="s">
        <v>5761</v>
      </c>
      <c r="B1163" t="s">
        <v>5788</v>
      </c>
      <c r="C1163">
        <v>-1</v>
      </c>
      <c r="D1163" s="9" t="str">
        <f>VLOOKUP(Table_scibert_titles_topics[[#This Row],[Column3.topic]],scibert_titles_topicDescription!$B$2:$C$27, 2, FALSE)</f>
        <v>-1_sep_cls_of_and_language_learning</v>
      </c>
    </row>
    <row r="1164" spans="1:4" x14ac:dyDescent="0.25">
      <c r="A1164" t="s">
        <v>5762</v>
      </c>
      <c r="B1164" t="s">
        <v>5790</v>
      </c>
      <c r="C1164">
        <v>-1</v>
      </c>
      <c r="D1164" s="9" t="str">
        <f>VLOOKUP(Table_scibert_titles_topics[[#This Row],[Column3.topic]],scibert_titles_topicDescription!$B$2:$C$27, 2, FALSE)</f>
        <v>-1_sep_cls_of_and_language_learning</v>
      </c>
    </row>
    <row r="1165" spans="1:4" x14ac:dyDescent="0.25">
      <c r="A1165" t="s">
        <v>5763</v>
      </c>
      <c r="B1165" t="s">
        <v>5804</v>
      </c>
      <c r="C1165">
        <v>-1</v>
      </c>
      <c r="D1165" s="9" t="str">
        <f>VLOOKUP(Table_scibert_titles_topics[[#This Row],[Column3.topic]],scibert_titles_topicDescription!$B$2:$C$27, 2, FALSE)</f>
        <v>-1_sep_cls_of_and_language_learning</v>
      </c>
    </row>
    <row r="1166" spans="1:4" x14ac:dyDescent="0.25">
      <c r="A1166" t="s">
        <v>5764</v>
      </c>
      <c r="B1166" t="s">
        <v>5806</v>
      </c>
      <c r="C1166">
        <v>-1</v>
      </c>
      <c r="D1166" s="9" t="str">
        <f>VLOOKUP(Table_scibert_titles_topics[[#This Row],[Column3.topic]],scibert_titles_topicDescription!$B$2:$C$27, 2, FALSE)</f>
        <v>-1_sep_cls_of_and_language_learning</v>
      </c>
    </row>
    <row r="1167" spans="1:4" x14ac:dyDescent="0.25">
      <c r="A1167" t="s">
        <v>5765</v>
      </c>
      <c r="B1167" t="s">
        <v>5808</v>
      </c>
      <c r="C1167">
        <v>4</v>
      </c>
      <c r="D1167" s="9" t="str">
        <f>VLOOKUP(Table_scibert_titles_topics[[#This Row],[Column3.topic]],scibert_titles_topicDescription!$B$2:$C$27, 2, FALSE)</f>
        <v>4_vocabulary_acquisition_glosses_dictionaries</v>
      </c>
    </row>
    <row r="1168" spans="1:4" x14ac:dyDescent="0.25">
      <c r="A1168" t="s">
        <v>5766</v>
      </c>
      <c r="B1168" t="s">
        <v>5810</v>
      </c>
      <c r="C1168">
        <v>-1</v>
      </c>
      <c r="D1168" s="9" t="str">
        <f>VLOOKUP(Table_scibert_titles_topics[[#This Row],[Column3.topic]],scibert_titles_topicDescription!$B$2:$C$27, 2, FALSE)</f>
        <v>-1_sep_cls_of_and_language_learning</v>
      </c>
    </row>
    <row r="1169" spans="1:4" x14ac:dyDescent="0.25">
      <c r="A1169" t="s">
        <v>5767</v>
      </c>
      <c r="B1169" t="s">
        <v>5812</v>
      </c>
      <c r="C1169">
        <v>21</v>
      </c>
      <c r="D1169" s="9" t="str">
        <f>VLOOKUP(Table_scibert_titles_topics[[#This Row],[Column3.topic]],scibert_titles_topicDescription!$B$2:$C$27, 2, FALSE)</f>
        <v>21_reading_strategies_students_perceptions</v>
      </c>
    </row>
    <row r="1170" spans="1:4" x14ac:dyDescent="0.25">
      <c r="A1170" t="s">
        <v>5768</v>
      </c>
      <c r="B1170" t="s">
        <v>5813</v>
      </c>
      <c r="C1170">
        <v>1</v>
      </c>
      <c r="D1170" s="9" t="str">
        <f>VLOOKUP(Table_scibert_titles_topics[[#This Row],[Column3.topic]],scibert_titles_topicDescription!$B$2:$C$27, 2, FALSE)</f>
        <v>1_mobile_learning_language_assisted</v>
      </c>
    </row>
    <row r="1171" spans="1:4" x14ac:dyDescent="0.25">
      <c r="A1171" t="s">
        <v>5769</v>
      </c>
      <c r="B1171" t="s">
        <v>5814</v>
      </c>
      <c r="C1171">
        <v>1</v>
      </c>
      <c r="D1171" s="9" t="str">
        <f>VLOOKUP(Table_scibert_titles_topics[[#This Row],[Column3.topic]],scibert_titles_topicDescription!$B$2:$C$27, 2, FALSE)</f>
        <v>1_mobile_learning_language_assisted</v>
      </c>
    </row>
    <row r="1172" spans="1:4" x14ac:dyDescent="0.25">
      <c r="A1172" t="s">
        <v>5770</v>
      </c>
      <c r="B1172" t="s">
        <v>5828</v>
      </c>
      <c r="C1172">
        <v>16</v>
      </c>
      <c r="D1172" s="9" t="str">
        <f>VLOOKUP(Table_scibert_titles_topics[[#This Row],[Column3.topic]],scibert_titles_topicDescription!$B$2:$C$27, 2, FALSE)</f>
        <v>16_blended_learning_inquiry_college</v>
      </c>
    </row>
    <row r="1173" spans="1:4" x14ac:dyDescent="0.25">
      <c r="A1173" t="s">
        <v>5771</v>
      </c>
      <c r="B1173" t="s">
        <v>5830</v>
      </c>
      <c r="C1173">
        <v>17</v>
      </c>
      <c r="D1173" s="9" t="str">
        <f>VLOOKUP(Table_scibert_titles_topics[[#This Row],[Column3.topic]],scibert_titles_topicDescription!$B$2:$C$27, 2, FALSE)</f>
        <v>17_call_teacher_teachers_professional</v>
      </c>
    </row>
    <row r="1174" spans="1:4" x14ac:dyDescent="0.25">
      <c r="A1174" t="s">
        <v>5772</v>
      </c>
      <c r="B1174" t="s">
        <v>5832</v>
      </c>
      <c r="C1174">
        <v>2</v>
      </c>
      <c r="D1174" s="9" t="str">
        <f>VLOOKUP(Table_scibert_titles_topics[[#This Row],[Column3.topic]],scibert_titles_topicDescription!$B$2:$C$27, 2, FALSE)</f>
        <v>2_intercultural_telecollaboration_competence_t...</v>
      </c>
    </row>
    <row r="1175" spans="1:4" x14ac:dyDescent="0.25">
      <c r="A1175" t="s">
        <v>5773</v>
      </c>
      <c r="B1175" t="s">
        <v>5834</v>
      </c>
      <c r="C1175">
        <v>-1</v>
      </c>
      <c r="D1175" s="9" t="str">
        <f>VLOOKUP(Table_scibert_titles_topics[[#This Row],[Column3.topic]],scibert_titles_topicDescription!$B$2:$C$27, 2, FALSE)</f>
        <v>-1_sep_cls_of_and_language_learning</v>
      </c>
    </row>
    <row r="1176" spans="1:4" x14ac:dyDescent="0.25">
      <c r="A1176" t="s">
        <v>5774</v>
      </c>
      <c r="B1176" t="s">
        <v>5835</v>
      </c>
      <c r="C1176">
        <v>12</v>
      </c>
      <c r="D1176" s="9" t="str">
        <f>VLOOKUP(Table_scibert_titles_topics[[#This Row],[Column3.topic]],scibert_titles_topicDescription!$B$2:$C$27, 2, FALSE)</f>
        <v>12_online_student_analytics_learning</v>
      </c>
    </row>
    <row r="1177" spans="1:4" x14ac:dyDescent="0.25">
      <c r="A1177" t="s">
        <v>5776</v>
      </c>
      <c r="B1177" t="s">
        <v>5837</v>
      </c>
      <c r="C1177">
        <v>-1</v>
      </c>
      <c r="D1177" s="9" t="str">
        <f>VLOOKUP(Table_scibert_titles_topics[[#This Row],[Column3.topic]],scibert_titles_topicDescription!$B$2:$C$27, 2, FALSE)</f>
        <v>-1_sep_cls_of_and_language_learning</v>
      </c>
    </row>
    <row r="1178" spans="1:4" x14ac:dyDescent="0.25">
      <c r="A1178" t="s">
        <v>5775</v>
      </c>
      <c r="B1178" t="s">
        <v>5855</v>
      </c>
      <c r="C1178">
        <v>0</v>
      </c>
      <c r="D1178" s="9" t="str">
        <f>VLOOKUP(Table_scibert_titles_topics[[#This Row],[Column3.topic]],scibert_titles_topicDescription!$B$2:$C$27, 2, FALSE)</f>
        <v>0_writing_feedback_collaborative_automated</v>
      </c>
    </row>
    <row r="1179" spans="1:4" x14ac:dyDescent="0.25">
      <c r="A1179" t="s">
        <v>5777</v>
      </c>
      <c r="B1179" t="s">
        <v>5857</v>
      </c>
      <c r="C1179">
        <v>-1</v>
      </c>
      <c r="D1179" s="9" t="str">
        <f>VLOOKUP(Table_scibert_titles_topics[[#This Row],[Column3.topic]],scibert_titles_topicDescription!$B$2:$C$27, 2, FALSE)</f>
        <v>-1_sep_cls_of_and_language_learning</v>
      </c>
    </row>
    <row r="1180" spans="1:4" x14ac:dyDescent="0.25">
      <c r="A1180" t="s">
        <v>5849</v>
      </c>
      <c r="B1180" t="s">
        <v>5859</v>
      </c>
      <c r="C1180">
        <v>0</v>
      </c>
      <c r="D1180" s="9" t="str">
        <f>VLOOKUP(Table_scibert_titles_topics[[#This Row],[Column3.topic]],scibert_titles_topicDescription!$B$2:$C$27, 2, FALSE)</f>
        <v>0_writing_feedback_collaborative_automated</v>
      </c>
    </row>
    <row r="1181" spans="1:4" x14ac:dyDescent="0.25">
      <c r="A1181" t="s">
        <v>5850</v>
      </c>
      <c r="B1181" t="s">
        <v>5861</v>
      </c>
      <c r="C1181">
        <v>0</v>
      </c>
      <c r="D1181" s="9" t="str">
        <f>VLOOKUP(Table_scibert_titles_topics[[#This Row],[Column3.topic]],scibert_titles_topicDescription!$B$2:$C$27, 2, FALSE)</f>
        <v>0_writing_feedback_collaborative_automated</v>
      </c>
    </row>
    <row r="1182" spans="1:4" x14ac:dyDescent="0.25">
      <c r="A1182" t="s">
        <v>5851</v>
      </c>
      <c r="B1182" t="s">
        <v>5862</v>
      </c>
      <c r="C1182">
        <v>9</v>
      </c>
      <c r="D1182" s="9" t="str">
        <f>VLOOKUP(Table_scibert_titles_topics[[#This Row],[Column3.topic]],scibert_titles_topicDescription!$B$2:$C$27, 2, FALSE)</f>
        <v>9_multimodal_videoconferencing_video_via</v>
      </c>
    </row>
    <row r="1183" spans="1:4" x14ac:dyDescent="0.25">
      <c r="A1183" t="s">
        <v>5852</v>
      </c>
      <c r="B1183" t="s">
        <v>5864</v>
      </c>
      <c r="C1183">
        <v>-1</v>
      </c>
      <c r="D1183" s="9" t="str">
        <f>VLOOKUP(Table_scibert_titles_topics[[#This Row],[Column3.topic]],scibert_titles_topicDescription!$B$2:$C$27, 2, FALSE)</f>
        <v>-1_sep_cls_of_and_language_learning</v>
      </c>
    </row>
    <row r="1184" spans="1:4" x14ac:dyDescent="0.25">
      <c r="A1184" t="s">
        <v>5853</v>
      </c>
      <c r="B1184" t="s">
        <v>5883</v>
      </c>
      <c r="C1184">
        <v>-1</v>
      </c>
      <c r="D1184" s="9" t="str">
        <f>VLOOKUP(Table_scibert_titles_topics[[#This Row],[Column3.topic]],scibert_titles_topicDescription!$B$2:$C$27, 2, FALSE)</f>
        <v>-1_sep_cls_of_and_language_learning</v>
      </c>
    </row>
    <row r="1185" spans="1:4" x14ac:dyDescent="0.25">
      <c r="A1185" t="s">
        <v>5875</v>
      </c>
      <c r="B1185" t="s">
        <v>5894</v>
      </c>
      <c r="C1185">
        <v>-1</v>
      </c>
      <c r="D1185" s="9" t="str">
        <f>VLOOKUP(Table_scibert_titles_topics[[#This Row],[Column3.topic]],scibert_titles_topicDescription!$B$2:$C$27, 2, FALSE)</f>
        <v>-1_sep_cls_of_and_language_learning</v>
      </c>
    </row>
    <row r="1186" spans="1:4" x14ac:dyDescent="0.25">
      <c r="A1186" t="s">
        <v>5876</v>
      </c>
      <c r="B1186" t="s">
        <v>5893</v>
      </c>
      <c r="C1186">
        <v>9</v>
      </c>
      <c r="D1186" s="9" t="str">
        <f>VLOOKUP(Table_scibert_titles_topics[[#This Row],[Column3.topic]],scibert_titles_topicDescription!$B$2:$C$27, 2, FALSE)</f>
        <v>9_multimodal_videoconferencing_video_via</v>
      </c>
    </row>
    <row r="1187" spans="1:4" x14ac:dyDescent="0.25">
      <c r="A1187" t="s">
        <v>5877</v>
      </c>
      <c r="B1187" t="s">
        <v>5898</v>
      </c>
      <c r="C1187">
        <v>-1</v>
      </c>
      <c r="D1187" s="9" t="str">
        <f>VLOOKUP(Table_scibert_titles_topics[[#This Row],[Column3.topic]],scibert_titles_topicDescription!$B$2:$C$27, 2, FALSE)</f>
        <v>-1_sep_cls_of_and_language_learning</v>
      </c>
    </row>
    <row r="1188" spans="1:4" x14ac:dyDescent="0.25">
      <c r="A1188" t="s">
        <v>5878</v>
      </c>
      <c r="B1188" t="s">
        <v>5906</v>
      </c>
      <c r="C1188">
        <v>-1</v>
      </c>
      <c r="D1188" s="9" t="str">
        <f>VLOOKUP(Table_scibert_titles_topics[[#This Row],[Column3.topic]],scibert_titles_topicDescription!$B$2:$C$27, 2, FALSE)</f>
        <v>-1_sep_cls_of_and_language_learning</v>
      </c>
    </row>
    <row r="1189" spans="1:4" x14ac:dyDescent="0.25">
      <c r="A1189" t="s">
        <v>5879</v>
      </c>
      <c r="B1189" t="s">
        <v>5905</v>
      </c>
      <c r="C1189">
        <v>0</v>
      </c>
      <c r="D1189" s="9" t="str">
        <f>VLOOKUP(Table_scibert_titles_topics[[#This Row],[Column3.topic]],scibert_titles_topicDescription!$B$2:$C$27, 2, FALSE)</f>
        <v>0_writing_feedback_collaborative_automated</v>
      </c>
    </row>
    <row r="1190" spans="1:4" x14ac:dyDescent="0.25">
      <c r="A1190" t="s">
        <v>5880</v>
      </c>
      <c r="B1190" t="s">
        <v>5910</v>
      </c>
      <c r="C1190">
        <v>0</v>
      </c>
      <c r="D1190" s="9" t="str">
        <f>VLOOKUP(Table_scibert_titles_topics[[#This Row],[Column3.topic]],scibert_titles_topicDescription!$B$2:$C$27, 2, FALSE)</f>
        <v>0_writing_feedback_collaborative_automated</v>
      </c>
    </row>
    <row r="1191" spans="1:4" x14ac:dyDescent="0.25">
      <c r="A1191" t="s">
        <v>5881</v>
      </c>
      <c r="B1191" t="s">
        <v>5914</v>
      </c>
      <c r="C1191">
        <v>-1</v>
      </c>
      <c r="D1191" s="9" t="str">
        <f>VLOOKUP(Table_scibert_titles_topics[[#This Row],[Column3.topic]],scibert_titles_topicDescription!$B$2:$C$27, 2, FALSE)</f>
        <v>-1_sep_cls_of_and_language_learning</v>
      </c>
    </row>
    <row r="1192" spans="1:4" x14ac:dyDescent="0.25">
      <c r="A1192" t="s">
        <v>5916</v>
      </c>
      <c r="B1192" t="s">
        <v>5919</v>
      </c>
      <c r="C1192">
        <v>6</v>
      </c>
      <c r="D1192" s="9" t="str">
        <f>VLOOKUP(Table_scibert_titles_topics[[#This Row],[Column3.topic]],scibert_titles_topicDescription!$B$2:$C$27, 2, FALSE)</f>
        <v>6_game_games_digital_playing</v>
      </c>
    </row>
    <row r="1193" spans="1:4" x14ac:dyDescent="0.25">
      <c r="A1193" t="s">
        <v>5927</v>
      </c>
      <c r="B1193" t="s">
        <v>5929</v>
      </c>
      <c r="C1193">
        <v>12</v>
      </c>
      <c r="D1193" s="9" t="str">
        <f>VLOOKUP(Table_scibert_titles_topics[[#This Row],[Column3.topic]],scibert_titles_topicDescription!$B$2:$C$27, 2, FALSE)</f>
        <v>12_online_student_analytics_learning</v>
      </c>
    </row>
    <row r="1194" spans="1:4" x14ac:dyDescent="0.25">
      <c r="A1194" t="s">
        <v>5935</v>
      </c>
      <c r="B1194" t="s">
        <v>5945</v>
      </c>
      <c r="C1194">
        <v>1</v>
      </c>
      <c r="D1194" s="9" t="str">
        <f>VLOOKUP(Table_scibert_titles_topics[[#This Row],[Column3.topic]],scibert_titles_topicDescription!$B$2:$C$27, 2, FALSE)</f>
        <v>1_mobile_learning_language_assisted</v>
      </c>
    </row>
    <row r="1195" spans="1:4" x14ac:dyDescent="0.25">
      <c r="A1195" t="s">
        <v>5936</v>
      </c>
      <c r="B1195" t="s">
        <v>5949</v>
      </c>
      <c r="C1195">
        <v>8</v>
      </c>
      <c r="D1195" s="9" t="str">
        <f>VLOOKUP(Table_scibert_titles_topics[[#This Row],[Column3.topic]],scibert_titles_topicDescription!$B$2:$C$27, 2, FALSE)</f>
        <v>8_teachers_technology_technological_pedagogical</v>
      </c>
    </row>
    <row r="1196" spans="1:4" x14ac:dyDescent="0.25">
      <c r="A1196" t="s">
        <v>5937</v>
      </c>
      <c r="B1196" t="s">
        <v>5953</v>
      </c>
      <c r="C1196">
        <v>0</v>
      </c>
      <c r="D1196" s="9" t="str">
        <f>VLOOKUP(Table_scibert_titles_topics[[#This Row],[Column3.topic]],scibert_titles_topicDescription!$B$2:$C$27, 2, FALSE)</f>
        <v>0_writing_feedback_collaborative_automated</v>
      </c>
    </row>
    <row r="1197" spans="1:4" x14ac:dyDescent="0.25">
      <c r="A1197" t="s">
        <v>5938</v>
      </c>
      <c r="B1197" t="s">
        <v>5957</v>
      </c>
      <c r="C1197">
        <v>21</v>
      </c>
      <c r="D1197" s="9" t="str">
        <f>VLOOKUP(Table_scibert_titles_topics[[#This Row],[Column3.topic]],scibert_titles_topicDescription!$B$2:$C$27, 2, FALSE)</f>
        <v>21_reading_strategies_students_perceptions</v>
      </c>
    </row>
    <row r="1198" spans="1:4" x14ac:dyDescent="0.25">
      <c r="A1198" t="s">
        <v>5939</v>
      </c>
      <c r="B1198" t="s">
        <v>5961</v>
      </c>
      <c r="C1198">
        <v>-1</v>
      </c>
      <c r="D1198" s="9" t="str">
        <f>VLOOKUP(Table_scibert_titles_topics[[#This Row],[Column3.topic]],scibert_titles_topicDescription!$B$2:$C$27, 2, FALSE)</f>
        <v>-1_sep_cls_of_and_language_learning</v>
      </c>
    </row>
    <row r="1199" spans="1:4" x14ac:dyDescent="0.25">
      <c r="A1199" t="s">
        <v>5940</v>
      </c>
      <c r="B1199" t="s">
        <v>5969</v>
      </c>
      <c r="C1199">
        <v>0</v>
      </c>
      <c r="D1199" s="9" t="str">
        <f>VLOOKUP(Table_scibert_titles_topics[[#This Row],[Column3.topic]],scibert_titles_topicDescription!$B$2:$C$27, 2, FALSE)</f>
        <v>0_writing_feedback_collaborative_automated</v>
      </c>
    </row>
    <row r="1200" spans="1:4" x14ac:dyDescent="0.25">
      <c r="A1200" t="s">
        <v>5941</v>
      </c>
      <c r="B1200" t="s">
        <v>6032</v>
      </c>
      <c r="C1200">
        <v>14</v>
      </c>
      <c r="D1200" s="9" t="str">
        <f>VLOOKUP(Table_scibert_titles_topics[[#This Row],[Column3.topic]],scibert_titles_topicDescription!$B$2:$C$27, 2, FALSE)</f>
        <v>14_social_media_networking_networks</v>
      </c>
    </row>
    <row r="1201" spans="1:4" x14ac:dyDescent="0.25">
      <c r="A1201" t="s">
        <v>5942</v>
      </c>
      <c r="B1201" t="s">
        <v>6036</v>
      </c>
      <c r="C1201">
        <v>-1</v>
      </c>
      <c r="D1201" s="9" t="str">
        <f>VLOOKUP(Table_scibert_titles_topics[[#This Row],[Column3.topic]],scibert_titles_topicDescription!$B$2:$C$27, 2, FALSE)</f>
        <v>-1_sep_cls_of_and_language_learning</v>
      </c>
    </row>
    <row r="1202" spans="1:4" x14ac:dyDescent="0.25">
      <c r="A1202" t="s">
        <v>5943</v>
      </c>
      <c r="B1202" t="s">
        <v>6039</v>
      </c>
      <c r="C1202">
        <v>-1</v>
      </c>
      <c r="D1202" s="9" t="str">
        <f>VLOOKUP(Table_scibert_titles_topics[[#This Row],[Column3.topic]],scibert_titles_topicDescription!$B$2:$C$27, 2, FALSE)</f>
        <v>-1_sep_cls_of_and_language_learning</v>
      </c>
    </row>
    <row r="1203" spans="1:4" x14ac:dyDescent="0.25">
      <c r="A1203" t="s">
        <v>5944</v>
      </c>
      <c r="B1203" t="s">
        <v>6044</v>
      </c>
      <c r="C1203">
        <v>8</v>
      </c>
      <c r="D1203" s="9" t="str">
        <f>VLOOKUP(Table_scibert_titles_topics[[#This Row],[Column3.topic]],scibert_titles_topicDescription!$B$2:$C$27, 2, FALSE)</f>
        <v>8_teachers_technology_technological_pedagogical</v>
      </c>
    </row>
    <row r="1204" spans="1:4" x14ac:dyDescent="0.25">
      <c r="A1204" t="s">
        <v>6001</v>
      </c>
      <c r="B1204" t="s">
        <v>6048</v>
      </c>
      <c r="C1204">
        <v>13</v>
      </c>
      <c r="D1204" s="9" t="str">
        <f>VLOOKUP(Table_scibert_titles_topics[[#This Row],[Column3.topic]],scibert_titles_topicDescription!$B$2:$C$27, 2, FALSE)</f>
        <v>13_flipped_classroom_flipping_classrooms</v>
      </c>
    </row>
    <row r="1205" spans="1:4" x14ac:dyDescent="0.25">
      <c r="A1205" t="s">
        <v>6002</v>
      </c>
      <c r="B1205" t="s">
        <v>6052</v>
      </c>
      <c r="C1205">
        <v>0</v>
      </c>
      <c r="D1205" s="9" t="str">
        <f>VLOOKUP(Table_scibert_titles_topics[[#This Row],[Column3.topic]],scibert_titles_topicDescription!$B$2:$C$27, 2, FALSE)</f>
        <v>0_writing_feedback_collaborative_automated</v>
      </c>
    </row>
    <row r="1206" spans="1:4" x14ac:dyDescent="0.25">
      <c r="A1206" t="s">
        <v>6003</v>
      </c>
      <c r="B1206" t="s">
        <v>6056</v>
      </c>
      <c r="C1206">
        <v>5</v>
      </c>
      <c r="D1206" s="9" t="str">
        <f>VLOOKUP(Table_scibert_titles_topics[[#This Row],[Column3.topic]],scibert_titles_topicDescription!$B$2:$C$27, 2, FALSE)</f>
        <v>5_pronunciation_speech_training_recognition</v>
      </c>
    </row>
    <row r="1207" spans="1:4" x14ac:dyDescent="0.25">
      <c r="A1207" t="s">
        <v>6004</v>
      </c>
      <c r="B1207" t="s">
        <v>6060</v>
      </c>
      <c r="C1207">
        <v>13</v>
      </c>
      <c r="D1207" s="9" t="str">
        <f>VLOOKUP(Table_scibert_titles_topics[[#This Row],[Column3.topic]],scibert_titles_topicDescription!$B$2:$C$27, 2, FALSE)</f>
        <v>13_flipped_classroom_flipping_classrooms</v>
      </c>
    </row>
    <row r="1208" spans="1:4" x14ac:dyDescent="0.25">
      <c r="A1208" t="s">
        <v>6005</v>
      </c>
      <c r="B1208" t="s">
        <v>6064</v>
      </c>
      <c r="C1208">
        <v>6</v>
      </c>
      <c r="D1208" s="9" t="str">
        <f>VLOOKUP(Table_scibert_titles_topics[[#This Row],[Column3.topic]],scibert_titles_topicDescription!$B$2:$C$27, 2, FALSE)</f>
        <v>6_game_games_digital_playing</v>
      </c>
    </row>
    <row r="1209" spans="1:4" x14ac:dyDescent="0.25">
      <c r="A1209" t="s">
        <v>6006</v>
      </c>
      <c r="B1209" t="s">
        <v>6068</v>
      </c>
      <c r="C1209">
        <v>-1</v>
      </c>
      <c r="D1209" s="9" t="str">
        <f>VLOOKUP(Table_scibert_titles_topics[[#This Row],[Column3.topic]],scibert_titles_topicDescription!$B$2:$C$27, 2, FALSE)</f>
        <v>-1_sep_cls_of_and_language_learning</v>
      </c>
    </row>
    <row r="1210" spans="1:4" x14ac:dyDescent="0.25">
      <c r="A1210" t="s">
        <v>6007</v>
      </c>
      <c r="B1210" t="s">
        <v>6072</v>
      </c>
      <c r="C1210">
        <v>-1</v>
      </c>
      <c r="D1210" s="9" t="str">
        <f>VLOOKUP(Table_scibert_titles_topics[[#This Row],[Column3.topic]],scibert_titles_topicDescription!$B$2:$C$27, 2, FALSE)</f>
        <v>-1_sep_cls_of_and_language_learning</v>
      </c>
    </row>
    <row r="1211" spans="1:4" x14ac:dyDescent="0.25">
      <c r="A1211" t="s">
        <v>6008</v>
      </c>
      <c r="B1211" t="s">
        <v>6076</v>
      </c>
      <c r="C1211">
        <v>4</v>
      </c>
      <c r="D1211" s="9" t="str">
        <f>VLOOKUP(Table_scibert_titles_topics[[#This Row],[Column3.topic]],scibert_titles_topicDescription!$B$2:$C$27, 2, FALSE)</f>
        <v>4_vocabulary_acquisition_glosses_dictionaries</v>
      </c>
    </row>
    <row r="1212" spans="1:4" x14ac:dyDescent="0.25">
      <c r="A1212" t="s">
        <v>6009</v>
      </c>
      <c r="B1212" t="s">
        <v>6080</v>
      </c>
      <c r="C1212">
        <v>11</v>
      </c>
      <c r="D1212" s="9" t="str">
        <f>VLOOKUP(Table_scibert_titles_topics[[#This Row],[Column3.topic]],scibert_titles_topicDescription!$B$2:$C$27, 2, FALSE)</f>
        <v>11_call_research_replication_the</v>
      </c>
    </row>
    <row r="1213" spans="1:4" x14ac:dyDescent="0.25">
      <c r="A1213" t="s">
        <v>6010</v>
      </c>
      <c r="B1213" t="s">
        <v>6084</v>
      </c>
      <c r="C1213">
        <v>8</v>
      </c>
      <c r="D1213" s="9" t="str">
        <f>VLOOKUP(Table_scibert_titles_topics[[#This Row],[Column3.topic]],scibert_titles_topicDescription!$B$2:$C$27, 2, FALSE)</f>
        <v>8_teachers_technology_technological_pedagogical</v>
      </c>
    </row>
    <row r="1214" spans="1:4" x14ac:dyDescent="0.25">
      <c r="A1214" t="s">
        <v>6030</v>
      </c>
      <c r="B1214" t="s">
        <v>6094</v>
      </c>
      <c r="C1214">
        <v>7</v>
      </c>
      <c r="D1214" s="9" t="str">
        <f>VLOOKUP(Table_scibert_titles_topics[[#This Row],[Column3.topic]],scibert_titles_topicDescription!$B$2:$C$27, 2, FALSE)</f>
        <v>7_oral_communication_chat_mediated</v>
      </c>
    </row>
    <row r="1215" spans="1:4" x14ac:dyDescent="0.25">
      <c r="A1215" t="s">
        <v>6011</v>
      </c>
      <c r="B1215" t="s">
        <v>6098</v>
      </c>
      <c r="C1215">
        <v>0</v>
      </c>
      <c r="D1215" s="9" t="str">
        <f>VLOOKUP(Table_scibert_titles_topics[[#This Row],[Column3.topic]],scibert_titles_topicDescription!$B$2:$C$27, 2, FALSE)</f>
        <v>0_writing_feedback_collaborative_automated</v>
      </c>
    </row>
    <row r="1216" spans="1:4" x14ac:dyDescent="0.25">
      <c r="A1216" t="s">
        <v>6012</v>
      </c>
      <c r="B1216" t="s">
        <v>6102</v>
      </c>
      <c r="C1216">
        <v>1</v>
      </c>
      <c r="D1216" s="9" t="str">
        <f>VLOOKUP(Table_scibert_titles_topics[[#This Row],[Column3.topic]],scibert_titles_topicDescription!$B$2:$C$27, 2, FALSE)</f>
        <v>1_mobile_learning_language_assisted</v>
      </c>
    </row>
    <row r="1217" spans="1:4" x14ac:dyDescent="0.25">
      <c r="A1217" t="s">
        <v>6013</v>
      </c>
      <c r="B1217" t="s">
        <v>6106</v>
      </c>
      <c r="C1217">
        <v>1</v>
      </c>
      <c r="D1217" s="9" t="str">
        <f>VLOOKUP(Table_scibert_titles_topics[[#This Row],[Column3.topic]],scibert_titles_topicDescription!$B$2:$C$27, 2, FALSE)</f>
        <v>1_mobile_learning_language_assisted</v>
      </c>
    </row>
    <row r="1218" spans="1:4" x14ac:dyDescent="0.25">
      <c r="A1218" t="s">
        <v>6014</v>
      </c>
      <c r="B1218" t="s">
        <v>6110</v>
      </c>
      <c r="C1218">
        <v>-1</v>
      </c>
      <c r="D1218" s="9" t="str">
        <f>VLOOKUP(Table_scibert_titles_topics[[#This Row],[Column3.topic]],scibert_titles_topicDescription!$B$2:$C$27, 2, FALSE)</f>
        <v>-1_sep_cls_of_and_language_learning</v>
      </c>
    </row>
    <row r="1219" spans="1:4" x14ac:dyDescent="0.25">
      <c r="A1219" t="s">
        <v>6015</v>
      </c>
      <c r="B1219" t="s">
        <v>6114</v>
      </c>
      <c r="C1219">
        <v>0</v>
      </c>
      <c r="D1219" s="9" t="str">
        <f>VLOOKUP(Table_scibert_titles_topics[[#This Row],[Column3.topic]],scibert_titles_topicDescription!$B$2:$C$27, 2, FALSE)</f>
        <v>0_writing_feedback_collaborative_automated</v>
      </c>
    </row>
    <row r="1220" spans="1:4" x14ac:dyDescent="0.25">
      <c r="A1220" t="s">
        <v>6016</v>
      </c>
      <c r="B1220" t="s">
        <v>6118</v>
      </c>
      <c r="C1220">
        <v>0</v>
      </c>
      <c r="D1220" s="9" t="str">
        <f>VLOOKUP(Table_scibert_titles_topics[[#This Row],[Column3.topic]],scibert_titles_topicDescription!$B$2:$C$27, 2, FALSE)</f>
        <v>0_writing_feedback_collaborative_automated</v>
      </c>
    </row>
    <row r="1221" spans="1:4" x14ac:dyDescent="0.25">
      <c r="A1221" t="s">
        <v>6017</v>
      </c>
      <c r="B1221" t="s">
        <v>6122</v>
      </c>
      <c r="C1221">
        <v>0</v>
      </c>
      <c r="D1221" s="9" t="str">
        <f>VLOOKUP(Table_scibert_titles_topics[[#This Row],[Column3.topic]],scibert_titles_topicDescription!$B$2:$C$27, 2, FALSE)</f>
        <v>0_writing_feedback_collaborative_automated</v>
      </c>
    </row>
    <row r="1222" spans="1:4" x14ac:dyDescent="0.25">
      <c r="A1222" t="s">
        <v>6018</v>
      </c>
      <c r="B1222" t="s">
        <v>6126</v>
      </c>
      <c r="C1222">
        <v>0</v>
      </c>
      <c r="D1222" s="9" t="str">
        <f>VLOOKUP(Table_scibert_titles_topics[[#This Row],[Column3.topic]],scibert_titles_topicDescription!$B$2:$C$27, 2, FALSE)</f>
        <v>0_writing_feedback_collaborative_automated</v>
      </c>
    </row>
    <row r="1223" spans="1:4" x14ac:dyDescent="0.25">
      <c r="A1223" t="s">
        <v>6019</v>
      </c>
      <c r="B1223" t="s">
        <v>6130</v>
      </c>
      <c r="C1223">
        <v>3</v>
      </c>
      <c r="D1223" s="9" t="str">
        <f>VLOOKUP(Table_scibert_titles_topics[[#This Row],[Column3.topic]],scibert_titles_topicDescription!$B$2:$C$27, 2, FALSE)</f>
        <v>3_language_learning_assisted_computer</v>
      </c>
    </row>
    <row r="1224" spans="1:4" x14ac:dyDescent="0.25">
      <c r="A1224" t="s">
        <v>6020</v>
      </c>
      <c r="B1224" t="s">
        <v>6134</v>
      </c>
      <c r="C1224">
        <v>0</v>
      </c>
      <c r="D1224" s="9" t="str">
        <f>VLOOKUP(Table_scibert_titles_topics[[#This Row],[Column3.topic]],scibert_titles_topicDescription!$B$2:$C$27, 2, FALSE)</f>
        <v>0_writing_feedback_collaborative_automated</v>
      </c>
    </row>
    <row r="1225" spans="1:4" x14ac:dyDescent="0.25">
      <c r="A1225" t="s">
        <v>6021</v>
      </c>
      <c r="B1225" t="s">
        <v>6138</v>
      </c>
      <c r="C1225">
        <v>0</v>
      </c>
      <c r="D1225" s="9" t="str">
        <f>VLOOKUP(Table_scibert_titles_topics[[#This Row],[Column3.topic]],scibert_titles_topicDescription!$B$2:$C$27, 2, FALSE)</f>
        <v>0_writing_feedback_collaborative_automated</v>
      </c>
    </row>
    <row r="1226" spans="1:4" x14ac:dyDescent="0.25">
      <c r="A1226" t="s">
        <v>6022</v>
      </c>
      <c r="B1226" t="s">
        <v>6142</v>
      </c>
      <c r="C1226">
        <v>-1</v>
      </c>
      <c r="D1226" s="9" t="str">
        <f>VLOOKUP(Table_scibert_titles_topics[[#This Row],[Column3.topic]],scibert_titles_topicDescription!$B$2:$C$27, 2, FALSE)</f>
        <v>-1_sep_cls_of_and_language_learning</v>
      </c>
    </row>
    <row r="1227" spans="1:4" x14ac:dyDescent="0.25">
      <c r="A1227" t="s">
        <v>6023</v>
      </c>
      <c r="B1227" t="s">
        <v>6146</v>
      </c>
      <c r="C1227">
        <v>0</v>
      </c>
      <c r="D1227" s="9" t="str">
        <f>VLOOKUP(Table_scibert_titles_topics[[#This Row],[Column3.topic]],scibert_titles_topicDescription!$B$2:$C$27, 2, FALSE)</f>
        <v>0_writing_feedback_collaborative_automated</v>
      </c>
    </row>
    <row r="1228" spans="1:4" x14ac:dyDescent="0.25">
      <c r="A1228" t="s">
        <v>6024</v>
      </c>
      <c r="B1228" t="s">
        <v>6150</v>
      </c>
      <c r="C1228">
        <v>1</v>
      </c>
      <c r="D1228" s="9" t="str">
        <f>VLOOKUP(Table_scibert_titles_topics[[#This Row],[Column3.topic]],scibert_titles_topicDescription!$B$2:$C$27, 2, FALSE)</f>
        <v>1_mobile_learning_language_assisted</v>
      </c>
    </row>
    <row r="1229" spans="1:4" x14ac:dyDescent="0.25">
      <c r="A1229" t="s">
        <v>6025</v>
      </c>
      <c r="B1229" t="s">
        <v>6154</v>
      </c>
      <c r="C1229">
        <v>5</v>
      </c>
      <c r="D1229" s="9" t="str">
        <f>VLOOKUP(Table_scibert_titles_topics[[#This Row],[Column3.topic]],scibert_titles_topicDescription!$B$2:$C$27, 2, FALSE)</f>
        <v>5_pronunciation_speech_training_recognition</v>
      </c>
    </row>
    <row r="1230" spans="1:4" x14ac:dyDescent="0.25">
      <c r="A1230" t="s">
        <v>6026</v>
      </c>
      <c r="B1230" t="s">
        <v>6157</v>
      </c>
      <c r="C1230">
        <v>14</v>
      </c>
      <c r="D1230" s="9" t="str">
        <f>VLOOKUP(Table_scibert_titles_topics[[#This Row],[Column3.topic]],scibert_titles_topicDescription!$B$2:$C$27, 2, FALSE)</f>
        <v>14_social_media_networking_networks</v>
      </c>
    </row>
    <row r="1231" spans="1:4" x14ac:dyDescent="0.25">
      <c r="A1231" t="s">
        <v>6027</v>
      </c>
      <c r="B1231" t="s">
        <v>6161</v>
      </c>
      <c r="C1231">
        <v>1</v>
      </c>
      <c r="D1231" s="9" t="str">
        <f>VLOOKUP(Table_scibert_titles_topics[[#This Row],[Column3.topic]],scibert_titles_topicDescription!$B$2:$C$27, 2, FALSE)</f>
        <v>1_mobile_learning_language_assisted</v>
      </c>
    </row>
    <row r="1232" spans="1:4" x14ac:dyDescent="0.25">
      <c r="A1232" t="s">
        <v>6028</v>
      </c>
      <c r="B1232" t="s">
        <v>6165</v>
      </c>
      <c r="C1232">
        <v>1</v>
      </c>
      <c r="D1232" s="9" t="str">
        <f>VLOOKUP(Table_scibert_titles_topics[[#This Row],[Column3.topic]],scibert_titles_topicDescription!$B$2:$C$27, 2, FALSE)</f>
        <v>1_mobile_learning_language_assisted</v>
      </c>
    </row>
    <row r="1233" spans="1:4" x14ac:dyDescent="0.25">
      <c r="A1233" t="s">
        <v>6029</v>
      </c>
      <c r="B1233" t="s">
        <v>6169</v>
      </c>
      <c r="C1233">
        <v>0</v>
      </c>
      <c r="D1233" s="9" t="str">
        <f>VLOOKUP(Table_scibert_titles_topics[[#This Row],[Column3.topic]],scibert_titles_topicDescription!$B$2:$C$27, 2, FALSE)</f>
        <v>0_writing_feedback_collaborative_automated</v>
      </c>
    </row>
    <row r="1234" spans="1:4" x14ac:dyDescent="0.25">
      <c r="A1234" t="s">
        <v>6088</v>
      </c>
      <c r="B1234" t="s">
        <v>6173</v>
      </c>
      <c r="C1234">
        <v>3</v>
      </c>
      <c r="D1234" s="9" t="str">
        <f>VLOOKUP(Table_scibert_titles_topics[[#This Row],[Column3.topic]],scibert_titles_topicDescription!$B$2:$C$27, 2, FALSE)</f>
        <v>3_language_learning_assisted_computer</v>
      </c>
    </row>
    <row r="1235" spans="1:4" x14ac:dyDescent="0.25">
      <c r="A1235" t="s">
        <v>6089</v>
      </c>
      <c r="B1235" t="s">
        <v>6177</v>
      </c>
      <c r="C1235">
        <v>0</v>
      </c>
      <c r="D1235" s="9" t="str">
        <f>VLOOKUP(Table_scibert_titles_topics[[#This Row],[Column3.topic]],scibert_titles_topicDescription!$B$2:$C$27, 2, FALSE)</f>
        <v>0_writing_feedback_collaborative_automated</v>
      </c>
    </row>
    <row r="1236" spans="1:4" x14ac:dyDescent="0.25">
      <c r="A1236" t="s">
        <v>6090</v>
      </c>
      <c r="B1236" t="s">
        <v>6181</v>
      </c>
      <c r="C1236">
        <v>23</v>
      </c>
      <c r="D1236" s="9" t="str">
        <f>VLOOKUP(Table_scibert_titles_topics[[#This Row],[Column3.topic]],scibert_titles_topicDescription!$B$2:$C$27, 2, FALSE)</f>
        <v>23_corpus_teaching_programs_language</v>
      </c>
    </row>
    <row r="1237" spans="1:4" x14ac:dyDescent="0.25">
      <c r="A1237" t="s">
        <v>6091</v>
      </c>
      <c r="B1237" t="s">
        <v>6185</v>
      </c>
      <c r="C1237">
        <v>-1</v>
      </c>
      <c r="D1237" s="9" t="str">
        <f>VLOOKUP(Table_scibert_titles_topics[[#This Row],[Column3.topic]],scibert_titles_topicDescription!$B$2:$C$27, 2, FALSE)</f>
        <v>-1_sep_cls_of_and_language_learning</v>
      </c>
    </row>
    <row r="1238" spans="1:4" x14ac:dyDescent="0.25">
      <c r="A1238" t="s">
        <v>6092</v>
      </c>
      <c r="B1238" t="s">
        <v>6188</v>
      </c>
      <c r="C1238">
        <v>-1</v>
      </c>
      <c r="D1238" s="9" t="str">
        <f>VLOOKUP(Table_scibert_titles_topics[[#This Row],[Column3.topic]],scibert_titles_topicDescription!$B$2:$C$27, 2, FALSE)</f>
        <v>-1_sep_cls_of_and_language_learning</v>
      </c>
    </row>
    <row r="1239" spans="1:4" x14ac:dyDescent="0.25">
      <c r="A1239" t="s">
        <v>6093</v>
      </c>
      <c r="B1239" t="s">
        <v>6192</v>
      </c>
      <c r="C1239">
        <v>0</v>
      </c>
      <c r="D1239" s="9" t="str">
        <f>VLOOKUP(Table_scibert_titles_topics[[#This Row],[Column3.topic]],scibert_titles_topicDescription!$B$2:$C$27, 2, FALSE)</f>
        <v>0_writing_feedback_collaborative_automated</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6B2E-311A-4DD6-81C6-6188FE3CDB05}">
  <dimension ref="A1:C27"/>
  <sheetViews>
    <sheetView topLeftCell="A24" workbookViewId="0">
      <selection activeCell="C3" sqref="C3"/>
    </sheetView>
  </sheetViews>
  <sheetFormatPr defaultRowHeight="15.75" x14ac:dyDescent="0.25"/>
  <sheetData>
    <row r="1" spans="1:3" ht="33" x14ac:dyDescent="0.25">
      <c r="A1" s="6" t="s">
        <v>6209</v>
      </c>
      <c r="B1" s="6" t="s">
        <v>6210</v>
      </c>
      <c r="C1" s="6" t="s">
        <v>6211</v>
      </c>
    </row>
    <row r="2" spans="1:3" ht="82.5" x14ac:dyDescent="0.25">
      <c r="A2" s="8">
        <v>0</v>
      </c>
      <c r="B2" s="8">
        <v>-1</v>
      </c>
      <c r="C2" s="11" t="s">
        <v>6351</v>
      </c>
    </row>
    <row r="3" spans="1:3" ht="82.5" x14ac:dyDescent="0.25">
      <c r="A3" s="8">
        <v>1</v>
      </c>
      <c r="B3" s="8">
        <v>0</v>
      </c>
      <c r="C3" s="8" t="s">
        <v>6213</v>
      </c>
    </row>
    <row r="4" spans="1:3" ht="82.5" x14ac:dyDescent="0.25">
      <c r="A4" s="8">
        <v>2</v>
      </c>
      <c r="B4" s="8">
        <v>1</v>
      </c>
      <c r="C4" s="8" t="s">
        <v>6329</v>
      </c>
    </row>
    <row r="5" spans="1:3" ht="99" x14ac:dyDescent="0.25">
      <c r="A5" s="8">
        <v>3</v>
      </c>
      <c r="B5" s="8">
        <v>2</v>
      </c>
      <c r="C5" s="8" t="s">
        <v>6330</v>
      </c>
    </row>
    <row r="6" spans="1:3" ht="82.5" x14ac:dyDescent="0.25">
      <c r="A6" s="8">
        <v>4</v>
      </c>
      <c r="B6" s="8">
        <v>3</v>
      </c>
      <c r="C6" s="8" t="s">
        <v>6331</v>
      </c>
    </row>
    <row r="7" spans="1:3" ht="82.5" x14ac:dyDescent="0.25">
      <c r="A7" s="8">
        <v>5</v>
      </c>
      <c r="B7" s="8">
        <v>4</v>
      </c>
      <c r="C7" s="8" t="s">
        <v>6332</v>
      </c>
    </row>
    <row r="8" spans="1:3" ht="82.5" x14ac:dyDescent="0.25">
      <c r="A8" s="8">
        <v>6</v>
      </c>
      <c r="B8" s="8">
        <v>5</v>
      </c>
      <c r="C8" s="8" t="s">
        <v>6218</v>
      </c>
    </row>
    <row r="9" spans="1:3" ht="66" x14ac:dyDescent="0.25">
      <c r="A9" s="8">
        <v>7</v>
      </c>
      <c r="B9" s="8">
        <v>6</v>
      </c>
      <c r="C9" s="8" t="s">
        <v>6333</v>
      </c>
    </row>
    <row r="10" spans="1:3" ht="82.5" x14ac:dyDescent="0.25">
      <c r="A10" s="8">
        <v>8</v>
      </c>
      <c r="B10" s="8">
        <v>7</v>
      </c>
      <c r="C10" s="8" t="s">
        <v>6334</v>
      </c>
    </row>
    <row r="11" spans="1:3" ht="99" x14ac:dyDescent="0.25">
      <c r="A11" s="8">
        <v>9</v>
      </c>
      <c r="B11" s="8">
        <v>8</v>
      </c>
      <c r="C11" s="8" t="s">
        <v>6335</v>
      </c>
    </row>
    <row r="12" spans="1:3" ht="82.5" x14ac:dyDescent="0.25">
      <c r="A12" s="8">
        <v>10</v>
      </c>
      <c r="B12" s="8">
        <v>9</v>
      </c>
      <c r="C12" s="8" t="s">
        <v>6336</v>
      </c>
    </row>
    <row r="13" spans="1:3" ht="82.5" x14ac:dyDescent="0.25">
      <c r="A13" s="8">
        <v>11</v>
      </c>
      <c r="B13" s="8">
        <v>10</v>
      </c>
      <c r="C13" s="8" t="s">
        <v>6337</v>
      </c>
    </row>
    <row r="14" spans="1:3" ht="66" x14ac:dyDescent="0.25">
      <c r="A14" s="8">
        <v>12</v>
      </c>
      <c r="B14" s="8">
        <v>11</v>
      </c>
      <c r="C14" s="8" t="s">
        <v>6338</v>
      </c>
    </row>
    <row r="15" spans="1:3" ht="66" x14ac:dyDescent="0.25">
      <c r="A15" s="8">
        <v>13</v>
      </c>
      <c r="B15" s="8">
        <v>12</v>
      </c>
      <c r="C15" s="8" t="s">
        <v>6339</v>
      </c>
    </row>
    <row r="16" spans="1:3" ht="82.5" x14ac:dyDescent="0.25">
      <c r="A16" s="8">
        <v>14</v>
      </c>
      <c r="B16" s="8">
        <v>13</v>
      </c>
      <c r="C16" s="8" t="s">
        <v>6324</v>
      </c>
    </row>
    <row r="17" spans="1:3" ht="82.5" x14ac:dyDescent="0.25">
      <c r="A17" s="8">
        <v>15</v>
      </c>
      <c r="B17" s="8">
        <v>14</v>
      </c>
      <c r="C17" s="8" t="s">
        <v>6340</v>
      </c>
    </row>
    <row r="18" spans="1:3" ht="66" x14ac:dyDescent="0.25">
      <c r="A18" s="8">
        <v>16</v>
      </c>
      <c r="B18" s="8">
        <v>15</v>
      </c>
      <c r="C18" s="8" t="s">
        <v>6341</v>
      </c>
    </row>
    <row r="19" spans="1:3" ht="66" x14ac:dyDescent="0.25">
      <c r="A19" s="8">
        <v>17</v>
      </c>
      <c r="B19" s="8">
        <v>16</v>
      </c>
      <c r="C19" s="8" t="s">
        <v>6342</v>
      </c>
    </row>
    <row r="20" spans="1:3" ht="66" x14ac:dyDescent="0.25">
      <c r="A20" s="8">
        <v>18</v>
      </c>
      <c r="B20" s="8">
        <v>17</v>
      </c>
      <c r="C20" s="8" t="s">
        <v>6343</v>
      </c>
    </row>
    <row r="21" spans="1:3" ht="66" x14ac:dyDescent="0.25">
      <c r="A21" s="8">
        <v>19</v>
      </c>
      <c r="B21" s="8">
        <v>18</v>
      </c>
      <c r="C21" s="8" t="s">
        <v>6344</v>
      </c>
    </row>
    <row r="22" spans="1:3" ht="82.5" x14ac:dyDescent="0.25">
      <c r="A22" s="8">
        <v>20</v>
      </c>
      <c r="B22" s="8">
        <v>19</v>
      </c>
      <c r="C22" s="8" t="s">
        <v>6345</v>
      </c>
    </row>
    <row r="23" spans="1:3" ht="66" x14ac:dyDescent="0.25">
      <c r="A23" s="8">
        <v>21</v>
      </c>
      <c r="B23" s="8">
        <v>20</v>
      </c>
      <c r="C23" s="8" t="s">
        <v>6346</v>
      </c>
    </row>
    <row r="24" spans="1:3" ht="82.5" x14ac:dyDescent="0.25">
      <c r="A24" s="8">
        <v>22</v>
      </c>
      <c r="B24" s="8">
        <v>21</v>
      </c>
      <c r="C24" s="8" t="s">
        <v>6347</v>
      </c>
    </row>
    <row r="25" spans="1:3" ht="66" x14ac:dyDescent="0.25">
      <c r="A25" s="8">
        <v>23</v>
      </c>
      <c r="B25" s="8">
        <v>22</v>
      </c>
      <c r="C25" s="8" t="s">
        <v>6348</v>
      </c>
    </row>
    <row r="26" spans="1:3" ht="82.5" x14ac:dyDescent="0.25">
      <c r="A26" s="8">
        <v>24</v>
      </c>
      <c r="B26" s="8">
        <v>23</v>
      </c>
      <c r="C26" s="8" t="s">
        <v>6349</v>
      </c>
    </row>
    <row r="27" spans="1:3" ht="82.5" x14ac:dyDescent="0.25">
      <c r="A27" s="8">
        <v>25</v>
      </c>
      <c r="B27" s="8">
        <v>24</v>
      </c>
      <c r="C27" s="8" t="s">
        <v>6350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B0A32-B5D2-48FE-AC31-D324A1AE7634}">
  <dimension ref="A1:D1239"/>
  <sheetViews>
    <sheetView workbookViewId="0">
      <selection activeCell="D1" sqref="D1:D1048576"/>
    </sheetView>
  </sheetViews>
  <sheetFormatPr defaultRowHeight="15.75" x14ac:dyDescent="0.25"/>
  <cols>
    <col min="1" max="1" width="12.5" bestFit="1" customWidth="1"/>
    <col min="2" max="2" width="81" bestFit="1" customWidth="1"/>
    <col min="3" max="3" width="15.375" bestFit="1" customWidth="1"/>
    <col min="4" max="4" width="57.25" style="9" customWidth="1"/>
  </cols>
  <sheetData>
    <row r="1" spans="1:4" x14ac:dyDescent="0.25">
      <c r="A1" t="s">
        <v>6204</v>
      </c>
      <c r="B1" t="s">
        <v>6206</v>
      </c>
      <c r="C1" t="s">
        <v>6207</v>
      </c>
      <c r="D1" s="9" t="s">
        <v>6289</v>
      </c>
    </row>
    <row r="2" spans="1:4" x14ac:dyDescent="0.25">
      <c r="A2" t="s">
        <v>139</v>
      </c>
      <c r="B2" t="s">
        <v>140</v>
      </c>
      <c r="C2">
        <v>-1</v>
      </c>
      <c r="D2" s="9" t="str">
        <f>VLOOKUP(Table_miniLM_keywords_topics[[#This Row],[Column3.topic]],miniLM_keywords_topicDescriptio!$B$2:$C$20, 2, FALSE)</f>
        <v>-1_language_second_learning_instruction</v>
      </c>
    </row>
    <row r="3" spans="1:4" x14ac:dyDescent="0.25">
      <c r="A3" t="s">
        <v>145</v>
      </c>
      <c r="B3" t="s">
        <v>146</v>
      </c>
      <c r="C3">
        <v>11</v>
      </c>
      <c r="D3" s="9" t="str">
        <f>VLOOKUP(Table_miniLM_keywords_topics[[#This Row],[Column3.topic]],miniLM_keywords_topicDescriptio!$B$2:$C$20, 2, FALSE)</f>
        <v>11_web_technologies_writing_collaborative</v>
      </c>
    </row>
    <row r="4" spans="1:4" x14ac:dyDescent="0.25">
      <c r="A4" t="s">
        <v>150</v>
      </c>
      <c r="B4" t="s">
        <v>151</v>
      </c>
      <c r="C4">
        <v>-1</v>
      </c>
      <c r="D4" s="9" t="str">
        <f>VLOOKUP(Table_miniLM_keywords_topics[[#This Row],[Column3.topic]],miniLM_keywords_topicDescriptio!$B$2:$C$20, 2, FALSE)</f>
        <v>-1_language_second_learning_instruction</v>
      </c>
    </row>
    <row r="5" spans="1:4" x14ac:dyDescent="0.25">
      <c r="A5" t="s">
        <v>155</v>
      </c>
      <c r="B5" t="s">
        <v>156</v>
      </c>
      <c r="C5">
        <v>-1</v>
      </c>
      <c r="D5" s="9" t="str">
        <f>VLOOKUP(Table_miniLM_keywords_topics[[#This Row],[Column3.topic]],miniLM_keywords_topicDescriptio!$B$2:$C$20, 2, FALSE)</f>
        <v>-1_language_second_learning_instruction</v>
      </c>
    </row>
    <row r="6" spans="1:4" x14ac:dyDescent="0.25">
      <c r="A6" t="s">
        <v>160</v>
      </c>
      <c r="B6" t="s">
        <v>161</v>
      </c>
      <c r="C6">
        <v>-1</v>
      </c>
      <c r="D6" s="9" t="str">
        <f>VLOOKUP(Table_miniLM_keywords_topics[[#This Row],[Column3.topic]],miniLM_keywords_topicDescriptio!$B$2:$C$20, 2, FALSE)</f>
        <v>-1_language_second_learning_instruction</v>
      </c>
    </row>
    <row r="7" spans="1:4" x14ac:dyDescent="0.25">
      <c r="A7" t="s">
        <v>165</v>
      </c>
      <c r="B7" t="s">
        <v>166</v>
      </c>
      <c r="C7">
        <v>-1</v>
      </c>
      <c r="D7" s="9" t="str">
        <f>VLOOKUP(Table_miniLM_keywords_topics[[#This Row],[Column3.topic]],miniLM_keywords_topicDescriptio!$B$2:$C$20, 2, FALSE)</f>
        <v>-1_language_second_learning_instruction</v>
      </c>
    </row>
    <row r="8" spans="1:4" x14ac:dyDescent="0.25">
      <c r="A8" t="s">
        <v>170</v>
      </c>
      <c r="B8" t="s">
        <v>171</v>
      </c>
      <c r="C8">
        <v>5</v>
      </c>
      <c r="D8" s="9" t="str">
        <f>VLOOKUP(Table_miniLM_keywords_topics[[#This Row],[Column3.topic]],miniLM_keywords_topicDescriptio!$B$2:$C$20, 2, FALSE)</f>
        <v>5_student_technology_education_uses</v>
      </c>
    </row>
    <row r="9" spans="1:4" x14ac:dyDescent="0.25">
      <c r="A9" t="s">
        <v>175</v>
      </c>
      <c r="B9" t="s">
        <v>176</v>
      </c>
      <c r="C9">
        <v>7</v>
      </c>
      <c r="D9" s="9" t="str">
        <f>VLOOKUP(Table_miniLM_keywords_topics[[#This Row],[Column3.topic]],miniLM_keywords_topicDescriptio!$B$2:$C$20, 2, FALSE)</f>
        <v>7_communication_intercultural_mediated_cultural</v>
      </c>
    </row>
    <row r="10" spans="1:4" x14ac:dyDescent="0.25">
      <c r="A10" t="s">
        <v>180</v>
      </c>
      <c r="B10" t="s">
        <v>181</v>
      </c>
      <c r="C10">
        <v>8</v>
      </c>
      <c r="D10" s="9" t="str">
        <f>VLOOKUP(Table_miniLM_keywords_topics[[#This Row],[Column3.topic]],miniLM_keywords_topicDescriptio!$B$2:$C$20, 2, FALSE)</f>
        <v>8_linguistics_computational_language_second</v>
      </c>
    </row>
    <row r="11" spans="1:4" x14ac:dyDescent="0.25">
      <c r="A11" t="s">
        <v>185</v>
      </c>
      <c r="B11" t="s">
        <v>186</v>
      </c>
      <c r="C11">
        <v>-1</v>
      </c>
      <c r="D11" s="9" t="str">
        <f>VLOOKUP(Table_miniLM_keywords_topics[[#This Row],[Column3.topic]],miniLM_keywords_topicDescriptio!$B$2:$C$20, 2, FALSE)</f>
        <v>-1_language_second_learning_instruction</v>
      </c>
    </row>
    <row r="12" spans="1:4" x14ac:dyDescent="0.25">
      <c r="A12" t="s">
        <v>190</v>
      </c>
      <c r="B12" t="s">
        <v>191</v>
      </c>
      <c r="C12">
        <v>7</v>
      </c>
      <c r="D12" s="9" t="str">
        <f>VLOOKUP(Table_miniLM_keywords_topics[[#This Row],[Column3.topic]],miniLM_keywords_topicDescriptio!$B$2:$C$20, 2, FALSE)</f>
        <v>7_communication_intercultural_mediated_cultural</v>
      </c>
    </row>
    <row r="13" spans="1:4" x14ac:dyDescent="0.25">
      <c r="A13" t="s">
        <v>195</v>
      </c>
      <c r="B13" t="s">
        <v>196</v>
      </c>
      <c r="C13">
        <v>-1</v>
      </c>
      <c r="D13" s="9" t="str">
        <f>VLOOKUP(Table_miniLM_keywords_topics[[#This Row],[Column3.topic]],miniLM_keywords_topicDescriptio!$B$2:$C$20, 2, FALSE)</f>
        <v>-1_language_second_learning_instruction</v>
      </c>
    </row>
    <row r="14" spans="1:4" x14ac:dyDescent="0.25">
      <c r="A14" t="s">
        <v>200</v>
      </c>
      <c r="B14" t="s">
        <v>201</v>
      </c>
      <c r="C14">
        <v>-1</v>
      </c>
      <c r="D14" s="9" t="str">
        <f>VLOOKUP(Table_miniLM_keywords_topics[[#This Row],[Column3.topic]],miniLM_keywords_topicDescriptio!$B$2:$C$20, 2, FALSE)</f>
        <v>-1_language_second_learning_instruction</v>
      </c>
    </row>
    <row r="15" spans="1:4" x14ac:dyDescent="0.25">
      <c r="A15" t="s">
        <v>205</v>
      </c>
      <c r="B15" t="s">
        <v>206</v>
      </c>
      <c r="C15">
        <v>3</v>
      </c>
      <c r="D15" s="9" t="str">
        <f>VLOOKUP(Table_miniLM_keywords_topics[[#This Row],[Column3.topic]],miniLM_keywords_topicDescriptio!$B$2:$C$20, 2, FALSE)</f>
        <v>3_instruction_computer_assisted_learning</v>
      </c>
    </row>
    <row r="16" spans="1:4" x14ac:dyDescent="0.25">
      <c r="A16" t="s">
        <v>210</v>
      </c>
      <c r="B16" t="s">
        <v>211</v>
      </c>
      <c r="C16">
        <v>-1</v>
      </c>
      <c r="D16" s="9" t="str">
        <f>VLOOKUP(Table_miniLM_keywords_topics[[#This Row],[Column3.topic]],miniLM_keywords_topicDescriptio!$B$2:$C$20, 2, FALSE)</f>
        <v>-1_language_second_learning_instruction</v>
      </c>
    </row>
    <row r="17" spans="1:4" x14ac:dyDescent="0.25">
      <c r="A17" t="s">
        <v>215</v>
      </c>
      <c r="B17" t="s">
        <v>216</v>
      </c>
      <c r="C17">
        <v>3</v>
      </c>
      <c r="D17" s="9" t="str">
        <f>VLOOKUP(Table_miniLM_keywords_topics[[#This Row],[Column3.topic]],miniLM_keywords_topicDescriptio!$B$2:$C$20, 2, FALSE)</f>
        <v>3_instruction_computer_assisted_learning</v>
      </c>
    </row>
    <row r="18" spans="1:4" x14ac:dyDescent="0.25">
      <c r="A18" t="s">
        <v>220</v>
      </c>
      <c r="B18" t="s">
        <v>221</v>
      </c>
      <c r="C18">
        <v>0</v>
      </c>
      <c r="D18" s="9" t="str">
        <f>VLOOKUP(Table_miniLM_keywords_topics[[#This Row],[Column3.topic]],miniLM_keywords_topicDescriptio!$B$2:$C$20, 2, FALSE)</f>
        <v>0_teacher_teachers_attitudes_language</v>
      </c>
    </row>
    <row r="19" spans="1:4" x14ac:dyDescent="0.25">
      <c r="A19" t="s">
        <v>225</v>
      </c>
      <c r="B19" t="s">
        <v>5932</v>
      </c>
      <c r="C19">
        <v>-1</v>
      </c>
      <c r="D19" s="9" t="str">
        <f>VLOOKUP(Table_miniLM_keywords_topics[[#This Row],[Column3.topic]],miniLM_keywords_topicDescriptio!$B$2:$C$20, 2, FALSE)</f>
        <v>-1_language_second_learning_instruction</v>
      </c>
    </row>
    <row r="20" spans="1:4" x14ac:dyDescent="0.25">
      <c r="A20" t="s">
        <v>621</v>
      </c>
      <c r="B20" t="s">
        <v>622</v>
      </c>
      <c r="C20">
        <v>-1</v>
      </c>
      <c r="D20" s="9" t="str">
        <f>VLOOKUP(Table_miniLM_keywords_topics[[#This Row],[Column3.topic]],miniLM_keywords_topicDescriptio!$B$2:$C$20, 2, FALSE)</f>
        <v>-1_language_second_learning_instruction</v>
      </c>
    </row>
    <row r="21" spans="1:4" x14ac:dyDescent="0.25">
      <c r="A21" t="s">
        <v>626</v>
      </c>
      <c r="B21" t="s">
        <v>627</v>
      </c>
      <c r="C21">
        <v>5</v>
      </c>
      <c r="D21" s="9" t="str">
        <f>VLOOKUP(Table_miniLM_keywords_topics[[#This Row],[Column3.topic]],miniLM_keywords_topicDescriptio!$B$2:$C$20, 2, FALSE)</f>
        <v>5_student_technology_education_uses</v>
      </c>
    </row>
    <row r="22" spans="1:4" x14ac:dyDescent="0.25">
      <c r="A22" t="s">
        <v>631</v>
      </c>
      <c r="B22" t="s">
        <v>632</v>
      </c>
      <c r="C22">
        <v>-1</v>
      </c>
      <c r="D22" s="9" t="str">
        <f>VLOOKUP(Table_miniLM_keywords_topics[[#This Row],[Column3.topic]],miniLM_keywords_topicDescriptio!$B$2:$C$20, 2, FALSE)</f>
        <v>-1_language_second_learning_instruction</v>
      </c>
    </row>
    <row r="23" spans="1:4" x14ac:dyDescent="0.25">
      <c r="A23" t="s">
        <v>635</v>
      </c>
      <c r="B23" t="s">
        <v>636</v>
      </c>
      <c r="C23">
        <v>-1</v>
      </c>
      <c r="D23" s="9" t="str">
        <f>VLOOKUP(Table_miniLM_keywords_topics[[#This Row],[Column3.topic]],miniLM_keywords_topicDescriptio!$B$2:$C$20, 2, FALSE)</f>
        <v>-1_language_second_learning_instruction</v>
      </c>
    </row>
    <row r="24" spans="1:4" x14ac:dyDescent="0.25">
      <c r="A24" t="s">
        <v>640</v>
      </c>
      <c r="B24" t="s">
        <v>641</v>
      </c>
      <c r="C24">
        <v>-1</v>
      </c>
      <c r="D24" s="9" t="str">
        <f>VLOOKUP(Table_miniLM_keywords_topics[[#This Row],[Column3.topic]],miniLM_keywords_topicDescriptio!$B$2:$C$20, 2, FALSE)</f>
        <v>-1_language_second_learning_instruction</v>
      </c>
    </row>
    <row r="25" spans="1:4" x14ac:dyDescent="0.25">
      <c r="A25" t="s">
        <v>645</v>
      </c>
      <c r="B25" t="s">
        <v>646</v>
      </c>
      <c r="C25">
        <v>3</v>
      </c>
      <c r="D25" s="9" t="str">
        <f>VLOOKUP(Table_miniLM_keywords_topics[[#This Row],[Column3.topic]],miniLM_keywords_topicDescriptio!$B$2:$C$20, 2, FALSE)</f>
        <v>3_instruction_computer_assisted_learning</v>
      </c>
    </row>
    <row r="26" spans="1:4" x14ac:dyDescent="0.25">
      <c r="A26" t="s">
        <v>650</v>
      </c>
      <c r="B26" t="s">
        <v>651</v>
      </c>
      <c r="C26">
        <v>0</v>
      </c>
      <c r="D26" s="9" t="str">
        <f>VLOOKUP(Table_miniLM_keywords_topics[[#This Row],[Column3.topic]],miniLM_keywords_topicDescriptio!$B$2:$C$20, 2, FALSE)</f>
        <v>0_teacher_teachers_attitudes_language</v>
      </c>
    </row>
    <row r="27" spans="1:4" x14ac:dyDescent="0.25">
      <c r="A27" t="s">
        <v>656</v>
      </c>
      <c r="B27" t="s">
        <v>657</v>
      </c>
      <c r="C27">
        <v>7</v>
      </c>
      <c r="D27" s="9" t="str">
        <f>VLOOKUP(Table_miniLM_keywords_topics[[#This Row],[Column3.topic]],miniLM_keywords_topicDescriptio!$B$2:$C$20, 2, FALSE)</f>
        <v>7_communication_intercultural_mediated_cultural</v>
      </c>
    </row>
    <row r="28" spans="1:4" x14ac:dyDescent="0.25">
      <c r="A28" t="s">
        <v>662</v>
      </c>
      <c r="B28" t="s">
        <v>663</v>
      </c>
      <c r="C28">
        <v>0</v>
      </c>
      <c r="D28" s="9" t="str">
        <f>VLOOKUP(Table_miniLM_keywords_topics[[#This Row],[Column3.topic]],miniLM_keywords_topicDescriptio!$B$2:$C$20, 2, FALSE)</f>
        <v>0_teacher_teachers_attitudes_language</v>
      </c>
    </row>
    <row r="29" spans="1:4" x14ac:dyDescent="0.25">
      <c r="A29" t="s">
        <v>667</v>
      </c>
      <c r="B29" t="s">
        <v>668</v>
      </c>
      <c r="C29">
        <v>-1</v>
      </c>
      <c r="D29" s="9" t="str">
        <f>VLOOKUP(Table_miniLM_keywords_topics[[#This Row],[Column3.topic]],miniLM_keywords_topicDescriptio!$B$2:$C$20, 2, FALSE)</f>
        <v>-1_language_second_learning_instruction</v>
      </c>
    </row>
    <row r="30" spans="1:4" x14ac:dyDescent="0.25">
      <c r="A30" t="s">
        <v>671</v>
      </c>
      <c r="B30" t="s">
        <v>672</v>
      </c>
      <c r="C30">
        <v>-1</v>
      </c>
      <c r="D30" s="9" t="str">
        <f>VLOOKUP(Table_miniLM_keywords_topics[[#This Row],[Column3.topic]],miniLM_keywords_topicDescriptio!$B$2:$C$20, 2, FALSE)</f>
        <v>-1_language_second_learning_instruction</v>
      </c>
    </row>
    <row r="31" spans="1:4" x14ac:dyDescent="0.25">
      <c r="A31" t="s">
        <v>676</v>
      </c>
      <c r="B31" t="s">
        <v>677</v>
      </c>
      <c r="C31">
        <v>11</v>
      </c>
      <c r="D31" s="9" t="str">
        <f>VLOOKUP(Table_miniLM_keywords_topics[[#This Row],[Column3.topic]],miniLM_keywords_topicDescriptio!$B$2:$C$20, 2, FALSE)</f>
        <v>11_web_technologies_writing_collaborative</v>
      </c>
    </row>
    <row r="32" spans="1:4" x14ac:dyDescent="0.25">
      <c r="A32" t="s">
        <v>681</v>
      </c>
      <c r="B32" t="s">
        <v>682</v>
      </c>
      <c r="C32">
        <v>0</v>
      </c>
      <c r="D32" s="9" t="str">
        <f>VLOOKUP(Table_miniLM_keywords_topics[[#This Row],[Column3.topic]],miniLM_keywords_topicDescriptio!$B$2:$C$20, 2, FALSE)</f>
        <v>0_teacher_teachers_attitudes_language</v>
      </c>
    </row>
    <row r="33" spans="1:4" x14ac:dyDescent="0.25">
      <c r="A33" t="s">
        <v>685</v>
      </c>
      <c r="B33" t="s">
        <v>686</v>
      </c>
      <c r="C33">
        <v>-1</v>
      </c>
      <c r="D33" s="9" t="str">
        <f>VLOOKUP(Table_miniLM_keywords_topics[[#This Row],[Column3.topic]],miniLM_keywords_topicDescriptio!$B$2:$C$20, 2, FALSE)</f>
        <v>-1_language_second_learning_instruction</v>
      </c>
    </row>
    <row r="34" spans="1:4" x14ac:dyDescent="0.25">
      <c r="A34" t="s">
        <v>690</v>
      </c>
      <c r="B34" t="s">
        <v>691</v>
      </c>
      <c r="C34">
        <v>11</v>
      </c>
      <c r="D34" s="9" t="str">
        <f>VLOOKUP(Table_miniLM_keywords_topics[[#This Row],[Column3.topic]],miniLM_keywords_topicDescriptio!$B$2:$C$20, 2, FALSE)</f>
        <v>11_web_technologies_writing_collaborative</v>
      </c>
    </row>
    <row r="35" spans="1:4" x14ac:dyDescent="0.25">
      <c r="A35" t="s">
        <v>695</v>
      </c>
      <c r="B35" t="s">
        <v>696</v>
      </c>
      <c r="C35">
        <v>4</v>
      </c>
      <c r="D35" s="9" t="str">
        <f>VLOOKUP(Table_miniLM_keywords_topics[[#This Row],[Column3.topic]],miniLM_keywords_topicDescriptio!$B$2:$C$20, 2, FALSE)</f>
        <v>4_writing_composition_instruction_second</v>
      </c>
    </row>
    <row r="36" spans="1:4" x14ac:dyDescent="0.25">
      <c r="A36" t="s">
        <v>700</v>
      </c>
      <c r="B36" t="s">
        <v>701</v>
      </c>
      <c r="C36">
        <v>3</v>
      </c>
      <c r="D36" s="9" t="str">
        <f>VLOOKUP(Table_miniLM_keywords_topics[[#This Row],[Column3.topic]],miniLM_keywords_topicDescriptio!$B$2:$C$20, 2, FALSE)</f>
        <v>3_instruction_computer_assisted_learning</v>
      </c>
    </row>
    <row r="37" spans="1:4" x14ac:dyDescent="0.25">
      <c r="A37" t="s">
        <v>3000</v>
      </c>
      <c r="B37" t="s">
        <v>5933</v>
      </c>
      <c r="C37">
        <v>-1</v>
      </c>
      <c r="D37" s="9" t="str">
        <f>VLOOKUP(Table_miniLM_keywords_topics[[#This Row],[Column3.topic]],miniLM_keywords_topicDescriptio!$B$2:$C$20, 2, FALSE)</f>
        <v>-1_language_second_learning_instruction</v>
      </c>
    </row>
    <row r="38" spans="1:4" x14ac:dyDescent="0.25">
      <c r="A38" t="s">
        <v>3004</v>
      </c>
      <c r="B38" t="s">
        <v>3005</v>
      </c>
      <c r="C38">
        <v>3</v>
      </c>
      <c r="D38" s="9" t="str">
        <f>VLOOKUP(Table_miniLM_keywords_topics[[#This Row],[Column3.topic]],miniLM_keywords_topicDescriptio!$B$2:$C$20, 2, FALSE)</f>
        <v>3_instruction_computer_assisted_learning</v>
      </c>
    </row>
    <row r="39" spans="1:4" x14ac:dyDescent="0.25">
      <c r="A39" t="s">
        <v>3009</v>
      </c>
      <c r="B39" t="s">
        <v>3010</v>
      </c>
      <c r="C39">
        <v>-1</v>
      </c>
      <c r="D39" s="9" t="str">
        <f>VLOOKUP(Table_miniLM_keywords_topics[[#This Row],[Column3.topic]],miniLM_keywords_topicDescriptio!$B$2:$C$20, 2, FALSE)</f>
        <v>-1_language_second_learning_instruction</v>
      </c>
    </row>
    <row r="40" spans="1:4" x14ac:dyDescent="0.25">
      <c r="A40" t="s">
        <v>3014</v>
      </c>
      <c r="B40" t="s">
        <v>3015</v>
      </c>
      <c r="C40">
        <v>0</v>
      </c>
      <c r="D40" s="9" t="str">
        <f>VLOOKUP(Table_miniLM_keywords_topics[[#This Row],[Column3.topic]],miniLM_keywords_topicDescriptio!$B$2:$C$20, 2, FALSE)</f>
        <v>0_teacher_teachers_attitudes_language</v>
      </c>
    </row>
    <row r="41" spans="1:4" x14ac:dyDescent="0.25">
      <c r="A41" t="s">
        <v>3019</v>
      </c>
      <c r="B41" t="s">
        <v>3020</v>
      </c>
      <c r="C41">
        <v>-1</v>
      </c>
      <c r="D41" s="9" t="str">
        <f>VLOOKUP(Table_miniLM_keywords_topics[[#This Row],[Column3.topic]],miniLM_keywords_topicDescriptio!$B$2:$C$20, 2, FALSE)</f>
        <v>-1_language_second_learning_instruction</v>
      </c>
    </row>
    <row r="42" spans="1:4" x14ac:dyDescent="0.25">
      <c r="A42" t="s">
        <v>3024</v>
      </c>
      <c r="B42" t="s">
        <v>3025</v>
      </c>
      <c r="C42">
        <v>-1</v>
      </c>
      <c r="D42" s="9" t="str">
        <f>VLOOKUP(Table_miniLM_keywords_topics[[#This Row],[Column3.topic]],miniLM_keywords_topicDescriptio!$B$2:$C$20, 2, FALSE)</f>
        <v>-1_language_second_learning_instruction</v>
      </c>
    </row>
    <row r="43" spans="1:4" x14ac:dyDescent="0.25">
      <c r="A43" t="s">
        <v>3435</v>
      </c>
      <c r="B43" t="s">
        <v>4903</v>
      </c>
      <c r="C43">
        <v>6</v>
      </c>
      <c r="D43" s="9" t="str">
        <f>VLOOKUP(Table_miniLM_keywords_topics[[#This Row],[Column3.topic]],miniLM_keywords_topicDescriptio!$B$2:$C$20, 2, FALSE)</f>
        <v>6_mobile_assisted_learning_vocabulary</v>
      </c>
    </row>
    <row r="44" spans="1:4" x14ac:dyDescent="0.25">
      <c r="A44" t="s">
        <v>3851</v>
      </c>
      <c r="B44" t="s">
        <v>3852</v>
      </c>
      <c r="C44">
        <v>1</v>
      </c>
      <c r="D44" s="9" t="str">
        <f>VLOOKUP(Table_miniLM_keywords_topics[[#This Row],[Column3.topic]],miniLM_keywords_topicDescriptio!$B$2:$C$20, 2, FALSE)</f>
        <v>1_tests_language_second_reading</v>
      </c>
    </row>
    <row r="45" spans="1:4" x14ac:dyDescent="0.25">
      <c r="A45" t="s">
        <v>3856</v>
      </c>
      <c r="B45" t="s">
        <v>3857</v>
      </c>
      <c r="C45">
        <v>-1</v>
      </c>
      <c r="D45" s="9" t="str">
        <f>VLOOKUP(Table_miniLM_keywords_topics[[#This Row],[Column3.topic]],miniLM_keywords_topicDescriptio!$B$2:$C$20, 2, FALSE)</f>
        <v>-1_language_second_learning_instruction</v>
      </c>
    </row>
    <row r="46" spans="1:4" x14ac:dyDescent="0.25">
      <c r="A46" t="s">
        <v>3860</v>
      </c>
      <c r="B46" t="s">
        <v>3861</v>
      </c>
      <c r="C46">
        <v>-1</v>
      </c>
      <c r="D46" s="9" t="str">
        <f>VLOOKUP(Table_miniLM_keywords_topics[[#This Row],[Column3.topic]],miniLM_keywords_topicDescriptio!$B$2:$C$20, 2, FALSE)</f>
        <v>-1_language_second_learning_instruction</v>
      </c>
    </row>
    <row r="47" spans="1:4" x14ac:dyDescent="0.25">
      <c r="A47" t="s">
        <v>3865</v>
      </c>
      <c r="B47" t="s">
        <v>3866</v>
      </c>
      <c r="C47">
        <v>1</v>
      </c>
      <c r="D47" s="9" t="str">
        <f>VLOOKUP(Table_miniLM_keywords_topics[[#This Row],[Column3.topic]],miniLM_keywords_topicDescriptio!$B$2:$C$20, 2, FALSE)</f>
        <v>1_tests_language_second_reading</v>
      </c>
    </row>
    <row r="48" spans="1:4" x14ac:dyDescent="0.25">
      <c r="A48" t="s">
        <v>3870</v>
      </c>
      <c r="B48" t="s">
        <v>3871</v>
      </c>
      <c r="C48">
        <v>1</v>
      </c>
      <c r="D48" s="9" t="str">
        <f>VLOOKUP(Table_miniLM_keywords_topics[[#This Row],[Column3.topic]],miniLM_keywords_topicDescriptio!$B$2:$C$20, 2, FALSE)</f>
        <v>1_tests_language_second_reading</v>
      </c>
    </row>
    <row r="49" spans="1:4" x14ac:dyDescent="0.25">
      <c r="A49" t="s">
        <v>3875</v>
      </c>
      <c r="B49" t="s">
        <v>3876</v>
      </c>
      <c r="C49">
        <v>-1</v>
      </c>
      <c r="D49" s="9" t="str">
        <f>VLOOKUP(Table_miniLM_keywords_topics[[#This Row],[Column3.topic]],miniLM_keywords_topicDescriptio!$B$2:$C$20, 2, FALSE)</f>
        <v>-1_language_second_learning_instruction</v>
      </c>
    </row>
    <row r="50" spans="1:4" x14ac:dyDescent="0.25">
      <c r="A50" t="s">
        <v>3880</v>
      </c>
      <c r="B50" t="s">
        <v>3881</v>
      </c>
      <c r="C50">
        <v>1</v>
      </c>
      <c r="D50" s="9" t="str">
        <f>VLOOKUP(Table_miniLM_keywords_topics[[#This Row],[Column3.topic]],miniLM_keywords_topicDescriptio!$B$2:$C$20, 2, FALSE)</f>
        <v>1_tests_language_second_reading</v>
      </c>
    </row>
    <row r="51" spans="1:4" x14ac:dyDescent="0.25">
      <c r="A51" t="s">
        <v>3885</v>
      </c>
      <c r="B51" t="s">
        <v>3886</v>
      </c>
      <c r="C51">
        <v>-1</v>
      </c>
      <c r="D51" s="9" t="str">
        <f>VLOOKUP(Table_miniLM_keywords_topics[[#This Row],[Column3.topic]],miniLM_keywords_topicDescriptio!$B$2:$C$20, 2, FALSE)</f>
        <v>-1_language_second_learning_instruction</v>
      </c>
    </row>
    <row r="52" spans="1:4" x14ac:dyDescent="0.25">
      <c r="A52" t="s">
        <v>3890</v>
      </c>
      <c r="B52" t="s">
        <v>3891</v>
      </c>
      <c r="C52">
        <v>-1</v>
      </c>
      <c r="D52" s="9" t="str">
        <f>VLOOKUP(Table_miniLM_keywords_topics[[#This Row],[Column3.topic]],miniLM_keywords_topicDescriptio!$B$2:$C$20, 2, FALSE)</f>
        <v>-1_language_second_learning_instruction</v>
      </c>
    </row>
    <row r="53" spans="1:4" x14ac:dyDescent="0.25">
      <c r="A53" t="s">
        <v>3895</v>
      </c>
      <c r="B53" t="s">
        <v>3896</v>
      </c>
      <c r="C53">
        <v>0</v>
      </c>
      <c r="D53" s="9" t="str">
        <f>VLOOKUP(Table_miniLM_keywords_topics[[#This Row],[Column3.topic]],miniLM_keywords_topicDescriptio!$B$2:$C$20, 2, FALSE)</f>
        <v>0_teacher_teachers_attitudes_language</v>
      </c>
    </row>
    <row r="54" spans="1:4" x14ac:dyDescent="0.25">
      <c r="A54" t="s">
        <v>3900</v>
      </c>
      <c r="B54" t="s">
        <v>3901</v>
      </c>
      <c r="C54">
        <v>0</v>
      </c>
      <c r="D54" s="9" t="str">
        <f>VLOOKUP(Table_miniLM_keywords_topics[[#This Row],[Column3.topic]],miniLM_keywords_topicDescriptio!$B$2:$C$20, 2, FALSE)</f>
        <v>0_teacher_teachers_attitudes_language</v>
      </c>
    </row>
    <row r="55" spans="1:4" x14ac:dyDescent="0.25">
      <c r="A55" t="s">
        <v>3905</v>
      </c>
      <c r="B55" t="s">
        <v>3906</v>
      </c>
      <c r="C55">
        <v>5</v>
      </c>
      <c r="D55" s="9" t="str">
        <f>VLOOKUP(Table_miniLM_keywords_topics[[#This Row],[Column3.topic]],miniLM_keywords_topicDescriptio!$B$2:$C$20, 2, FALSE)</f>
        <v>5_student_technology_education_uses</v>
      </c>
    </row>
    <row r="56" spans="1:4" x14ac:dyDescent="0.25">
      <c r="A56" t="s">
        <v>3910</v>
      </c>
      <c r="B56" t="s">
        <v>3911</v>
      </c>
      <c r="C56">
        <v>5</v>
      </c>
      <c r="D56" s="9" t="str">
        <f>VLOOKUP(Table_miniLM_keywords_topics[[#This Row],[Column3.topic]],miniLM_keywords_topicDescriptio!$B$2:$C$20, 2, FALSE)</f>
        <v>5_student_technology_education_uses</v>
      </c>
    </row>
    <row r="57" spans="1:4" x14ac:dyDescent="0.25">
      <c r="A57" t="s">
        <v>3915</v>
      </c>
      <c r="B57" t="s">
        <v>3916</v>
      </c>
      <c r="C57">
        <v>4</v>
      </c>
      <c r="D57" s="9" t="str">
        <f>VLOOKUP(Table_miniLM_keywords_topics[[#This Row],[Column3.topic]],miniLM_keywords_topicDescriptio!$B$2:$C$20, 2, FALSE)</f>
        <v>4_writing_composition_instruction_second</v>
      </c>
    </row>
    <row r="58" spans="1:4" x14ac:dyDescent="0.25">
      <c r="A58" t="s">
        <v>3920</v>
      </c>
      <c r="B58" t="s">
        <v>3921</v>
      </c>
      <c r="C58">
        <v>-1</v>
      </c>
      <c r="D58" s="9" t="str">
        <f>VLOOKUP(Table_miniLM_keywords_topics[[#This Row],[Column3.topic]],miniLM_keywords_topicDescriptio!$B$2:$C$20, 2, FALSE)</f>
        <v>-1_language_second_learning_instruction</v>
      </c>
    </row>
    <row r="59" spans="1:4" x14ac:dyDescent="0.25">
      <c r="A59" t="s">
        <v>3925</v>
      </c>
      <c r="B59" t="s">
        <v>3926</v>
      </c>
      <c r="C59">
        <v>11</v>
      </c>
      <c r="D59" s="9" t="str">
        <f>VLOOKUP(Table_miniLM_keywords_topics[[#This Row],[Column3.topic]],miniLM_keywords_topicDescriptio!$B$2:$C$20, 2, FALSE)</f>
        <v>11_web_technologies_writing_collaborative</v>
      </c>
    </row>
    <row r="60" spans="1:4" x14ac:dyDescent="0.25">
      <c r="A60" t="s">
        <v>3930</v>
      </c>
      <c r="B60" t="s">
        <v>3931</v>
      </c>
      <c r="C60">
        <v>7</v>
      </c>
      <c r="D60" s="9" t="str">
        <f>VLOOKUP(Table_miniLM_keywords_topics[[#This Row],[Column3.topic]],miniLM_keywords_topicDescriptio!$B$2:$C$20, 2, FALSE)</f>
        <v>7_communication_intercultural_mediated_cultural</v>
      </c>
    </row>
    <row r="61" spans="1:4" x14ac:dyDescent="0.25">
      <c r="A61" t="s">
        <v>3935</v>
      </c>
      <c r="B61" t="s">
        <v>3936</v>
      </c>
      <c r="C61">
        <v>5</v>
      </c>
      <c r="D61" s="9" t="str">
        <f>VLOOKUP(Table_miniLM_keywords_topics[[#This Row],[Column3.topic]],miniLM_keywords_topicDescriptio!$B$2:$C$20, 2, FALSE)</f>
        <v>5_student_technology_education_uses</v>
      </c>
    </row>
    <row r="62" spans="1:4" x14ac:dyDescent="0.25">
      <c r="A62" t="s">
        <v>3940</v>
      </c>
      <c r="B62" t="s">
        <v>3941</v>
      </c>
      <c r="C62">
        <v>-1</v>
      </c>
      <c r="D62" s="9" t="str">
        <f>VLOOKUP(Table_miniLM_keywords_topics[[#This Row],[Column3.topic]],miniLM_keywords_topicDescriptio!$B$2:$C$20, 2, FALSE)</f>
        <v>-1_language_second_learning_instruction</v>
      </c>
    </row>
    <row r="63" spans="1:4" x14ac:dyDescent="0.25">
      <c r="A63" t="s">
        <v>3944</v>
      </c>
      <c r="B63" t="s">
        <v>3945</v>
      </c>
      <c r="C63">
        <v>-1</v>
      </c>
      <c r="D63" s="9" t="str">
        <f>VLOOKUP(Table_miniLM_keywords_topics[[#This Row],[Column3.topic]],miniLM_keywords_topicDescriptio!$B$2:$C$20, 2, FALSE)</f>
        <v>-1_language_second_learning_instruction</v>
      </c>
    </row>
    <row r="64" spans="1:4" x14ac:dyDescent="0.25">
      <c r="A64" t="s">
        <v>3949</v>
      </c>
      <c r="B64" t="s">
        <v>3950</v>
      </c>
      <c r="C64">
        <v>-1</v>
      </c>
      <c r="D64" s="9" t="str">
        <f>VLOOKUP(Table_miniLM_keywords_topics[[#This Row],[Column3.topic]],miniLM_keywords_topicDescriptio!$B$2:$C$20, 2, FALSE)</f>
        <v>-1_language_second_learning_instruction</v>
      </c>
    </row>
    <row r="65" spans="1:4" x14ac:dyDescent="0.25">
      <c r="A65" t="s">
        <v>3954</v>
      </c>
      <c r="B65" t="s">
        <v>3955</v>
      </c>
      <c r="C65">
        <v>-1</v>
      </c>
      <c r="D65" s="9" t="str">
        <f>VLOOKUP(Table_miniLM_keywords_topics[[#This Row],[Column3.topic]],miniLM_keywords_topicDescriptio!$B$2:$C$20, 2, FALSE)</f>
        <v>-1_language_second_learning_instruction</v>
      </c>
    </row>
    <row r="66" spans="1:4" x14ac:dyDescent="0.25">
      <c r="A66" t="s">
        <v>3959</v>
      </c>
      <c r="B66" t="s">
        <v>3960</v>
      </c>
      <c r="C66">
        <v>3</v>
      </c>
      <c r="D66" s="9" t="str">
        <f>VLOOKUP(Table_miniLM_keywords_topics[[#This Row],[Column3.topic]],miniLM_keywords_topicDescriptio!$B$2:$C$20, 2, FALSE)</f>
        <v>3_instruction_computer_assisted_learning</v>
      </c>
    </row>
    <row r="67" spans="1:4" x14ac:dyDescent="0.25">
      <c r="A67" t="s">
        <v>4372</v>
      </c>
      <c r="B67" t="s">
        <v>4373</v>
      </c>
      <c r="C67">
        <v>0</v>
      </c>
      <c r="D67" s="9" t="str">
        <f>VLOOKUP(Table_miniLM_keywords_topics[[#This Row],[Column3.topic]],miniLM_keywords_topicDescriptio!$B$2:$C$20, 2, FALSE)</f>
        <v>0_teacher_teachers_attitudes_language</v>
      </c>
    </row>
    <row r="68" spans="1:4" x14ac:dyDescent="0.25">
      <c r="A68" t="s">
        <v>4377</v>
      </c>
      <c r="B68" t="s">
        <v>4378</v>
      </c>
      <c r="C68">
        <v>17</v>
      </c>
      <c r="D68" s="9" t="str">
        <f>VLOOKUP(Table_miniLM_keywords_topics[[#This Row],[Column3.topic]],miniLM_keywords_topicDescriptio!$B$2:$C$20, 2, FALSE)</f>
        <v>17_simulation_computer_games_learning</v>
      </c>
    </row>
    <row r="69" spans="1:4" x14ac:dyDescent="0.25">
      <c r="A69" t="s">
        <v>4382</v>
      </c>
      <c r="B69" t="s">
        <v>4383</v>
      </c>
      <c r="C69">
        <v>8</v>
      </c>
      <c r="D69" s="9" t="str">
        <f>VLOOKUP(Table_miniLM_keywords_topics[[#This Row],[Column3.topic]],miniLM_keywords_topicDescriptio!$B$2:$C$20, 2, FALSE)</f>
        <v>8_linguistics_computational_language_second</v>
      </c>
    </row>
    <row r="70" spans="1:4" x14ac:dyDescent="0.25">
      <c r="A70" t="s">
        <v>4387</v>
      </c>
      <c r="B70" t="s">
        <v>4388</v>
      </c>
      <c r="C70">
        <v>3</v>
      </c>
      <c r="D70" s="9" t="str">
        <f>VLOOKUP(Table_miniLM_keywords_topics[[#This Row],[Column3.topic]],miniLM_keywords_topicDescriptio!$B$2:$C$20, 2, FALSE)</f>
        <v>3_instruction_computer_assisted_learning</v>
      </c>
    </row>
    <row r="71" spans="1:4" x14ac:dyDescent="0.25">
      <c r="A71" t="s">
        <v>4392</v>
      </c>
      <c r="B71" t="s">
        <v>4393</v>
      </c>
      <c r="C71">
        <v>3</v>
      </c>
      <c r="D71" s="9" t="str">
        <f>VLOOKUP(Table_miniLM_keywords_topics[[#This Row],[Column3.topic]],miniLM_keywords_topicDescriptio!$B$2:$C$20, 2, FALSE)</f>
        <v>3_instruction_computer_assisted_learning</v>
      </c>
    </row>
    <row r="72" spans="1:4" x14ac:dyDescent="0.25">
      <c r="A72" t="s">
        <v>4397</v>
      </c>
      <c r="B72" t="s">
        <v>4398</v>
      </c>
      <c r="C72">
        <v>-1</v>
      </c>
      <c r="D72" s="9" t="str">
        <f>VLOOKUP(Table_miniLM_keywords_topics[[#This Row],[Column3.topic]],miniLM_keywords_topicDescriptio!$B$2:$C$20, 2, FALSE)</f>
        <v>-1_language_second_learning_instruction</v>
      </c>
    </row>
    <row r="73" spans="1:4" x14ac:dyDescent="0.25">
      <c r="A73" t="s">
        <v>4402</v>
      </c>
      <c r="B73" t="s">
        <v>4403</v>
      </c>
      <c r="C73">
        <v>-1</v>
      </c>
      <c r="D73" s="9" t="str">
        <f>VLOOKUP(Table_miniLM_keywords_topics[[#This Row],[Column3.topic]],miniLM_keywords_topicDescriptio!$B$2:$C$20, 2, FALSE)</f>
        <v>-1_language_second_learning_instruction</v>
      </c>
    </row>
    <row r="74" spans="1:4" x14ac:dyDescent="0.25">
      <c r="A74" t="s">
        <v>4407</v>
      </c>
      <c r="B74" t="s">
        <v>4408</v>
      </c>
      <c r="C74">
        <v>-1</v>
      </c>
      <c r="D74" s="9" t="str">
        <f>VLOOKUP(Table_miniLM_keywords_topics[[#This Row],[Column3.topic]],miniLM_keywords_topicDescriptio!$B$2:$C$20, 2, FALSE)</f>
        <v>-1_language_second_learning_instruction</v>
      </c>
    </row>
    <row r="75" spans="1:4" x14ac:dyDescent="0.25">
      <c r="A75" t="s">
        <v>4412</v>
      </c>
      <c r="B75" t="s">
        <v>4413</v>
      </c>
      <c r="C75">
        <v>12</v>
      </c>
      <c r="D75" s="9" t="str">
        <f>VLOOKUP(Table_miniLM_keywords_topics[[#This Row],[Column3.topic]],miniLM_keywords_topicDescriptio!$B$2:$C$20, 2, FALSE)</f>
        <v>12_pronunciation_phonetics_instruction_acoustics</v>
      </c>
    </row>
    <row r="76" spans="1:4" x14ac:dyDescent="0.25">
      <c r="A76" t="s">
        <v>8</v>
      </c>
      <c r="B76" t="s">
        <v>9</v>
      </c>
      <c r="C76">
        <v>-1</v>
      </c>
      <c r="D76" s="9" t="str">
        <f>VLOOKUP(Table_miniLM_keywords_topics[[#This Row],[Column3.topic]],miniLM_keywords_topicDescriptio!$B$2:$C$20, 2, FALSE)</f>
        <v>-1_language_second_learning_instruction</v>
      </c>
    </row>
    <row r="77" spans="1:4" x14ac:dyDescent="0.25">
      <c r="A77" t="s">
        <v>15</v>
      </c>
      <c r="B77" t="s">
        <v>16</v>
      </c>
      <c r="C77">
        <v>-1</v>
      </c>
      <c r="D77" s="9" t="str">
        <f>VLOOKUP(Table_miniLM_keywords_topics[[#This Row],[Column3.topic]],miniLM_keywords_topicDescriptio!$B$2:$C$20, 2, FALSE)</f>
        <v>-1_language_second_learning_instruction</v>
      </c>
    </row>
    <row r="78" spans="1:4" x14ac:dyDescent="0.25">
      <c r="A78" t="s">
        <v>21</v>
      </c>
      <c r="B78" t="s">
        <v>22</v>
      </c>
      <c r="C78">
        <v>-1</v>
      </c>
      <c r="D78" s="9" t="str">
        <f>VLOOKUP(Table_miniLM_keywords_topics[[#This Row],[Column3.topic]],miniLM_keywords_topicDescriptio!$B$2:$C$20, 2, FALSE)</f>
        <v>-1_language_second_learning_instruction</v>
      </c>
    </row>
    <row r="79" spans="1:4" x14ac:dyDescent="0.25">
      <c r="A79" t="s">
        <v>26</v>
      </c>
      <c r="B79" t="s">
        <v>27</v>
      </c>
      <c r="C79">
        <v>1</v>
      </c>
      <c r="D79" s="9" t="str">
        <f>VLOOKUP(Table_miniLM_keywords_topics[[#This Row],[Column3.topic]],miniLM_keywords_topicDescriptio!$B$2:$C$20, 2, FALSE)</f>
        <v>1_tests_language_second_reading</v>
      </c>
    </row>
    <row r="80" spans="1:4" x14ac:dyDescent="0.25">
      <c r="A80" t="s">
        <v>32</v>
      </c>
      <c r="B80" t="s">
        <v>33</v>
      </c>
      <c r="C80">
        <v>-1</v>
      </c>
      <c r="D80" s="9" t="str">
        <f>VLOOKUP(Table_miniLM_keywords_topics[[#This Row],[Column3.topic]],miniLM_keywords_topicDescriptio!$B$2:$C$20, 2, FALSE)</f>
        <v>-1_language_second_learning_instruction</v>
      </c>
    </row>
    <row r="81" spans="1:4" x14ac:dyDescent="0.25">
      <c r="A81" t="s">
        <v>37</v>
      </c>
      <c r="B81" t="s">
        <v>38</v>
      </c>
      <c r="C81">
        <v>11</v>
      </c>
      <c r="D81" s="9" t="str">
        <f>VLOOKUP(Table_miniLM_keywords_topics[[#This Row],[Column3.topic]],miniLM_keywords_topicDescriptio!$B$2:$C$20, 2, FALSE)</f>
        <v>11_web_technologies_writing_collaborative</v>
      </c>
    </row>
    <row r="82" spans="1:4" x14ac:dyDescent="0.25">
      <c r="A82" t="s">
        <v>42</v>
      </c>
      <c r="B82" t="s">
        <v>43</v>
      </c>
      <c r="C82">
        <v>-1</v>
      </c>
      <c r="D82" s="9" t="str">
        <f>VLOOKUP(Table_miniLM_keywords_topics[[#This Row],[Column3.topic]],miniLM_keywords_topicDescriptio!$B$2:$C$20, 2, FALSE)</f>
        <v>-1_language_second_learning_instruction</v>
      </c>
    </row>
    <row r="83" spans="1:4" x14ac:dyDescent="0.25">
      <c r="A83" t="s">
        <v>47</v>
      </c>
      <c r="B83" t="s">
        <v>48</v>
      </c>
      <c r="C83">
        <v>-1</v>
      </c>
      <c r="D83" s="9" t="str">
        <f>VLOOKUP(Table_miniLM_keywords_topics[[#This Row],[Column3.topic]],miniLM_keywords_topicDescriptio!$B$2:$C$20, 2, FALSE)</f>
        <v>-1_language_second_learning_instruction</v>
      </c>
    </row>
    <row r="84" spans="1:4" x14ac:dyDescent="0.25">
      <c r="A84" t="s">
        <v>52</v>
      </c>
      <c r="B84" t="s">
        <v>53</v>
      </c>
      <c r="C84">
        <v>-1</v>
      </c>
      <c r="D84" s="9" t="str">
        <f>VLOOKUP(Table_miniLM_keywords_topics[[#This Row],[Column3.topic]],miniLM_keywords_topicDescriptio!$B$2:$C$20, 2, FALSE)</f>
        <v>-1_language_second_learning_instruction</v>
      </c>
    </row>
    <row r="85" spans="1:4" x14ac:dyDescent="0.25">
      <c r="A85" t="s">
        <v>57</v>
      </c>
      <c r="B85" t="s">
        <v>58</v>
      </c>
      <c r="C85">
        <v>9</v>
      </c>
      <c r="D85" s="9" t="str">
        <f>VLOOKUP(Table_miniLM_keywords_topics[[#This Row],[Column3.topic]],miniLM_keywords_topicDescriptio!$B$2:$C$20, 2, FALSE)</f>
        <v>9_chinese_mandarin_language_second</v>
      </c>
    </row>
    <row r="86" spans="1:4" x14ac:dyDescent="0.25">
      <c r="A86" t="s">
        <v>63</v>
      </c>
      <c r="B86" t="s">
        <v>64</v>
      </c>
      <c r="C86">
        <v>0</v>
      </c>
      <c r="D86" s="9" t="str">
        <f>VLOOKUP(Table_miniLM_keywords_topics[[#This Row],[Column3.topic]],miniLM_keywords_topicDescriptio!$B$2:$C$20, 2, FALSE)</f>
        <v>0_teacher_teachers_attitudes_language</v>
      </c>
    </row>
    <row r="87" spans="1:4" x14ac:dyDescent="0.25">
      <c r="A87" t="s">
        <v>68</v>
      </c>
      <c r="B87" t="s">
        <v>69</v>
      </c>
      <c r="C87">
        <v>-1</v>
      </c>
      <c r="D87" s="9" t="str">
        <f>VLOOKUP(Table_miniLM_keywords_topics[[#This Row],[Column3.topic]],miniLM_keywords_topicDescriptio!$B$2:$C$20, 2, FALSE)</f>
        <v>-1_language_second_learning_instruction</v>
      </c>
    </row>
    <row r="88" spans="1:4" x14ac:dyDescent="0.25">
      <c r="A88" t="s">
        <v>74</v>
      </c>
      <c r="B88" t="s">
        <v>75</v>
      </c>
      <c r="C88">
        <v>-1</v>
      </c>
      <c r="D88" s="9" t="str">
        <f>VLOOKUP(Table_miniLM_keywords_topics[[#This Row],[Column3.topic]],miniLM_keywords_topicDescriptio!$B$2:$C$20, 2, FALSE)</f>
        <v>-1_language_second_learning_instruction</v>
      </c>
    </row>
    <row r="89" spans="1:4" x14ac:dyDescent="0.25">
      <c r="A89" t="s">
        <v>79</v>
      </c>
      <c r="B89" t="s">
        <v>80</v>
      </c>
      <c r="C89">
        <v>-1</v>
      </c>
      <c r="D89" s="9" t="str">
        <f>VLOOKUP(Table_miniLM_keywords_topics[[#This Row],[Column3.topic]],miniLM_keywords_topicDescriptio!$B$2:$C$20, 2, FALSE)</f>
        <v>-1_language_second_learning_instruction</v>
      </c>
    </row>
    <row r="90" spans="1:4" x14ac:dyDescent="0.25">
      <c r="A90" t="s">
        <v>84</v>
      </c>
      <c r="B90" t="s">
        <v>85</v>
      </c>
      <c r="C90">
        <v>13</v>
      </c>
      <c r="D90" s="9" t="str">
        <f>VLOOKUP(Table_miniLM_keywords_topics[[#This Row],[Column3.topic]],miniLM_keywords_topicDescriptio!$B$2:$C$20, 2, FALSE)</f>
        <v>13_blended_learning_language_second</v>
      </c>
    </row>
    <row r="91" spans="1:4" x14ac:dyDescent="0.25">
      <c r="A91" t="s">
        <v>90</v>
      </c>
      <c r="B91" t="s">
        <v>91</v>
      </c>
      <c r="C91">
        <v>14</v>
      </c>
      <c r="D91" s="9" t="str">
        <f>VLOOKUP(Table_miniLM_keywords_topics[[#This Row],[Column3.topic]],miniLM_keywords_topicDescriptio!$B$2:$C$20, 2, FALSE)</f>
        <v>14_anxiety_second_student_scales</v>
      </c>
    </row>
    <row r="92" spans="1:4" x14ac:dyDescent="0.25">
      <c r="A92" t="s">
        <v>95</v>
      </c>
      <c r="B92" t="s">
        <v>96</v>
      </c>
      <c r="C92">
        <v>-1</v>
      </c>
      <c r="D92" s="9" t="str">
        <f>VLOOKUP(Table_miniLM_keywords_topics[[#This Row],[Column3.topic]],miniLM_keywords_topicDescriptio!$B$2:$C$20, 2, FALSE)</f>
        <v>-1_language_second_learning_instruction</v>
      </c>
    </row>
    <row r="93" spans="1:4" x14ac:dyDescent="0.25">
      <c r="A93" t="s">
        <v>100</v>
      </c>
      <c r="B93" t="s">
        <v>101</v>
      </c>
      <c r="C93">
        <v>0</v>
      </c>
      <c r="D93" s="9" t="str">
        <f>VLOOKUP(Table_miniLM_keywords_topics[[#This Row],[Column3.topic]],miniLM_keywords_topicDescriptio!$B$2:$C$20, 2, FALSE)</f>
        <v>0_teacher_teachers_attitudes_language</v>
      </c>
    </row>
    <row r="94" spans="1:4" x14ac:dyDescent="0.25">
      <c r="A94" t="s">
        <v>106</v>
      </c>
      <c r="B94" t="s">
        <v>107</v>
      </c>
      <c r="C94">
        <v>3</v>
      </c>
      <c r="D94" s="9" t="str">
        <f>VLOOKUP(Table_miniLM_keywords_topics[[#This Row],[Column3.topic]],miniLM_keywords_topicDescriptio!$B$2:$C$20, 2, FALSE)</f>
        <v>3_instruction_computer_assisted_learning</v>
      </c>
    </row>
    <row r="95" spans="1:4" x14ac:dyDescent="0.25">
      <c r="A95" t="s">
        <v>111</v>
      </c>
      <c r="B95" t="s">
        <v>112</v>
      </c>
      <c r="C95">
        <v>0</v>
      </c>
      <c r="D95" s="9" t="str">
        <f>VLOOKUP(Table_miniLM_keywords_topics[[#This Row],[Column3.topic]],miniLM_keywords_topicDescriptio!$B$2:$C$20, 2, FALSE)</f>
        <v>0_teacher_teachers_attitudes_language</v>
      </c>
    </row>
    <row r="96" spans="1:4" x14ac:dyDescent="0.25">
      <c r="A96" t="s">
        <v>117</v>
      </c>
      <c r="B96" t="s">
        <v>118</v>
      </c>
      <c r="C96">
        <v>0</v>
      </c>
      <c r="D96" s="9" t="str">
        <f>VLOOKUP(Table_miniLM_keywords_topics[[#This Row],[Column3.topic]],miniLM_keywords_topicDescriptio!$B$2:$C$20, 2, FALSE)</f>
        <v>0_teacher_teachers_attitudes_language</v>
      </c>
    </row>
    <row r="97" spans="1:4" x14ac:dyDescent="0.25">
      <c r="A97" t="s">
        <v>122</v>
      </c>
      <c r="B97" t="s">
        <v>123</v>
      </c>
      <c r="C97">
        <v>12</v>
      </c>
      <c r="D97" s="9" t="str">
        <f>VLOOKUP(Table_miniLM_keywords_topics[[#This Row],[Column3.topic]],miniLM_keywords_topicDescriptio!$B$2:$C$20, 2, FALSE)</f>
        <v>12_pronunciation_phonetics_instruction_acoustics</v>
      </c>
    </row>
    <row r="98" spans="1:4" x14ac:dyDescent="0.25">
      <c r="A98" t="s">
        <v>128</v>
      </c>
      <c r="B98" t="s">
        <v>129</v>
      </c>
      <c r="C98">
        <v>7</v>
      </c>
      <c r="D98" s="9" t="str">
        <f>VLOOKUP(Table_miniLM_keywords_topics[[#This Row],[Column3.topic]],miniLM_keywords_topicDescriptio!$B$2:$C$20, 2, FALSE)</f>
        <v>7_communication_intercultural_mediated_cultural</v>
      </c>
    </row>
    <row r="99" spans="1:4" x14ac:dyDescent="0.25">
      <c r="A99" t="s">
        <v>134</v>
      </c>
      <c r="B99" t="s">
        <v>135</v>
      </c>
      <c r="C99">
        <v>1</v>
      </c>
      <c r="D99" s="9" t="str">
        <f>VLOOKUP(Table_miniLM_keywords_topics[[#This Row],[Column3.topic]],miniLM_keywords_topicDescriptio!$B$2:$C$20, 2, FALSE)</f>
        <v>1_tests_language_second_reading</v>
      </c>
    </row>
    <row r="100" spans="1:4" x14ac:dyDescent="0.25">
      <c r="A100" t="s">
        <v>229</v>
      </c>
      <c r="B100" t="s">
        <v>5967</v>
      </c>
      <c r="C100">
        <v>9</v>
      </c>
      <c r="D100" s="9" t="str">
        <f>VLOOKUP(Table_miniLM_keywords_topics[[#This Row],[Column3.topic]],miniLM_keywords_topicDescriptio!$B$2:$C$20, 2, FALSE)</f>
        <v>9_chinese_mandarin_language_second</v>
      </c>
    </row>
    <row r="101" spans="1:4" x14ac:dyDescent="0.25">
      <c r="A101" t="s">
        <v>233</v>
      </c>
      <c r="B101" t="s">
        <v>234</v>
      </c>
      <c r="C101">
        <v>-1</v>
      </c>
      <c r="D101" s="9" t="str">
        <f>VLOOKUP(Table_miniLM_keywords_topics[[#This Row],[Column3.topic]],miniLM_keywords_topicDescriptio!$B$2:$C$20, 2, FALSE)</f>
        <v>-1_language_second_learning_instruction</v>
      </c>
    </row>
    <row r="102" spans="1:4" x14ac:dyDescent="0.25">
      <c r="A102" t="s">
        <v>238</v>
      </c>
      <c r="B102" t="s">
        <v>239</v>
      </c>
      <c r="C102">
        <v>15</v>
      </c>
      <c r="D102" s="9" t="str">
        <f>VLOOKUP(Table_miniLM_keywords_topics[[#This Row],[Column3.topic]],miniLM_keywords_topicDescriptio!$B$2:$C$20, 2, FALSE)</f>
        <v>15_technology_uses_in_education</v>
      </c>
    </row>
    <row r="103" spans="1:4" x14ac:dyDescent="0.25">
      <c r="A103" t="s">
        <v>244</v>
      </c>
      <c r="B103" t="s">
        <v>245</v>
      </c>
      <c r="C103">
        <v>-1</v>
      </c>
      <c r="D103" s="9" t="str">
        <f>VLOOKUP(Table_miniLM_keywords_topics[[#This Row],[Column3.topic]],miniLM_keywords_topicDescriptio!$B$2:$C$20, 2, FALSE)</f>
        <v>-1_language_second_learning_instruction</v>
      </c>
    </row>
    <row r="104" spans="1:4" x14ac:dyDescent="0.25">
      <c r="A104" t="s">
        <v>249</v>
      </c>
      <c r="B104" t="s">
        <v>250</v>
      </c>
      <c r="C104">
        <v>11</v>
      </c>
      <c r="D104" s="9" t="str">
        <f>VLOOKUP(Table_miniLM_keywords_topics[[#This Row],[Column3.topic]],miniLM_keywords_topicDescriptio!$B$2:$C$20, 2, FALSE)</f>
        <v>11_web_technologies_writing_collaborative</v>
      </c>
    </row>
    <row r="105" spans="1:4" x14ac:dyDescent="0.25">
      <c r="A105" t="s">
        <v>255</v>
      </c>
      <c r="B105" t="s">
        <v>256</v>
      </c>
      <c r="C105">
        <v>4</v>
      </c>
      <c r="D105" s="9" t="str">
        <f>VLOOKUP(Table_miniLM_keywords_topics[[#This Row],[Column3.topic]],miniLM_keywords_topicDescriptio!$B$2:$C$20, 2, FALSE)</f>
        <v>4_writing_composition_instruction_second</v>
      </c>
    </row>
    <row r="106" spans="1:4" x14ac:dyDescent="0.25">
      <c r="A106" t="s">
        <v>260</v>
      </c>
      <c r="B106" t="s">
        <v>261</v>
      </c>
      <c r="C106">
        <v>12</v>
      </c>
      <c r="D106" s="9" t="str">
        <f>VLOOKUP(Table_miniLM_keywords_topics[[#This Row],[Column3.topic]],miniLM_keywords_topicDescriptio!$B$2:$C$20, 2, FALSE)</f>
        <v>12_pronunciation_phonetics_instruction_acoustics</v>
      </c>
    </row>
    <row r="107" spans="1:4" x14ac:dyDescent="0.25">
      <c r="A107" t="s">
        <v>265</v>
      </c>
      <c r="B107" t="s">
        <v>266</v>
      </c>
      <c r="C107">
        <v>1</v>
      </c>
      <c r="D107" s="9" t="str">
        <f>VLOOKUP(Table_miniLM_keywords_topics[[#This Row],[Column3.topic]],miniLM_keywords_topicDescriptio!$B$2:$C$20, 2, FALSE)</f>
        <v>1_tests_language_second_reading</v>
      </c>
    </row>
    <row r="108" spans="1:4" x14ac:dyDescent="0.25">
      <c r="A108" t="s">
        <v>270</v>
      </c>
      <c r="B108" t="s">
        <v>271</v>
      </c>
      <c r="C108">
        <v>13</v>
      </c>
      <c r="D108" s="9" t="str">
        <f>VLOOKUP(Table_miniLM_keywords_topics[[#This Row],[Column3.topic]],miniLM_keywords_topicDescriptio!$B$2:$C$20, 2, FALSE)</f>
        <v>13_blended_learning_language_second</v>
      </c>
    </row>
    <row r="109" spans="1:4" x14ac:dyDescent="0.25">
      <c r="A109" t="s">
        <v>276</v>
      </c>
      <c r="B109" t="s">
        <v>277</v>
      </c>
      <c r="C109">
        <v>1</v>
      </c>
      <c r="D109" s="9" t="str">
        <f>VLOOKUP(Table_miniLM_keywords_topics[[#This Row],[Column3.topic]],miniLM_keywords_topicDescriptio!$B$2:$C$20, 2, FALSE)</f>
        <v>1_tests_language_second_reading</v>
      </c>
    </row>
    <row r="110" spans="1:4" x14ac:dyDescent="0.25">
      <c r="A110" t="s">
        <v>281</v>
      </c>
      <c r="B110" t="s">
        <v>282</v>
      </c>
      <c r="C110">
        <v>-1</v>
      </c>
      <c r="D110" s="9" t="str">
        <f>VLOOKUP(Table_miniLM_keywords_topics[[#This Row],[Column3.topic]],miniLM_keywords_topicDescriptio!$B$2:$C$20, 2, FALSE)</f>
        <v>-1_language_second_learning_instruction</v>
      </c>
    </row>
    <row r="111" spans="1:4" x14ac:dyDescent="0.25">
      <c r="A111" t="s">
        <v>286</v>
      </c>
      <c r="B111" t="s">
        <v>287</v>
      </c>
      <c r="C111">
        <v>0</v>
      </c>
      <c r="D111" s="9" t="str">
        <f>VLOOKUP(Table_miniLM_keywords_topics[[#This Row],[Column3.topic]],miniLM_keywords_topicDescriptio!$B$2:$C$20, 2, FALSE)</f>
        <v>0_teacher_teachers_attitudes_language</v>
      </c>
    </row>
    <row r="112" spans="1:4" x14ac:dyDescent="0.25">
      <c r="A112" t="s">
        <v>291</v>
      </c>
      <c r="B112" t="s">
        <v>292</v>
      </c>
      <c r="C112">
        <v>1</v>
      </c>
      <c r="D112" s="9" t="str">
        <f>VLOOKUP(Table_miniLM_keywords_topics[[#This Row],[Column3.topic]],miniLM_keywords_topicDescriptio!$B$2:$C$20, 2, FALSE)</f>
        <v>1_tests_language_second_reading</v>
      </c>
    </row>
    <row r="113" spans="1:4" x14ac:dyDescent="0.25">
      <c r="A113" t="s">
        <v>297</v>
      </c>
      <c r="B113" t="s">
        <v>298</v>
      </c>
      <c r="C113">
        <v>2</v>
      </c>
      <c r="D113" s="9" t="str">
        <f>VLOOKUP(Table_miniLM_keywords_topics[[#This Row],[Column3.topic]],miniLM_keywords_topicDescriptio!$B$2:$C$20, 2, FALSE)</f>
        <v>2_reality_virtual_digital_telecollaboration</v>
      </c>
    </row>
    <row r="114" spans="1:4" x14ac:dyDescent="0.25">
      <c r="A114" t="s">
        <v>302</v>
      </c>
      <c r="B114" t="s">
        <v>303</v>
      </c>
      <c r="C114">
        <v>9</v>
      </c>
      <c r="D114" s="9" t="str">
        <f>VLOOKUP(Table_miniLM_keywords_topics[[#This Row],[Column3.topic]],miniLM_keywords_topicDescriptio!$B$2:$C$20, 2, FALSE)</f>
        <v>9_chinese_mandarin_language_second</v>
      </c>
    </row>
    <row r="115" spans="1:4" x14ac:dyDescent="0.25">
      <c r="A115" t="s">
        <v>307</v>
      </c>
      <c r="B115" t="s">
        <v>308</v>
      </c>
      <c r="C115">
        <v>15</v>
      </c>
      <c r="D115" s="9" t="str">
        <f>VLOOKUP(Table_miniLM_keywords_topics[[#This Row],[Column3.topic]],miniLM_keywords_topicDescriptio!$B$2:$C$20, 2, FALSE)</f>
        <v>15_technology_uses_in_education</v>
      </c>
    </row>
    <row r="116" spans="1:4" x14ac:dyDescent="0.25">
      <c r="A116" t="s">
        <v>312</v>
      </c>
      <c r="B116" t="s">
        <v>313</v>
      </c>
      <c r="C116">
        <v>-1</v>
      </c>
      <c r="D116" s="9" t="str">
        <f>VLOOKUP(Table_miniLM_keywords_topics[[#This Row],[Column3.topic]],miniLM_keywords_topicDescriptio!$B$2:$C$20, 2, FALSE)</f>
        <v>-1_language_second_learning_instruction</v>
      </c>
    </row>
    <row r="117" spans="1:4" x14ac:dyDescent="0.25">
      <c r="A117" t="s">
        <v>318</v>
      </c>
      <c r="B117" t="s">
        <v>319</v>
      </c>
      <c r="C117">
        <v>0</v>
      </c>
      <c r="D117" s="9" t="str">
        <f>VLOOKUP(Table_miniLM_keywords_topics[[#This Row],[Column3.topic]],miniLM_keywords_topicDescriptio!$B$2:$C$20, 2, FALSE)</f>
        <v>0_teacher_teachers_attitudes_language</v>
      </c>
    </row>
    <row r="118" spans="1:4" x14ac:dyDescent="0.25">
      <c r="A118" t="s">
        <v>323</v>
      </c>
      <c r="B118" t="s">
        <v>324</v>
      </c>
      <c r="C118">
        <v>11</v>
      </c>
      <c r="D118" s="9" t="str">
        <f>VLOOKUP(Table_miniLM_keywords_topics[[#This Row],[Column3.topic]],miniLM_keywords_topicDescriptio!$B$2:$C$20, 2, FALSE)</f>
        <v>11_web_technologies_writing_collaborative</v>
      </c>
    </row>
    <row r="119" spans="1:4" x14ac:dyDescent="0.25">
      <c r="A119" t="s">
        <v>328</v>
      </c>
      <c r="B119" t="s">
        <v>5965</v>
      </c>
      <c r="C119">
        <v>0</v>
      </c>
      <c r="D119" s="9" t="str">
        <f>VLOOKUP(Table_miniLM_keywords_topics[[#This Row],[Column3.topic]],miniLM_keywords_topicDescriptio!$B$2:$C$20, 2, FALSE)</f>
        <v>0_teacher_teachers_attitudes_language</v>
      </c>
    </row>
    <row r="120" spans="1:4" x14ac:dyDescent="0.25">
      <c r="A120" t="s">
        <v>332</v>
      </c>
      <c r="B120" t="s">
        <v>333</v>
      </c>
      <c r="C120">
        <v>4</v>
      </c>
      <c r="D120" s="9" t="str">
        <f>VLOOKUP(Table_miniLM_keywords_topics[[#This Row],[Column3.topic]],miniLM_keywords_topicDescriptio!$B$2:$C$20, 2, FALSE)</f>
        <v>4_writing_composition_instruction_second</v>
      </c>
    </row>
    <row r="121" spans="1:4" x14ac:dyDescent="0.25">
      <c r="A121" t="s">
        <v>336</v>
      </c>
      <c r="B121" t="s">
        <v>337</v>
      </c>
      <c r="C121">
        <v>12</v>
      </c>
      <c r="D121" s="9" t="str">
        <f>VLOOKUP(Table_miniLM_keywords_topics[[#This Row],[Column3.topic]],miniLM_keywords_topicDescriptio!$B$2:$C$20, 2, FALSE)</f>
        <v>12_pronunciation_phonetics_instruction_acoustics</v>
      </c>
    </row>
    <row r="122" spans="1:4" x14ac:dyDescent="0.25">
      <c r="A122" t="s">
        <v>342</v>
      </c>
      <c r="B122" t="s">
        <v>343</v>
      </c>
      <c r="C122">
        <v>-1</v>
      </c>
      <c r="D122" s="9" t="str">
        <f>VLOOKUP(Table_miniLM_keywords_topics[[#This Row],[Column3.topic]],miniLM_keywords_topicDescriptio!$B$2:$C$20, 2, FALSE)</f>
        <v>-1_language_second_learning_instruction</v>
      </c>
    </row>
    <row r="123" spans="1:4" x14ac:dyDescent="0.25">
      <c r="A123" t="s">
        <v>348</v>
      </c>
      <c r="B123" t="s">
        <v>5966</v>
      </c>
      <c r="C123">
        <v>-1</v>
      </c>
      <c r="D123" s="9" t="str">
        <f>VLOOKUP(Table_miniLM_keywords_topics[[#This Row],[Column3.topic]],miniLM_keywords_topicDescriptio!$B$2:$C$20, 2, FALSE)</f>
        <v>-1_language_second_learning_instruction</v>
      </c>
    </row>
    <row r="124" spans="1:4" x14ac:dyDescent="0.25">
      <c r="A124" t="s">
        <v>352</v>
      </c>
      <c r="B124" t="s">
        <v>353</v>
      </c>
      <c r="C124">
        <v>8</v>
      </c>
      <c r="D124" s="9" t="str">
        <f>VLOOKUP(Table_miniLM_keywords_topics[[#This Row],[Column3.topic]],miniLM_keywords_topicDescriptio!$B$2:$C$20, 2, FALSE)</f>
        <v>8_linguistics_computational_language_second</v>
      </c>
    </row>
    <row r="125" spans="1:4" x14ac:dyDescent="0.25">
      <c r="A125" t="s">
        <v>357</v>
      </c>
      <c r="B125" t="s">
        <v>358</v>
      </c>
      <c r="C125">
        <v>1</v>
      </c>
      <c r="D125" s="9" t="str">
        <f>VLOOKUP(Table_miniLM_keywords_topics[[#This Row],[Column3.topic]],miniLM_keywords_topicDescriptio!$B$2:$C$20, 2, FALSE)</f>
        <v>1_tests_language_second_reading</v>
      </c>
    </row>
    <row r="126" spans="1:4" x14ac:dyDescent="0.25">
      <c r="A126" t="s">
        <v>362</v>
      </c>
      <c r="B126" t="s">
        <v>363</v>
      </c>
      <c r="C126">
        <v>-1</v>
      </c>
      <c r="D126" s="9" t="str">
        <f>VLOOKUP(Table_miniLM_keywords_topics[[#This Row],[Column3.topic]],miniLM_keywords_topicDescriptio!$B$2:$C$20, 2, FALSE)</f>
        <v>-1_language_second_learning_instruction</v>
      </c>
    </row>
    <row r="127" spans="1:4" x14ac:dyDescent="0.25">
      <c r="A127" t="s">
        <v>367</v>
      </c>
      <c r="B127" t="s">
        <v>368</v>
      </c>
      <c r="C127">
        <v>3</v>
      </c>
      <c r="D127" s="9" t="str">
        <f>VLOOKUP(Table_miniLM_keywords_topics[[#This Row],[Column3.topic]],miniLM_keywords_topicDescriptio!$B$2:$C$20, 2, FALSE)</f>
        <v>3_instruction_computer_assisted_learning</v>
      </c>
    </row>
    <row r="128" spans="1:4" x14ac:dyDescent="0.25">
      <c r="A128" t="s">
        <v>372</v>
      </c>
      <c r="B128" t="s">
        <v>373</v>
      </c>
      <c r="C128">
        <v>-1</v>
      </c>
      <c r="D128" s="9" t="str">
        <f>VLOOKUP(Table_miniLM_keywords_topics[[#This Row],[Column3.topic]],miniLM_keywords_topicDescriptio!$B$2:$C$20, 2, FALSE)</f>
        <v>-1_language_second_learning_instruction</v>
      </c>
    </row>
    <row r="129" spans="1:4" x14ac:dyDescent="0.25">
      <c r="A129" t="s">
        <v>704</v>
      </c>
      <c r="B129" t="s">
        <v>705</v>
      </c>
      <c r="C129">
        <v>4</v>
      </c>
      <c r="D129" s="9" t="str">
        <f>VLOOKUP(Table_miniLM_keywords_topics[[#This Row],[Column3.topic]],miniLM_keywords_topicDescriptio!$B$2:$C$20, 2, FALSE)</f>
        <v>4_writing_composition_instruction_second</v>
      </c>
    </row>
    <row r="130" spans="1:4" x14ac:dyDescent="0.25">
      <c r="A130" t="s">
        <v>708</v>
      </c>
      <c r="B130" t="s">
        <v>709</v>
      </c>
      <c r="C130">
        <v>0</v>
      </c>
      <c r="D130" s="9" t="str">
        <f>VLOOKUP(Table_miniLM_keywords_topics[[#This Row],[Column3.topic]],miniLM_keywords_topicDescriptio!$B$2:$C$20, 2, FALSE)</f>
        <v>0_teacher_teachers_attitudes_language</v>
      </c>
    </row>
    <row r="131" spans="1:4" x14ac:dyDescent="0.25">
      <c r="A131" t="s">
        <v>712</v>
      </c>
      <c r="B131" t="s">
        <v>713</v>
      </c>
      <c r="C131">
        <v>8</v>
      </c>
      <c r="D131" s="9" t="str">
        <f>VLOOKUP(Table_miniLM_keywords_topics[[#This Row],[Column3.topic]],miniLM_keywords_topicDescriptio!$B$2:$C$20, 2, FALSE)</f>
        <v>8_linguistics_computational_language_second</v>
      </c>
    </row>
    <row r="132" spans="1:4" x14ac:dyDescent="0.25">
      <c r="A132" t="s">
        <v>717</v>
      </c>
      <c r="B132" t="s">
        <v>718</v>
      </c>
      <c r="C132">
        <v>1</v>
      </c>
      <c r="D132" s="9" t="str">
        <f>VLOOKUP(Table_miniLM_keywords_topics[[#This Row],[Column3.topic]],miniLM_keywords_topicDescriptio!$B$2:$C$20, 2, FALSE)</f>
        <v>1_tests_language_second_reading</v>
      </c>
    </row>
    <row r="133" spans="1:4" x14ac:dyDescent="0.25">
      <c r="A133" t="s">
        <v>723</v>
      </c>
      <c r="B133" t="s">
        <v>724</v>
      </c>
      <c r="C133">
        <v>-1</v>
      </c>
      <c r="D133" s="9" t="str">
        <f>VLOOKUP(Table_miniLM_keywords_topics[[#This Row],[Column3.topic]],miniLM_keywords_topicDescriptio!$B$2:$C$20, 2, FALSE)</f>
        <v>-1_language_second_learning_instruction</v>
      </c>
    </row>
    <row r="134" spans="1:4" x14ac:dyDescent="0.25">
      <c r="A134" t="s">
        <v>728</v>
      </c>
      <c r="B134" t="s">
        <v>729</v>
      </c>
      <c r="C134">
        <v>14</v>
      </c>
      <c r="D134" s="9" t="str">
        <f>VLOOKUP(Table_miniLM_keywords_topics[[#This Row],[Column3.topic]],miniLM_keywords_topicDescriptio!$B$2:$C$20, 2, FALSE)</f>
        <v>14_anxiety_second_student_scales</v>
      </c>
    </row>
    <row r="135" spans="1:4" x14ac:dyDescent="0.25">
      <c r="A135" t="s">
        <v>734</v>
      </c>
      <c r="B135" t="s">
        <v>735</v>
      </c>
      <c r="C135">
        <v>3</v>
      </c>
      <c r="D135" s="9" t="str">
        <f>VLOOKUP(Table_miniLM_keywords_topics[[#This Row],[Column3.topic]],miniLM_keywords_topicDescriptio!$B$2:$C$20, 2, FALSE)</f>
        <v>3_instruction_computer_assisted_learning</v>
      </c>
    </row>
    <row r="136" spans="1:4" x14ac:dyDescent="0.25">
      <c r="A136" t="s">
        <v>740</v>
      </c>
      <c r="B136" t="s">
        <v>741</v>
      </c>
      <c r="C136">
        <v>14</v>
      </c>
      <c r="D136" s="9" t="str">
        <f>VLOOKUP(Table_miniLM_keywords_topics[[#This Row],[Column3.topic]],miniLM_keywords_topicDescriptio!$B$2:$C$20, 2, FALSE)</f>
        <v>14_anxiety_second_student_scales</v>
      </c>
    </row>
    <row r="137" spans="1:4" x14ac:dyDescent="0.25">
      <c r="A137" t="s">
        <v>746</v>
      </c>
      <c r="B137" t="s">
        <v>747</v>
      </c>
      <c r="C137">
        <v>-1</v>
      </c>
      <c r="D137" s="9" t="str">
        <f>VLOOKUP(Table_miniLM_keywords_topics[[#This Row],[Column3.topic]],miniLM_keywords_topicDescriptio!$B$2:$C$20, 2, FALSE)</f>
        <v>-1_language_second_learning_instruction</v>
      </c>
    </row>
    <row r="138" spans="1:4" x14ac:dyDescent="0.25">
      <c r="A138" t="s">
        <v>751</v>
      </c>
      <c r="B138" t="s">
        <v>752</v>
      </c>
      <c r="C138">
        <v>3</v>
      </c>
      <c r="D138" s="9" t="str">
        <f>VLOOKUP(Table_miniLM_keywords_topics[[#This Row],[Column3.topic]],miniLM_keywords_topicDescriptio!$B$2:$C$20, 2, FALSE)</f>
        <v>3_instruction_computer_assisted_learning</v>
      </c>
    </row>
    <row r="139" spans="1:4" x14ac:dyDescent="0.25">
      <c r="A139" t="s">
        <v>757</v>
      </c>
      <c r="B139" t="s">
        <v>758</v>
      </c>
      <c r="C139">
        <v>11</v>
      </c>
      <c r="D139" s="9" t="str">
        <f>VLOOKUP(Table_miniLM_keywords_topics[[#This Row],[Column3.topic]],miniLM_keywords_topicDescriptio!$B$2:$C$20, 2, FALSE)</f>
        <v>11_web_technologies_writing_collaborative</v>
      </c>
    </row>
    <row r="140" spans="1:4" x14ac:dyDescent="0.25">
      <c r="A140" t="s">
        <v>762</v>
      </c>
      <c r="B140" t="s">
        <v>763</v>
      </c>
      <c r="C140">
        <v>8</v>
      </c>
      <c r="D140" s="9" t="str">
        <f>VLOOKUP(Table_miniLM_keywords_topics[[#This Row],[Column3.topic]],miniLM_keywords_topicDescriptio!$B$2:$C$20, 2, FALSE)</f>
        <v>8_linguistics_computational_language_second</v>
      </c>
    </row>
    <row r="141" spans="1:4" x14ac:dyDescent="0.25">
      <c r="A141" t="s">
        <v>768</v>
      </c>
      <c r="B141" t="s">
        <v>769</v>
      </c>
      <c r="C141">
        <v>-1</v>
      </c>
      <c r="D141" s="9" t="str">
        <f>VLOOKUP(Table_miniLM_keywords_topics[[#This Row],[Column3.topic]],miniLM_keywords_topicDescriptio!$B$2:$C$20, 2, FALSE)</f>
        <v>-1_language_second_learning_instruction</v>
      </c>
    </row>
    <row r="142" spans="1:4" x14ac:dyDescent="0.25">
      <c r="A142" t="s">
        <v>774</v>
      </c>
      <c r="B142" t="s">
        <v>775</v>
      </c>
      <c r="C142">
        <v>-1</v>
      </c>
      <c r="D142" s="9" t="str">
        <f>VLOOKUP(Table_miniLM_keywords_topics[[#This Row],[Column3.topic]],miniLM_keywords_topicDescriptio!$B$2:$C$20, 2, FALSE)</f>
        <v>-1_language_second_learning_instruction</v>
      </c>
    </row>
    <row r="143" spans="1:4" x14ac:dyDescent="0.25">
      <c r="A143" t="s">
        <v>779</v>
      </c>
      <c r="B143" t="s">
        <v>780</v>
      </c>
      <c r="C143">
        <v>-1</v>
      </c>
      <c r="D143" s="9" t="str">
        <f>VLOOKUP(Table_miniLM_keywords_topics[[#This Row],[Column3.topic]],miniLM_keywords_topicDescriptio!$B$2:$C$20, 2, FALSE)</f>
        <v>-1_language_second_learning_instruction</v>
      </c>
    </row>
    <row r="144" spans="1:4" x14ac:dyDescent="0.25">
      <c r="A144" t="s">
        <v>784</v>
      </c>
      <c r="B144" t="s">
        <v>785</v>
      </c>
      <c r="C144">
        <v>1</v>
      </c>
      <c r="D144" s="9" t="str">
        <f>VLOOKUP(Table_miniLM_keywords_topics[[#This Row],[Column3.topic]],miniLM_keywords_topicDescriptio!$B$2:$C$20, 2, FALSE)</f>
        <v>1_tests_language_second_reading</v>
      </c>
    </row>
    <row r="145" spans="1:4" x14ac:dyDescent="0.25">
      <c r="A145" t="s">
        <v>789</v>
      </c>
      <c r="B145" t="s">
        <v>790</v>
      </c>
      <c r="C145">
        <v>4</v>
      </c>
      <c r="D145" s="9" t="str">
        <f>VLOOKUP(Table_miniLM_keywords_topics[[#This Row],[Column3.topic]],miniLM_keywords_topicDescriptio!$B$2:$C$20, 2, FALSE)</f>
        <v>4_writing_composition_instruction_second</v>
      </c>
    </row>
    <row r="146" spans="1:4" x14ac:dyDescent="0.25">
      <c r="A146" t="s">
        <v>794</v>
      </c>
      <c r="B146" t="s">
        <v>795</v>
      </c>
      <c r="C146">
        <v>0</v>
      </c>
      <c r="D146" s="9" t="str">
        <f>VLOOKUP(Table_miniLM_keywords_topics[[#This Row],[Column3.topic]],miniLM_keywords_topicDescriptio!$B$2:$C$20, 2, FALSE)</f>
        <v>0_teacher_teachers_attitudes_language</v>
      </c>
    </row>
    <row r="147" spans="1:4" x14ac:dyDescent="0.25">
      <c r="A147" t="s">
        <v>799</v>
      </c>
      <c r="B147" t="s">
        <v>800</v>
      </c>
      <c r="C147">
        <v>1</v>
      </c>
      <c r="D147" s="9" t="str">
        <f>VLOOKUP(Table_miniLM_keywords_topics[[#This Row],[Column3.topic]],miniLM_keywords_topicDescriptio!$B$2:$C$20, 2, FALSE)</f>
        <v>1_tests_language_second_reading</v>
      </c>
    </row>
    <row r="148" spans="1:4" x14ac:dyDescent="0.25">
      <c r="A148" t="s">
        <v>804</v>
      </c>
      <c r="B148" t="s">
        <v>805</v>
      </c>
      <c r="C148">
        <v>4</v>
      </c>
      <c r="D148" s="9" t="str">
        <f>VLOOKUP(Table_miniLM_keywords_topics[[#This Row],[Column3.topic]],miniLM_keywords_topicDescriptio!$B$2:$C$20, 2, FALSE)</f>
        <v>4_writing_composition_instruction_second</v>
      </c>
    </row>
    <row r="149" spans="1:4" x14ac:dyDescent="0.25">
      <c r="A149" t="s">
        <v>809</v>
      </c>
      <c r="B149" t="s">
        <v>810</v>
      </c>
      <c r="C149">
        <v>-1</v>
      </c>
      <c r="D149" s="9" t="str">
        <f>VLOOKUP(Table_miniLM_keywords_topics[[#This Row],[Column3.topic]],miniLM_keywords_topicDescriptio!$B$2:$C$20, 2, FALSE)</f>
        <v>-1_language_second_learning_instruction</v>
      </c>
    </row>
    <row r="150" spans="1:4" x14ac:dyDescent="0.25">
      <c r="A150" t="s">
        <v>814</v>
      </c>
      <c r="B150" t="s">
        <v>815</v>
      </c>
      <c r="C150">
        <v>-1</v>
      </c>
      <c r="D150" s="9" t="str">
        <f>VLOOKUP(Table_miniLM_keywords_topics[[#This Row],[Column3.topic]],miniLM_keywords_topicDescriptio!$B$2:$C$20, 2, FALSE)</f>
        <v>-1_language_second_learning_instruction</v>
      </c>
    </row>
    <row r="151" spans="1:4" x14ac:dyDescent="0.25">
      <c r="A151" t="s">
        <v>819</v>
      </c>
      <c r="B151" t="s">
        <v>820</v>
      </c>
      <c r="C151">
        <v>-1</v>
      </c>
      <c r="D151" s="9" t="str">
        <f>VLOOKUP(Table_miniLM_keywords_topics[[#This Row],[Column3.topic]],miniLM_keywords_topicDescriptio!$B$2:$C$20, 2, FALSE)</f>
        <v>-1_language_second_learning_instruction</v>
      </c>
    </row>
    <row r="152" spans="1:4" x14ac:dyDescent="0.25">
      <c r="A152" t="s">
        <v>824</v>
      </c>
      <c r="B152" t="s">
        <v>825</v>
      </c>
      <c r="C152">
        <v>0</v>
      </c>
      <c r="D152" s="9" t="str">
        <f>VLOOKUP(Table_miniLM_keywords_topics[[#This Row],[Column3.topic]],miniLM_keywords_topicDescriptio!$B$2:$C$20, 2, FALSE)</f>
        <v>0_teacher_teachers_attitudes_language</v>
      </c>
    </row>
    <row r="153" spans="1:4" x14ac:dyDescent="0.25">
      <c r="A153" t="s">
        <v>829</v>
      </c>
      <c r="B153" t="s">
        <v>830</v>
      </c>
      <c r="C153">
        <v>11</v>
      </c>
      <c r="D153" s="9" t="str">
        <f>VLOOKUP(Table_miniLM_keywords_topics[[#This Row],[Column3.topic]],miniLM_keywords_topicDescriptio!$B$2:$C$20, 2, FALSE)</f>
        <v>11_web_technologies_writing_collaborative</v>
      </c>
    </row>
    <row r="154" spans="1:4" x14ac:dyDescent="0.25">
      <c r="A154" t="s">
        <v>834</v>
      </c>
      <c r="B154" t="s">
        <v>835</v>
      </c>
      <c r="C154">
        <v>-1</v>
      </c>
      <c r="D154" s="9" t="str">
        <f>VLOOKUP(Table_miniLM_keywords_topics[[#This Row],[Column3.topic]],miniLM_keywords_topicDescriptio!$B$2:$C$20, 2, FALSE)</f>
        <v>-1_language_second_learning_instruction</v>
      </c>
    </row>
    <row r="155" spans="1:4" x14ac:dyDescent="0.25">
      <c r="A155" t="s">
        <v>840</v>
      </c>
      <c r="B155" t="s">
        <v>841</v>
      </c>
      <c r="C155">
        <v>17</v>
      </c>
      <c r="D155" s="9" t="str">
        <f>VLOOKUP(Table_miniLM_keywords_topics[[#This Row],[Column3.topic]],miniLM_keywords_topicDescriptio!$B$2:$C$20, 2, FALSE)</f>
        <v>17_simulation_computer_games_learning</v>
      </c>
    </row>
    <row r="156" spans="1:4" x14ac:dyDescent="0.25">
      <c r="A156" t="s">
        <v>845</v>
      </c>
      <c r="B156" t="s">
        <v>846</v>
      </c>
      <c r="C156">
        <v>12</v>
      </c>
      <c r="D156" s="9" t="str">
        <f>VLOOKUP(Table_miniLM_keywords_topics[[#This Row],[Column3.topic]],miniLM_keywords_topicDescriptio!$B$2:$C$20, 2, FALSE)</f>
        <v>12_pronunciation_phonetics_instruction_acoustics</v>
      </c>
    </row>
    <row r="157" spans="1:4" x14ac:dyDescent="0.25">
      <c r="A157" t="s">
        <v>1074</v>
      </c>
      <c r="B157" t="s">
        <v>1075</v>
      </c>
      <c r="C157">
        <v>-1</v>
      </c>
      <c r="D157" s="9" t="str">
        <f>VLOOKUP(Table_miniLM_keywords_topics[[#This Row],[Column3.topic]],miniLM_keywords_topicDescriptio!$B$2:$C$20, 2, FALSE)</f>
        <v>-1_language_second_learning_instruction</v>
      </c>
    </row>
    <row r="158" spans="1:4" x14ac:dyDescent="0.25">
      <c r="A158" t="s">
        <v>1079</v>
      </c>
      <c r="B158" t="s">
        <v>1080</v>
      </c>
      <c r="C158">
        <v>4</v>
      </c>
      <c r="D158" s="9" t="str">
        <f>VLOOKUP(Table_miniLM_keywords_topics[[#This Row],[Column3.topic]],miniLM_keywords_topicDescriptio!$B$2:$C$20, 2, FALSE)</f>
        <v>4_writing_composition_instruction_second</v>
      </c>
    </row>
    <row r="159" spans="1:4" x14ac:dyDescent="0.25">
      <c r="A159" t="s">
        <v>1085</v>
      </c>
      <c r="B159" t="s">
        <v>1086</v>
      </c>
      <c r="C159">
        <v>-1</v>
      </c>
      <c r="D159" s="9" t="str">
        <f>VLOOKUP(Table_miniLM_keywords_topics[[#This Row],[Column3.topic]],miniLM_keywords_topicDescriptio!$B$2:$C$20, 2, FALSE)</f>
        <v>-1_language_second_learning_instruction</v>
      </c>
    </row>
    <row r="160" spans="1:4" x14ac:dyDescent="0.25">
      <c r="A160" t="s">
        <v>1091</v>
      </c>
      <c r="B160" t="s">
        <v>1092</v>
      </c>
      <c r="C160">
        <v>5</v>
      </c>
      <c r="D160" s="9" t="str">
        <f>VLOOKUP(Table_miniLM_keywords_topics[[#This Row],[Column3.topic]],miniLM_keywords_topicDescriptio!$B$2:$C$20, 2, FALSE)</f>
        <v>5_student_technology_education_uses</v>
      </c>
    </row>
    <row r="161" spans="1:4" x14ac:dyDescent="0.25">
      <c r="A161" t="s">
        <v>1096</v>
      </c>
      <c r="B161" t="s">
        <v>1097</v>
      </c>
      <c r="C161">
        <v>14</v>
      </c>
      <c r="D161" s="9" t="str">
        <f>VLOOKUP(Table_miniLM_keywords_topics[[#This Row],[Column3.topic]],miniLM_keywords_topicDescriptio!$B$2:$C$20, 2, FALSE)</f>
        <v>14_anxiety_second_student_scales</v>
      </c>
    </row>
    <row r="162" spans="1:4" x14ac:dyDescent="0.25">
      <c r="A162" t="s">
        <v>1101</v>
      </c>
      <c r="B162" t="s">
        <v>1102</v>
      </c>
      <c r="C162">
        <v>0</v>
      </c>
      <c r="D162" s="9" t="str">
        <f>VLOOKUP(Table_miniLM_keywords_topics[[#This Row],[Column3.topic]],miniLM_keywords_topicDescriptio!$B$2:$C$20, 2, FALSE)</f>
        <v>0_teacher_teachers_attitudes_language</v>
      </c>
    </row>
    <row r="163" spans="1:4" x14ac:dyDescent="0.25">
      <c r="A163" t="s">
        <v>1107</v>
      </c>
      <c r="B163" t="s">
        <v>1108</v>
      </c>
      <c r="C163">
        <v>7</v>
      </c>
      <c r="D163" s="9" t="str">
        <f>VLOOKUP(Table_miniLM_keywords_topics[[#This Row],[Column3.topic]],miniLM_keywords_topicDescriptio!$B$2:$C$20, 2, FALSE)</f>
        <v>7_communication_intercultural_mediated_cultural</v>
      </c>
    </row>
    <row r="164" spans="1:4" x14ac:dyDescent="0.25">
      <c r="A164" t="s">
        <v>1113</v>
      </c>
      <c r="B164" t="s">
        <v>1114</v>
      </c>
      <c r="C164">
        <v>-1</v>
      </c>
      <c r="D164" s="9" t="str">
        <f>VLOOKUP(Table_miniLM_keywords_topics[[#This Row],[Column3.topic]],miniLM_keywords_topicDescriptio!$B$2:$C$20, 2, FALSE)</f>
        <v>-1_language_second_learning_instruction</v>
      </c>
    </row>
    <row r="165" spans="1:4" x14ac:dyDescent="0.25">
      <c r="A165" t="s">
        <v>1118</v>
      </c>
      <c r="B165" t="s">
        <v>1119</v>
      </c>
      <c r="C165">
        <v>1</v>
      </c>
      <c r="D165" s="9" t="str">
        <f>VLOOKUP(Table_miniLM_keywords_topics[[#This Row],[Column3.topic]],miniLM_keywords_topicDescriptio!$B$2:$C$20, 2, FALSE)</f>
        <v>1_tests_language_second_reading</v>
      </c>
    </row>
    <row r="166" spans="1:4" x14ac:dyDescent="0.25">
      <c r="A166" t="s">
        <v>1123</v>
      </c>
      <c r="B166" t="s">
        <v>1124</v>
      </c>
      <c r="C166">
        <v>-1</v>
      </c>
      <c r="D166" s="9" t="str">
        <f>VLOOKUP(Table_miniLM_keywords_topics[[#This Row],[Column3.topic]],miniLM_keywords_topicDescriptio!$B$2:$C$20, 2, FALSE)</f>
        <v>-1_language_second_learning_instruction</v>
      </c>
    </row>
    <row r="167" spans="1:4" x14ac:dyDescent="0.25">
      <c r="A167" t="s">
        <v>1128</v>
      </c>
      <c r="B167" t="s">
        <v>1129</v>
      </c>
      <c r="C167">
        <v>15</v>
      </c>
      <c r="D167" s="9" t="str">
        <f>VLOOKUP(Table_miniLM_keywords_topics[[#This Row],[Column3.topic]],miniLM_keywords_topicDescriptio!$B$2:$C$20, 2, FALSE)</f>
        <v>15_technology_uses_in_education</v>
      </c>
    </row>
    <row r="168" spans="1:4" x14ac:dyDescent="0.25">
      <c r="A168" t="s">
        <v>1132</v>
      </c>
      <c r="B168" t="s">
        <v>1133</v>
      </c>
      <c r="C168">
        <v>-1</v>
      </c>
      <c r="D168" s="9" t="str">
        <f>VLOOKUP(Table_miniLM_keywords_topics[[#This Row],[Column3.topic]],miniLM_keywords_topicDescriptio!$B$2:$C$20, 2, FALSE)</f>
        <v>-1_language_second_learning_instruction</v>
      </c>
    </row>
    <row r="169" spans="1:4" x14ac:dyDescent="0.25">
      <c r="A169" t="s">
        <v>1137</v>
      </c>
      <c r="B169" t="s">
        <v>1138</v>
      </c>
      <c r="C169">
        <v>5</v>
      </c>
      <c r="D169" s="9" t="str">
        <f>VLOOKUP(Table_miniLM_keywords_topics[[#This Row],[Column3.topic]],miniLM_keywords_topicDescriptio!$B$2:$C$20, 2, FALSE)</f>
        <v>5_student_technology_education_uses</v>
      </c>
    </row>
    <row r="170" spans="1:4" x14ac:dyDescent="0.25">
      <c r="A170" t="s">
        <v>1142</v>
      </c>
      <c r="B170" t="s">
        <v>1143</v>
      </c>
      <c r="C170">
        <v>8</v>
      </c>
      <c r="D170" s="9" t="str">
        <f>VLOOKUP(Table_miniLM_keywords_topics[[#This Row],[Column3.topic]],miniLM_keywords_topicDescriptio!$B$2:$C$20, 2, FALSE)</f>
        <v>8_linguistics_computational_language_second</v>
      </c>
    </row>
    <row r="171" spans="1:4" x14ac:dyDescent="0.25">
      <c r="A171" t="s">
        <v>1147</v>
      </c>
      <c r="B171" t="s">
        <v>1148</v>
      </c>
      <c r="C171">
        <v>3</v>
      </c>
      <c r="D171" s="9" t="str">
        <f>VLOOKUP(Table_miniLM_keywords_topics[[#This Row],[Column3.topic]],miniLM_keywords_topicDescriptio!$B$2:$C$20, 2, FALSE)</f>
        <v>3_instruction_computer_assisted_learning</v>
      </c>
    </row>
    <row r="172" spans="1:4" x14ac:dyDescent="0.25">
      <c r="A172" t="s">
        <v>1153</v>
      </c>
      <c r="B172" t="s">
        <v>1154</v>
      </c>
      <c r="C172">
        <v>-1</v>
      </c>
      <c r="D172" s="9" t="str">
        <f>VLOOKUP(Table_miniLM_keywords_topics[[#This Row],[Column3.topic]],miniLM_keywords_topicDescriptio!$B$2:$C$20, 2, FALSE)</f>
        <v>-1_language_second_learning_instruction</v>
      </c>
    </row>
    <row r="173" spans="1:4" x14ac:dyDescent="0.25">
      <c r="A173" t="s">
        <v>1158</v>
      </c>
      <c r="B173" t="s">
        <v>1159</v>
      </c>
      <c r="C173">
        <v>0</v>
      </c>
      <c r="D173" s="9" t="str">
        <f>VLOOKUP(Table_miniLM_keywords_topics[[#This Row],[Column3.topic]],miniLM_keywords_topicDescriptio!$B$2:$C$20, 2, FALSE)</f>
        <v>0_teacher_teachers_attitudes_language</v>
      </c>
    </row>
    <row r="174" spans="1:4" x14ac:dyDescent="0.25">
      <c r="A174" t="s">
        <v>1164</v>
      </c>
      <c r="B174" t="s">
        <v>1165</v>
      </c>
      <c r="C174">
        <v>14</v>
      </c>
      <c r="D174" s="9" t="str">
        <f>VLOOKUP(Table_miniLM_keywords_topics[[#This Row],[Column3.topic]],miniLM_keywords_topicDescriptio!$B$2:$C$20, 2, FALSE)</f>
        <v>14_anxiety_second_student_scales</v>
      </c>
    </row>
    <row r="175" spans="1:4" x14ac:dyDescent="0.25">
      <c r="A175" t="s">
        <v>1169</v>
      </c>
      <c r="B175" t="s">
        <v>1170</v>
      </c>
      <c r="C175">
        <v>5</v>
      </c>
      <c r="D175" s="9" t="str">
        <f>VLOOKUP(Table_miniLM_keywords_topics[[#This Row],[Column3.topic]],miniLM_keywords_topicDescriptio!$B$2:$C$20, 2, FALSE)</f>
        <v>5_student_technology_education_uses</v>
      </c>
    </row>
    <row r="176" spans="1:4" x14ac:dyDescent="0.25">
      <c r="A176" t="s">
        <v>1174</v>
      </c>
      <c r="B176" t="s">
        <v>1175</v>
      </c>
      <c r="C176">
        <v>-1</v>
      </c>
      <c r="D176" s="9" t="str">
        <f>VLOOKUP(Table_miniLM_keywords_topics[[#This Row],[Column3.topic]],miniLM_keywords_topicDescriptio!$B$2:$C$20, 2, FALSE)</f>
        <v>-1_language_second_learning_instruction</v>
      </c>
    </row>
    <row r="177" spans="1:4" x14ac:dyDescent="0.25">
      <c r="A177" t="s">
        <v>1180</v>
      </c>
      <c r="B177" t="s">
        <v>1181</v>
      </c>
      <c r="C177">
        <v>5</v>
      </c>
      <c r="D177" s="9" t="str">
        <f>VLOOKUP(Table_miniLM_keywords_topics[[#This Row],[Column3.topic]],miniLM_keywords_topicDescriptio!$B$2:$C$20, 2, FALSE)</f>
        <v>5_student_technology_education_uses</v>
      </c>
    </row>
    <row r="178" spans="1:4" x14ac:dyDescent="0.25">
      <c r="A178" t="s">
        <v>1185</v>
      </c>
      <c r="B178" t="s">
        <v>1186</v>
      </c>
      <c r="C178">
        <v>0</v>
      </c>
      <c r="D178" s="9" t="str">
        <f>VLOOKUP(Table_miniLM_keywords_topics[[#This Row],[Column3.topic]],miniLM_keywords_topicDescriptio!$B$2:$C$20, 2, FALSE)</f>
        <v>0_teacher_teachers_attitudes_language</v>
      </c>
    </row>
    <row r="179" spans="1:4" x14ac:dyDescent="0.25">
      <c r="A179" t="s">
        <v>1191</v>
      </c>
      <c r="B179" t="s">
        <v>1192</v>
      </c>
      <c r="C179">
        <v>0</v>
      </c>
      <c r="D179" s="9" t="str">
        <f>VLOOKUP(Table_miniLM_keywords_topics[[#This Row],[Column3.topic]],miniLM_keywords_topicDescriptio!$B$2:$C$20, 2, FALSE)</f>
        <v>0_teacher_teachers_attitudes_language</v>
      </c>
    </row>
    <row r="180" spans="1:4" x14ac:dyDescent="0.25">
      <c r="A180" t="s">
        <v>1196</v>
      </c>
      <c r="B180" t="s">
        <v>1197</v>
      </c>
      <c r="C180">
        <v>-1</v>
      </c>
      <c r="D180" s="9" t="str">
        <f>VLOOKUP(Table_miniLM_keywords_topics[[#This Row],[Column3.topic]],miniLM_keywords_topicDescriptio!$B$2:$C$20, 2, FALSE)</f>
        <v>-1_language_second_learning_instruction</v>
      </c>
    </row>
    <row r="181" spans="1:4" x14ac:dyDescent="0.25">
      <c r="A181" t="s">
        <v>1200</v>
      </c>
      <c r="B181" t="s">
        <v>1201</v>
      </c>
      <c r="C181">
        <v>4</v>
      </c>
      <c r="D181" s="9" t="str">
        <f>VLOOKUP(Table_miniLM_keywords_topics[[#This Row],[Column3.topic]],miniLM_keywords_topicDescriptio!$B$2:$C$20, 2, FALSE)</f>
        <v>4_writing_composition_instruction_second</v>
      </c>
    </row>
    <row r="182" spans="1:4" x14ac:dyDescent="0.25">
      <c r="A182" t="s">
        <v>1206</v>
      </c>
      <c r="B182" t="s">
        <v>1207</v>
      </c>
      <c r="C182">
        <v>0</v>
      </c>
      <c r="D182" s="9" t="str">
        <f>VLOOKUP(Table_miniLM_keywords_topics[[#This Row],[Column3.topic]],miniLM_keywords_topicDescriptio!$B$2:$C$20, 2, FALSE)</f>
        <v>0_teacher_teachers_attitudes_language</v>
      </c>
    </row>
    <row r="183" spans="1:4" x14ac:dyDescent="0.25">
      <c r="A183" t="s">
        <v>1211</v>
      </c>
      <c r="B183" t="s">
        <v>1212</v>
      </c>
      <c r="C183">
        <v>-1</v>
      </c>
      <c r="D183" s="9" t="str">
        <f>VLOOKUP(Table_miniLM_keywords_topics[[#This Row],[Column3.topic]],miniLM_keywords_topicDescriptio!$B$2:$C$20, 2, FALSE)</f>
        <v>-1_language_second_learning_instruction</v>
      </c>
    </row>
    <row r="184" spans="1:4" x14ac:dyDescent="0.25">
      <c r="A184" t="s">
        <v>1216</v>
      </c>
      <c r="B184" t="s">
        <v>1217</v>
      </c>
      <c r="C184">
        <v>-1</v>
      </c>
      <c r="D184" s="9" t="str">
        <f>VLOOKUP(Table_miniLM_keywords_topics[[#This Row],[Column3.topic]],miniLM_keywords_topicDescriptio!$B$2:$C$20, 2, FALSE)</f>
        <v>-1_language_second_learning_instruction</v>
      </c>
    </row>
    <row r="185" spans="1:4" x14ac:dyDescent="0.25">
      <c r="A185" t="s">
        <v>1222</v>
      </c>
      <c r="B185" t="s">
        <v>5972</v>
      </c>
      <c r="C185">
        <v>5</v>
      </c>
      <c r="D185" s="9" t="str">
        <f>VLOOKUP(Table_miniLM_keywords_topics[[#This Row],[Column3.topic]],miniLM_keywords_topicDescriptio!$B$2:$C$20, 2, FALSE)</f>
        <v>5_student_technology_education_uses</v>
      </c>
    </row>
    <row r="186" spans="1:4" x14ac:dyDescent="0.25">
      <c r="A186" t="s">
        <v>1227</v>
      </c>
      <c r="B186" t="s">
        <v>1228</v>
      </c>
      <c r="C186">
        <v>5</v>
      </c>
      <c r="D186" s="9" t="str">
        <f>VLOOKUP(Table_miniLM_keywords_topics[[#This Row],[Column3.topic]],miniLM_keywords_topicDescriptio!$B$2:$C$20, 2, FALSE)</f>
        <v>5_student_technology_education_uses</v>
      </c>
    </row>
    <row r="187" spans="1:4" x14ac:dyDescent="0.25">
      <c r="A187" t="s">
        <v>1232</v>
      </c>
      <c r="B187" t="s">
        <v>1233</v>
      </c>
      <c r="C187">
        <v>1</v>
      </c>
      <c r="D187" s="9" t="str">
        <f>VLOOKUP(Table_miniLM_keywords_topics[[#This Row],[Column3.topic]],miniLM_keywords_topicDescriptio!$B$2:$C$20, 2, FALSE)</f>
        <v>1_tests_language_second_reading</v>
      </c>
    </row>
    <row r="188" spans="1:4" x14ac:dyDescent="0.25">
      <c r="A188" t="s">
        <v>1237</v>
      </c>
      <c r="B188" t="s">
        <v>1238</v>
      </c>
      <c r="C188">
        <v>1</v>
      </c>
      <c r="D188" s="9" t="str">
        <f>VLOOKUP(Table_miniLM_keywords_topics[[#This Row],[Column3.topic]],miniLM_keywords_topicDescriptio!$B$2:$C$20, 2, FALSE)</f>
        <v>1_tests_language_second_reading</v>
      </c>
    </row>
    <row r="189" spans="1:4" x14ac:dyDescent="0.25">
      <c r="A189" t="s">
        <v>1243</v>
      </c>
      <c r="B189" t="s">
        <v>1244</v>
      </c>
      <c r="C189">
        <v>5</v>
      </c>
      <c r="D189" s="9" t="str">
        <f>VLOOKUP(Table_miniLM_keywords_topics[[#This Row],[Column3.topic]],miniLM_keywords_topicDescriptio!$B$2:$C$20, 2, FALSE)</f>
        <v>5_student_technology_education_uses</v>
      </c>
    </row>
    <row r="190" spans="1:4" x14ac:dyDescent="0.25">
      <c r="A190" t="s">
        <v>1248</v>
      </c>
      <c r="B190" t="s">
        <v>1249</v>
      </c>
      <c r="C190">
        <v>5</v>
      </c>
      <c r="D190" s="9" t="str">
        <f>VLOOKUP(Table_miniLM_keywords_topics[[#This Row],[Column3.topic]],miniLM_keywords_topicDescriptio!$B$2:$C$20, 2, FALSE)</f>
        <v>5_student_technology_education_uses</v>
      </c>
    </row>
    <row r="191" spans="1:4" x14ac:dyDescent="0.25">
      <c r="A191" t="s">
        <v>1253</v>
      </c>
      <c r="B191" t="s">
        <v>1254</v>
      </c>
      <c r="C191">
        <v>3</v>
      </c>
      <c r="D191" s="9" t="str">
        <f>VLOOKUP(Table_miniLM_keywords_topics[[#This Row],[Column3.topic]],miniLM_keywords_topicDescriptio!$B$2:$C$20, 2, FALSE)</f>
        <v>3_instruction_computer_assisted_learning</v>
      </c>
    </row>
    <row r="192" spans="1:4" x14ac:dyDescent="0.25">
      <c r="A192" t="s">
        <v>1258</v>
      </c>
      <c r="B192" t="s">
        <v>1259</v>
      </c>
      <c r="C192">
        <v>-1</v>
      </c>
      <c r="D192" s="9" t="str">
        <f>VLOOKUP(Table_miniLM_keywords_topics[[#This Row],[Column3.topic]],miniLM_keywords_topicDescriptio!$B$2:$C$20, 2, FALSE)</f>
        <v>-1_language_second_learning_instruction</v>
      </c>
    </row>
    <row r="193" spans="1:4" x14ac:dyDescent="0.25">
      <c r="A193" t="s">
        <v>1263</v>
      </c>
      <c r="B193" t="s">
        <v>1264</v>
      </c>
      <c r="C193">
        <v>-1</v>
      </c>
      <c r="D193" s="9" t="str">
        <f>VLOOKUP(Table_miniLM_keywords_topics[[#This Row],[Column3.topic]],miniLM_keywords_topicDescriptio!$B$2:$C$20, 2, FALSE)</f>
        <v>-1_language_second_learning_instruction</v>
      </c>
    </row>
    <row r="194" spans="1:4" x14ac:dyDescent="0.25">
      <c r="A194" t="s">
        <v>1268</v>
      </c>
      <c r="B194" t="s">
        <v>1269</v>
      </c>
      <c r="C194">
        <v>-1</v>
      </c>
      <c r="D194" s="9" t="str">
        <f>VLOOKUP(Table_miniLM_keywords_topics[[#This Row],[Column3.topic]],miniLM_keywords_topicDescriptio!$B$2:$C$20, 2, FALSE)</f>
        <v>-1_language_second_learning_instruction</v>
      </c>
    </row>
    <row r="195" spans="1:4" x14ac:dyDescent="0.25">
      <c r="A195" t="s">
        <v>1273</v>
      </c>
      <c r="B195" t="s">
        <v>1274</v>
      </c>
      <c r="C195">
        <v>5</v>
      </c>
      <c r="D195" s="9" t="str">
        <f>VLOOKUP(Table_miniLM_keywords_topics[[#This Row],[Column3.topic]],miniLM_keywords_topicDescriptio!$B$2:$C$20, 2, FALSE)</f>
        <v>5_student_technology_education_uses</v>
      </c>
    </row>
    <row r="196" spans="1:4" x14ac:dyDescent="0.25">
      <c r="A196" t="s">
        <v>1278</v>
      </c>
      <c r="B196" t="s">
        <v>1279</v>
      </c>
      <c r="C196">
        <v>7</v>
      </c>
      <c r="D196" s="9" t="str">
        <f>VLOOKUP(Table_miniLM_keywords_topics[[#This Row],[Column3.topic]],miniLM_keywords_topicDescriptio!$B$2:$C$20, 2, FALSE)</f>
        <v>7_communication_intercultural_mediated_cultural</v>
      </c>
    </row>
    <row r="197" spans="1:4" x14ac:dyDescent="0.25">
      <c r="A197" t="s">
        <v>1283</v>
      </c>
      <c r="B197" t="s">
        <v>1284</v>
      </c>
      <c r="C197">
        <v>14</v>
      </c>
      <c r="D197" s="9" t="str">
        <f>VLOOKUP(Table_miniLM_keywords_topics[[#This Row],[Column3.topic]],miniLM_keywords_topicDescriptio!$B$2:$C$20, 2, FALSE)</f>
        <v>14_anxiety_second_student_scales</v>
      </c>
    </row>
    <row r="198" spans="1:4" x14ac:dyDescent="0.25">
      <c r="A198" t="s">
        <v>1288</v>
      </c>
      <c r="B198" t="s">
        <v>1289</v>
      </c>
      <c r="C198">
        <v>9</v>
      </c>
      <c r="D198" s="9" t="str">
        <f>VLOOKUP(Table_miniLM_keywords_topics[[#This Row],[Column3.topic]],miniLM_keywords_topicDescriptio!$B$2:$C$20, 2, FALSE)</f>
        <v>9_chinese_mandarin_language_second</v>
      </c>
    </row>
    <row r="199" spans="1:4" x14ac:dyDescent="0.25">
      <c r="A199" t="s">
        <v>1293</v>
      </c>
      <c r="B199" t="s">
        <v>1294</v>
      </c>
      <c r="C199">
        <v>8</v>
      </c>
      <c r="D199" s="9" t="str">
        <f>VLOOKUP(Table_miniLM_keywords_topics[[#This Row],[Column3.topic]],miniLM_keywords_topicDescriptio!$B$2:$C$20, 2, FALSE)</f>
        <v>8_linguistics_computational_language_second</v>
      </c>
    </row>
    <row r="200" spans="1:4" x14ac:dyDescent="0.25">
      <c r="A200" t="s">
        <v>1298</v>
      </c>
      <c r="B200" t="s">
        <v>1299</v>
      </c>
      <c r="C200">
        <v>-1</v>
      </c>
      <c r="D200" s="9" t="str">
        <f>VLOOKUP(Table_miniLM_keywords_topics[[#This Row],[Column3.topic]],miniLM_keywords_topicDescriptio!$B$2:$C$20, 2, FALSE)</f>
        <v>-1_language_second_learning_instruction</v>
      </c>
    </row>
    <row r="201" spans="1:4" x14ac:dyDescent="0.25">
      <c r="A201" t="s">
        <v>1303</v>
      </c>
      <c r="B201" t="s">
        <v>1304</v>
      </c>
      <c r="C201">
        <v>11</v>
      </c>
      <c r="D201" s="9" t="str">
        <f>VLOOKUP(Table_miniLM_keywords_topics[[#This Row],[Column3.topic]],miniLM_keywords_topicDescriptio!$B$2:$C$20, 2, FALSE)</f>
        <v>11_web_technologies_writing_collaborative</v>
      </c>
    </row>
    <row r="202" spans="1:4" x14ac:dyDescent="0.25">
      <c r="A202" t="s">
        <v>1308</v>
      </c>
      <c r="B202" t="s">
        <v>1309</v>
      </c>
      <c r="C202">
        <v>-1</v>
      </c>
      <c r="D202" s="9" t="str">
        <f>VLOOKUP(Table_miniLM_keywords_topics[[#This Row],[Column3.topic]],miniLM_keywords_topicDescriptio!$B$2:$C$20, 2, FALSE)</f>
        <v>-1_language_second_learning_instruction</v>
      </c>
    </row>
    <row r="203" spans="1:4" x14ac:dyDescent="0.25">
      <c r="A203" t="s">
        <v>1312</v>
      </c>
      <c r="B203" t="s">
        <v>1313</v>
      </c>
      <c r="C203">
        <v>-1</v>
      </c>
      <c r="D203" s="9" t="str">
        <f>VLOOKUP(Table_miniLM_keywords_topics[[#This Row],[Column3.topic]],miniLM_keywords_topicDescriptio!$B$2:$C$20, 2, FALSE)</f>
        <v>-1_language_second_learning_instruction</v>
      </c>
    </row>
    <row r="204" spans="1:4" x14ac:dyDescent="0.25">
      <c r="A204" t="s">
        <v>1317</v>
      </c>
      <c r="B204" t="s">
        <v>1318</v>
      </c>
      <c r="C204">
        <v>0</v>
      </c>
      <c r="D204" s="9" t="str">
        <f>VLOOKUP(Table_miniLM_keywords_topics[[#This Row],[Column3.topic]],miniLM_keywords_topicDescriptio!$B$2:$C$20, 2, FALSE)</f>
        <v>0_teacher_teachers_attitudes_language</v>
      </c>
    </row>
    <row r="205" spans="1:4" x14ac:dyDescent="0.25">
      <c r="A205" t="s">
        <v>1321</v>
      </c>
      <c r="B205" t="s">
        <v>1322</v>
      </c>
      <c r="C205">
        <v>1</v>
      </c>
      <c r="D205" s="9" t="str">
        <f>VLOOKUP(Table_miniLM_keywords_topics[[#This Row],[Column3.topic]],miniLM_keywords_topicDescriptio!$B$2:$C$20, 2, FALSE)</f>
        <v>1_tests_language_second_reading</v>
      </c>
    </row>
    <row r="206" spans="1:4" x14ac:dyDescent="0.25">
      <c r="A206" t="s">
        <v>1326</v>
      </c>
      <c r="B206" t="s">
        <v>1327</v>
      </c>
      <c r="C206">
        <v>7</v>
      </c>
      <c r="D206" s="9" t="str">
        <f>VLOOKUP(Table_miniLM_keywords_topics[[#This Row],[Column3.topic]],miniLM_keywords_topicDescriptio!$B$2:$C$20, 2, FALSE)</f>
        <v>7_communication_intercultural_mediated_cultural</v>
      </c>
    </row>
    <row r="207" spans="1:4" x14ac:dyDescent="0.25">
      <c r="A207" t="s">
        <v>1330</v>
      </c>
      <c r="B207" t="s">
        <v>1331</v>
      </c>
      <c r="C207">
        <v>1</v>
      </c>
      <c r="D207" s="9" t="str">
        <f>VLOOKUP(Table_miniLM_keywords_topics[[#This Row],[Column3.topic]],miniLM_keywords_topicDescriptio!$B$2:$C$20, 2, FALSE)</f>
        <v>1_tests_language_second_reading</v>
      </c>
    </row>
    <row r="208" spans="1:4" x14ac:dyDescent="0.25">
      <c r="A208" t="s">
        <v>1335</v>
      </c>
      <c r="B208" t="s">
        <v>1336</v>
      </c>
      <c r="C208">
        <v>7</v>
      </c>
      <c r="D208" s="9" t="str">
        <f>VLOOKUP(Table_miniLM_keywords_topics[[#This Row],[Column3.topic]],miniLM_keywords_topicDescriptio!$B$2:$C$20, 2, FALSE)</f>
        <v>7_communication_intercultural_mediated_cultural</v>
      </c>
    </row>
    <row r="209" spans="1:4" x14ac:dyDescent="0.25">
      <c r="A209" t="s">
        <v>1340</v>
      </c>
      <c r="B209" t="s">
        <v>1341</v>
      </c>
      <c r="C209">
        <v>0</v>
      </c>
      <c r="D209" s="9" t="str">
        <f>VLOOKUP(Table_miniLM_keywords_topics[[#This Row],[Column3.topic]],miniLM_keywords_topicDescriptio!$B$2:$C$20, 2, FALSE)</f>
        <v>0_teacher_teachers_attitudes_language</v>
      </c>
    </row>
    <row r="210" spans="1:4" x14ac:dyDescent="0.25">
      <c r="A210" t="s">
        <v>1345</v>
      </c>
      <c r="B210" t="s">
        <v>1346</v>
      </c>
      <c r="C210">
        <v>-1</v>
      </c>
      <c r="D210" s="9" t="str">
        <f>VLOOKUP(Table_miniLM_keywords_topics[[#This Row],[Column3.topic]],miniLM_keywords_topicDescriptio!$B$2:$C$20, 2, FALSE)</f>
        <v>-1_language_second_learning_instruction</v>
      </c>
    </row>
    <row r="211" spans="1:4" x14ac:dyDescent="0.25">
      <c r="A211" t="s">
        <v>1350</v>
      </c>
      <c r="B211" t="s">
        <v>1351</v>
      </c>
      <c r="C211">
        <v>-1</v>
      </c>
      <c r="D211" s="9" t="str">
        <f>VLOOKUP(Table_miniLM_keywords_topics[[#This Row],[Column3.topic]],miniLM_keywords_topicDescriptio!$B$2:$C$20, 2, FALSE)</f>
        <v>-1_language_second_learning_instruction</v>
      </c>
    </row>
    <row r="212" spans="1:4" x14ac:dyDescent="0.25">
      <c r="A212" t="s">
        <v>1356</v>
      </c>
      <c r="B212" t="s">
        <v>1357</v>
      </c>
      <c r="C212">
        <v>-1</v>
      </c>
      <c r="D212" s="9" t="str">
        <f>VLOOKUP(Table_miniLM_keywords_topics[[#This Row],[Column3.topic]],miniLM_keywords_topicDescriptio!$B$2:$C$20, 2, FALSE)</f>
        <v>-1_language_second_learning_instruction</v>
      </c>
    </row>
    <row r="213" spans="1:4" x14ac:dyDescent="0.25">
      <c r="A213" t="s">
        <v>1361</v>
      </c>
      <c r="B213" t="s">
        <v>1362</v>
      </c>
      <c r="C213">
        <v>4</v>
      </c>
      <c r="D213" s="9" t="str">
        <f>VLOOKUP(Table_miniLM_keywords_topics[[#This Row],[Column3.topic]],miniLM_keywords_topicDescriptio!$B$2:$C$20, 2, FALSE)</f>
        <v>4_writing_composition_instruction_second</v>
      </c>
    </row>
    <row r="214" spans="1:4" x14ac:dyDescent="0.25">
      <c r="A214" t="s">
        <v>1366</v>
      </c>
      <c r="B214" t="s">
        <v>1367</v>
      </c>
      <c r="C214">
        <v>1</v>
      </c>
      <c r="D214" s="9" t="str">
        <f>VLOOKUP(Table_miniLM_keywords_topics[[#This Row],[Column3.topic]],miniLM_keywords_topicDescriptio!$B$2:$C$20, 2, FALSE)</f>
        <v>1_tests_language_second_reading</v>
      </c>
    </row>
    <row r="215" spans="1:4" x14ac:dyDescent="0.25">
      <c r="A215" t="s">
        <v>1371</v>
      </c>
      <c r="B215" t="s">
        <v>1372</v>
      </c>
      <c r="C215">
        <v>-1</v>
      </c>
      <c r="D215" s="9" t="str">
        <f>VLOOKUP(Table_miniLM_keywords_topics[[#This Row],[Column3.topic]],miniLM_keywords_topicDescriptio!$B$2:$C$20, 2, FALSE)</f>
        <v>-1_language_second_learning_instruction</v>
      </c>
    </row>
    <row r="216" spans="1:4" x14ac:dyDescent="0.25">
      <c r="A216" t="s">
        <v>1375</v>
      </c>
      <c r="B216" t="s">
        <v>1376</v>
      </c>
      <c r="C216">
        <v>9</v>
      </c>
      <c r="D216" s="9" t="str">
        <f>VLOOKUP(Table_miniLM_keywords_topics[[#This Row],[Column3.topic]],miniLM_keywords_topicDescriptio!$B$2:$C$20, 2, FALSE)</f>
        <v>9_chinese_mandarin_language_second</v>
      </c>
    </row>
    <row r="217" spans="1:4" x14ac:dyDescent="0.25">
      <c r="A217" t="s">
        <v>1380</v>
      </c>
      <c r="B217" t="s">
        <v>1381</v>
      </c>
      <c r="C217">
        <v>14</v>
      </c>
      <c r="D217" s="9" t="str">
        <f>VLOOKUP(Table_miniLM_keywords_topics[[#This Row],[Column3.topic]],miniLM_keywords_topicDescriptio!$B$2:$C$20, 2, FALSE)</f>
        <v>14_anxiety_second_student_scales</v>
      </c>
    </row>
    <row r="218" spans="1:4" x14ac:dyDescent="0.25">
      <c r="A218" t="s">
        <v>1385</v>
      </c>
      <c r="B218" t="s">
        <v>1386</v>
      </c>
      <c r="C218">
        <v>5</v>
      </c>
      <c r="D218" s="9" t="str">
        <f>VLOOKUP(Table_miniLM_keywords_topics[[#This Row],[Column3.topic]],miniLM_keywords_topicDescriptio!$B$2:$C$20, 2, FALSE)</f>
        <v>5_student_technology_education_uses</v>
      </c>
    </row>
    <row r="219" spans="1:4" x14ac:dyDescent="0.25">
      <c r="A219" t="s">
        <v>1390</v>
      </c>
      <c r="B219" t="s">
        <v>1391</v>
      </c>
      <c r="C219">
        <v>1</v>
      </c>
      <c r="D219" s="9" t="str">
        <f>VLOOKUP(Table_miniLM_keywords_topics[[#This Row],[Column3.topic]],miniLM_keywords_topicDescriptio!$B$2:$C$20, 2, FALSE)</f>
        <v>1_tests_language_second_reading</v>
      </c>
    </row>
    <row r="220" spans="1:4" x14ac:dyDescent="0.25">
      <c r="A220" t="s">
        <v>1395</v>
      </c>
      <c r="B220" t="s">
        <v>1396</v>
      </c>
      <c r="C220">
        <v>1</v>
      </c>
      <c r="D220" s="9" t="str">
        <f>VLOOKUP(Table_miniLM_keywords_topics[[#This Row],[Column3.topic]],miniLM_keywords_topicDescriptio!$B$2:$C$20, 2, FALSE)</f>
        <v>1_tests_language_second_reading</v>
      </c>
    </row>
    <row r="221" spans="1:4" x14ac:dyDescent="0.25">
      <c r="A221" t="s">
        <v>1401</v>
      </c>
      <c r="B221" t="s">
        <v>1402</v>
      </c>
      <c r="C221">
        <v>9</v>
      </c>
      <c r="D221" s="9" t="str">
        <f>VLOOKUP(Table_miniLM_keywords_topics[[#This Row],[Column3.topic]],miniLM_keywords_topicDescriptio!$B$2:$C$20, 2, FALSE)</f>
        <v>9_chinese_mandarin_language_second</v>
      </c>
    </row>
    <row r="222" spans="1:4" x14ac:dyDescent="0.25">
      <c r="A222" t="s">
        <v>1406</v>
      </c>
      <c r="B222" t="s">
        <v>1407</v>
      </c>
      <c r="C222">
        <v>-1</v>
      </c>
      <c r="D222" s="9" t="str">
        <f>VLOOKUP(Table_miniLM_keywords_topics[[#This Row],[Column3.topic]],miniLM_keywords_topicDescriptio!$B$2:$C$20, 2, FALSE)</f>
        <v>-1_language_second_learning_instruction</v>
      </c>
    </row>
    <row r="223" spans="1:4" x14ac:dyDescent="0.25">
      <c r="A223" t="s">
        <v>1412</v>
      </c>
      <c r="B223" t="s">
        <v>1413</v>
      </c>
      <c r="C223">
        <v>-1</v>
      </c>
      <c r="D223" s="9" t="str">
        <f>VLOOKUP(Table_miniLM_keywords_topics[[#This Row],[Column3.topic]],miniLM_keywords_topicDescriptio!$B$2:$C$20, 2, FALSE)</f>
        <v>-1_language_second_learning_instruction</v>
      </c>
    </row>
    <row r="224" spans="1:4" x14ac:dyDescent="0.25">
      <c r="A224" t="s">
        <v>1417</v>
      </c>
      <c r="B224" t="s">
        <v>1418</v>
      </c>
      <c r="C224">
        <v>3</v>
      </c>
      <c r="D224" s="9" t="str">
        <f>VLOOKUP(Table_miniLM_keywords_topics[[#This Row],[Column3.topic]],miniLM_keywords_topicDescriptio!$B$2:$C$20, 2, FALSE)</f>
        <v>3_instruction_computer_assisted_learning</v>
      </c>
    </row>
    <row r="225" spans="1:4" x14ac:dyDescent="0.25">
      <c r="A225" t="s">
        <v>1666</v>
      </c>
      <c r="B225" t="s">
        <v>1667</v>
      </c>
      <c r="C225">
        <v>-1</v>
      </c>
      <c r="D225" s="9" t="str">
        <f>VLOOKUP(Table_miniLM_keywords_topics[[#This Row],[Column3.topic]],miniLM_keywords_topicDescriptio!$B$2:$C$20, 2, FALSE)</f>
        <v>-1_language_second_learning_instruction</v>
      </c>
    </row>
    <row r="226" spans="1:4" x14ac:dyDescent="0.25">
      <c r="A226" t="s">
        <v>1671</v>
      </c>
      <c r="B226" t="s">
        <v>1672</v>
      </c>
      <c r="C226">
        <v>1</v>
      </c>
      <c r="D226" s="9" t="str">
        <f>VLOOKUP(Table_miniLM_keywords_topics[[#This Row],[Column3.topic]],miniLM_keywords_topicDescriptio!$B$2:$C$20, 2, FALSE)</f>
        <v>1_tests_language_second_reading</v>
      </c>
    </row>
    <row r="227" spans="1:4" x14ac:dyDescent="0.25">
      <c r="A227" t="s">
        <v>1676</v>
      </c>
      <c r="B227" t="s">
        <v>1677</v>
      </c>
      <c r="C227">
        <v>11</v>
      </c>
      <c r="D227" s="9" t="str">
        <f>VLOOKUP(Table_miniLM_keywords_topics[[#This Row],[Column3.topic]],miniLM_keywords_topicDescriptio!$B$2:$C$20, 2, FALSE)</f>
        <v>11_web_technologies_writing_collaborative</v>
      </c>
    </row>
    <row r="228" spans="1:4" x14ac:dyDescent="0.25">
      <c r="A228" t="s">
        <v>1682</v>
      </c>
      <c r="B228" t="s">
        <v>1683</v>
      </c>
      <c r="C228">
        <v>0</v>
      </c>
      <c r="D228" s="9" t="str">
        <f>VLOOKUP(Table_miniLM_keywords_topics[[#This Row],[Column3.topic]],miniLM_keywords_topicDescriptio!$B$2:$C$20, 2, FALSE)</f>
        <v>0_teacher_teachers_attitudes_language</v>
      </c>
    </row>
    <row r="229" spans="1:4" x14ac:dyDescent="0.25">
      <c r="A229" t="s">
        <v>1687</v>
      </c>
      <c r="B229" t="s">
        <v>1688</v>
      </c>
      <c r="C229">
        <v>1</v>
      </c>
      <c r="D229" s="9" t="str">
        <f>VLOOKUP(Table_miniLM_keywords_topics[[#This Row],[Column3.topic]],miniLM_keywords_topicDescriptio!$B$2:$C$20, 2, FALSE)</f>
        <v>1_tests_language_second_reading</v>
      </c>
    </row>
    <row r="230" spans="1:4" x14ac:dyDescent="0.25">
      <c r="A230" t="s">
        <v>1693</v>
      </c>
      <c r="B230" t="s">
        <v>1694</v>
      </c>
      <c r="C230">
        <v>14</v>
      </c>
      <c r="D230" s="9" t="str">
        <f>VLOOKUP(Table_miniLM_keywords_topics[[#This Row],[Column3.topic]],miniLM_keywords_topicDescriptio!$B$2:$C$20, 2, FALSE)</f>
        <v>14_anxiety_second_student_scales</v>
      </c>
    </row>
    <row r="231" spans="1:4" x14ac:dyDescent="0.25">
      <c r="A231" t="s">
        <v>1698</v>
      </c>
      <c r="B231" t="s">
        <v>1699</v>
      </c>
      <c r="C231">
        <v>5</v>
      </c>
      <c r="D231" s="9" t="str">
        <f>VLOOKUP(Table_miniLM_keywords_topics[[#This Row],[Column3.topic]],miniLM_keywords_topicDescriptio!$B$2:$C$20, 2, FALSE)</f>
        <v>5_student_technology_education_uses</v>
      </c>
    </row>
    <row r="232" spans="1:4" x14ac:dyDescent="0.25">
      <c r="A232" t="s">
        <v>1703</v>
      </c>
      <c r="B232" t="s">
        <v>1704</v>
      </c>
      <c r="C232">
        <v>-1</v>
      </c>
      <c r="D232" s="9" t="str">
        <f>VLOOKUP(Table_miniLM_keywords_topics[[#This Row],[Column3.topic]],miniLM_keywords_topicDescriptio!$B$2:$C$20, 2, FALSE)</f>
        <v>-1_language_second_learning_instruction</v>
      </c>
    </row>
    <row r="233" spans="1:4" x14ac:dyDescent="0.25">
      <c r="A233" t="s">
        <v>1708</v>
      </c>
      <c r="B233" t="s">
        <v>1709</v>
      </c>
      <c r="C233">
        <v>4</v>
      </c>
      <c r="D233" s="9" t="str">
        <f>VLOOKUP(Table_miniLM_keywords_topics[[#This Row],[Column3.topic]],miniLM_keywords_topicDescriptio!$B$2:$C$20, 2, FALSE)</f>
        <v>4_writing_composition_instruction_second</v>
      </c>
    </row>
    <row r="234" spans="1:4" x14ac:dyDescent="0.25">
      <c r="A234" t="s">
        <v>1712</v>
      </c>
      <c r="B234" t="s">
        <v>1713</v>
      </c>
      <c r="C234">
        <v>0</v>
      </c>
      <c r="D234" s="9" t="str">
        <f>VLOOKUP(Table_miniLM_keywords_topics[[#This Row],[Column3.topic]],miniLM_keywords_topicDescriptio!$B$2:$C$20, 2, FALSE)</f>
        <v>0_teacher_teachers_attitudes_language</v>
      </c>
    </row>
    <row r="235" spans="1:4" x14ac:dyDescent="0.25">
      <c r="A235" t="s">
        <v>1717</v>
      </c>
      <c r="B235" t="s">
        <v>1718</v>
      </c>
      <c r="C235">
        <v>4</v>
      </c>
      <c r="D235" s="9" t="str">
        <f>VLOOKUP(Table_miniLM_keywords_topics[[#This Row],[Column3.topic]],miniLM_keywords_topicDescriptio!$B$2:$C$20, 2, FALSE)</f>
        <v>4_writing_composition_instruction_second</v>
      </c>
    </row>
    <row r="236" spans="1:4" x14ac:dyDescent="0.25">
      <c r="A236" t="s">
        <v>1722</v>
      </c>
      <c r="B236" t="s">
        <v>1723</v>
      </c>
      <c r="C236">
        <v>-1</v>
      </c>
      <c r="D236" s="9" t="str">
        <f>VLOOKUP(Table_miniLM_keywords_topics[[#This Row],[Column3.topic]],miniLM_keywords_topicDescriptio!$B$2:$C$20, 2, FALSE)</f>
        <v>-1_language_second_learning_instruction</v>
      </c>
    </row>
    <row r="237" spans="1:4" x14ac:dyDescent="0.25">
      <c r="A237" t="s">
        <v>1731</v>
      </c>
      <c r="B237" t="s">
        <v>1732</v>
      </c>
      <c r="C237">
        <v>1</v>
      </c>
      <c r="D237" s="9" t="str">
        <f>VLOOKUP(Table_miniLM_keywords_topics[[#This Row],[Column3.topic]],miniLM_keywords_topicDescriptio!$B$2:$C$20, 2, FALSE)</f>
        <v>1_tests_language_second_reading</v>
      </c>
    </row>
    <row r="238" spans="1:4" x14ac:dyDescent="0.25">
      <c r="A238" t="s">
        <v>1736</v>
      </c>
      <c r="B238" t="s">
        <v>1737</v>
      </c>
      <c r="C238">
        <v>-1</v>
      </c>
      <c r="D238" s="9" t="str">
        <f>VLOOKUP(Table_miniLM_keywords_topics[[#This Row],[Column3.topic]],miniLM_keywords_topicDescriptio!$B$2:$C$20, 2, FALSE)</f>
        <v>-1_language_second_learning_instruction</v>
      </c>
    </row>
    <row r="239" spans="1:4" x14ac:dyDescent="0.25">
      <c r="A239" t="s">
        <v>1741</v>
      </c>
      <c r="B239" t="s">
        <v>1742</v>
      </c>
      <c r="C239">
        <v>-1</v>
      </c>
      <c r="D239" s="9" t="str">
        <f>VLOOKUP(Table_miniLM_keywords_topics[[#This Row],[Column3.topic]],miniLM_keywords_topicDescriptio!$B$2:$C$20, 2, FALSE)</f>
        <v>-1_language_second_learning_instruction</v>
      </c>
    </row>
    <row r="240" spans="1:4" x14ac:dyDescent="0.25">
      <c r="A240" t="s">
        <v>1746</v>
      </c>
      <c r="B240" t="s">
        <v>1747</v>
      </c>
      <c r="C240">
        <v>8</v>
      </c>
      <c r="D240" s="9" t="str">
        <f>VLOOKUP(Table_miniLM_keywords_topics[[#This Row],[Column3.topic]],miniLM_keywords_topicDescriptio!$B$2:$C$20, 2, FALSE)</f>
        <v>8_linguistics_computational_language_second</v>
      </c>
    </row>
    <row r="241" spans="1:4" x14ac:dyDescent="0.25">
      <c r="A241" t="s">
        <v>1750</v>
      </c>
      <c r="B241" t="s">
        <v>1751</v>
      </c>
      <c r="C241">
        <v>5</v>
      </c>
      <c r="D241" s="9" t="str">
        <f>VLOOKUP(Table_miniLM_keywords_topics[[#This Row],[Column3.topic]],miniLM_keywords_topicDescriptio!$B$2:$C$20, 2, FALSE)</f>
        <v>5_student_technology_education_uses</v>
      </c>
    </row>
    <row r="242" spans="1:4" x14ac:dyDescent="0.25">
      <c r="A242" t="s">
        <v>1755</v>
      </c>
      <c r="B242" t="s">
        <v>1756</v>
      </c>
      <c r="C242">
        <v>1</v>
      </c>
      <c r="D242" s="9" t="str">
        <f>VLOOKUP(Table_miniLM_keywords_topics[[#This Row],[Column3.topic]],miniLM_keywords_topicDescriptio!$B$2:$C$20, 2, FALSE)</f>
        <v>1_tests_language_second_reading</v>
      </c>
    </row>
    <row r="243" spans="1:4" x14ac:dyDescent="0.25">
      <c r="A243" t="s">
        <v>1761</v>
      </c>
      <c r="B243" t="s">
        <v>1762</v>
      </c>
      <c r="C243">
        <v>-1</v>
      </c>
      <c r="D243" s="9" t="str">
        <f>VLOOKUP(Table_miniLM_keywords_topics[[#This Row],[Column3.topic]],miniLM_keywords_topicDescriptio!$B$2:$C$20, 2, FALSE)</f>
        <v>-1_language_second_learning_instruction</v>
      </c>
    </row>
    <row r="244" spans="1:4" x14ac:dyDescent="0.25">
      <c r="A244" t="s">
        <v>1766</v>
      </c>
      <c r="B244" t="s">
        <v>1767</v>
      </c>
      <c r="C244">
        <v>5</v>
      </c>
      <c r="D244" s="9" t="str">
        <f>VLOOKUP(Table_miniLM_keywords_topics[[#This Row],[Column3.topic]],miniLM_keywords_topicDescriptio!$B$2:$C$20, 2, FALSE)</f>
        <v>5_student_technology_education_uses</v>
      </c>
    </row>
    <row r="245" spans="1:4" x14ac:dyDescent="0.25">
      <c r="A245" t="s">
        <v>1771</v>
      </c>
      <c r="B245" t="s">
        <v>1772</v>
      </c>
      <c r="C245">
        <v>13</v>
      </c>
      <c r="D245" s="9" t="str">
        <f>VLOOKUP(Table_miniLM_keywords_topics[[#This Row],[Column3.topic]],miniLM_keywords_topicDescriptio!$B$2:$C$20, 2, FALSE)</f>
        <v>13_blended_learning_language_second</v>
      </c>
    </row>
    <row r="246" spans="1:4" x14ac:dyDescent="0.25">
      <c r="A246" t="s">
        <v>1776</v>
      </c>
      <c r="B246" t="s">
        <v>5973</v>
      </c>
      <c r="C246">
        <v>7</v>
      </c>
      <c r="D246" s="9" t="str">
        <f>VLOOKUP(Table_miniLM_keywords_topics[[#This Row],[Column3.topic]],miniLM_keywords_topicDescriptio!$B$2:$C$20, 2, FALSE)</f>
        <v>7_communication_intercultural_mediated_cultural</v>
      </c>
    </row>
    <row r="247" spans="1:4" x14ac:dyDescent="0.25">
      <c r="A247" t="s">
        <v>1780</v>
      </c>
      <c r="B247" t="s">
        <v>1781</v>
      </c>
      <c r="C247">
        <v>0</v>
      </c>
      <c r="D247" s="9" t="str">
        <f>VLOOKUP(Table_miniLM_keywords_topics[[#This Row],[Column3.topic]],miniLM_keywords_topicDescriptio!$B$2:$C$20, 2, FALSE)</f>
        <v>0_teacher_teachers_attitudes_language</v>
      </c>
    </row>
    <row r="248" spans="1:4" x14ac:dyDescent="0.25">
      <c r="A248" t="s">
        <v>1785</v>
      </c>
      <c r="B248" t="s">
        <v>1786</v>
      </c>
      <c r="C248">
        <v>7</v>
      </c>
      <c r="D248" s="9" t="str">
        <f>VLOOKUP(Table_miniLM_keywords_topics[[#This Row],[Column3.topic]],miniLM_keywords_topicDescriptio!$B$2:$C$20, 2, FALSE)</f>
        <v>7_communication_intercultural_mediated_cultural</v>
      </c>
    </row>
    <row r="249" spans="1:4" x14ac:dyDescent="0.25">
      <c r="A249" t="s">
        <v>1791</v>
      </c>
      <c r="B249" t="s">
        <v>1792</v>
      </c>
      <c r="C249">
        <v>7</v>
      </c>
      <c r="D249" s="9" t="str">
        <f>VLOOKUP(Table_miniLM_keywords_topics[[#This Row],[Column3.topic]],miniLM_keywords_topicDescriptio!$B$2:$C$20, 2, FALSE)</f>
        <v>7_communication_intercultural_mediated_cultural</v>
      </c>
    </row>
    <row r="250" spans="1:4" x14ac:dyDescent="0.25">
      <c r="A250" t="s">
        <v>1797</v>
      </c>
      <c r="B250" t="s">
        <v>1727</v>
      </c>
      <c r="C250">
        <v>-1</v>
      </c>
      <c r="D250" s="9" t="str">
        <f>VLOOKUP(Table_miniLM_keywords_topics[[#This Row],[Column3.topic]],miniLM_keywords_topicDescriptio!$B$2:$C$20, 2, FALSE)</f>
        <v>-1_language_second_learning_instruction</v>
      </c>
    </row>
    <row r="251" spans="1:4" x14ac:dyDescent="0.25">
      <c r="A251" t="s">
        <v>1799</v>
      </c>
      <c r="B251" t="s">
        <v>1800</v>
      </c>
      <c r="C251">
        <v>-1</v>
      </c>
      <c r="D251" s="9" t="str">
        <f>VLOOKUP(Table_miniLM_keywords_topics[[#This Row],[Column3.topic]],miniLM_keywords_topicDescriptio!$B$2:$C$20, 2, FALSE)</f>
        <v>-1_language_second_learning_instruction</v>
      </c>
    </row>
    <row r="252" spans="1:4" x14ac:dyDescent="0.25">
      <c r="A252" t="s">
        <v>1805</v>
      </c>
      <c r="B252" t="s">
        <v>1806</v>
      </c>
      <c r="C252">
        <v>-1</v>
      </c>
      <c r="D252" s="9" t="str">
        <f>VLOOKUP(Table_miniLM_keywords_topics[[#This Row],[Column3.topic]],miniLM_keywords_topicDescriptio!$B$2:$C$20, 2, FALSE)</f>
        <v>-1_language_second_learning_instruction</v>
      </c>
    </row>
    <row r="253" spans="1:4" x14ac:dyDescent="0.25">
      <c r="A253" t="s">
        <v>1809</v>
      </c>
      <c r="B253" t="s">
        <v>1810</v>
      </c>
      <c r="C253">
        <v>0</v>
      </c>
      <c r="D253" s="9" t="str">
        <f>VLOOKUP(Table_miniLM_keywords_topics[[#This Row],[Column3.topic]],miniLM_keywords_topicDescriptio!$B$2:$C$20, 2, FALSE)</f>
        <v>0_teacher_teachers_attitudes_language</v>
      </c>
    </row>
    <row r="254" spans="1:4" x14ac:dyDescent="0.25">
      <c r="A254" t="s">
        <v>1814</v>
      </c>
      <c r="B254" t="s">
        <v>1815</v>
      </c>
      <c r="C254">
        <v>7</v>
      </c>
      <c r="D254" s="9" t="str">
        <f>VLOOKUP(Table_miniLM_keywords_topics[[#This Row],[Column3.topic]],miniLM_keywords_topicDescriptio!$B$2:$C$20, 2, FALSE)</f>
        <v>7_communication_intercultural_mediated_cultural</v>
      </c>
    </row>
    <row r="255" spans="1:4" x14ac:dyDescent="0.25">
      <c r="A255" t="s">
        <v>1819</v>
      </c>
      <c r="B255" t="s">
        <v>1820</v>
      </c>
      <c r="C255">
        <v>5</v>
      </c>
      <c r="D255" s="9" t="str">
        <f>VLOOKUP(Table_miniLM_keywords_topics[[#This Row],[Column3.topic]],miniLM_keywords_topicDescriptio!$B$2:$C$20, 2, FALSE)</f>
        <v>5_student_technology_education_uses</v>
      </c>
    </row>
    <row r="256" spans="1:4" x14ac:dyDescent="0.25">
      <c r="A256" t="s">
        <v>1824</v>
      </c>
      <c r="B256" t="s">
        <v>1825</v>
      </c>
      <c r="C256">
        <v>3</v>
      </c>
      <c r="D256" s="9" t="str">
        <f>VLOOKUP(Table_miniLM_keywords_topics[[#This Row],[Column3.topic]],miniLM_keywords_topicDescriptio!$B$2:$C$20, 2, FALSE)</f>
        <v>3_instruction_computer_assisted_learning</v>
      </c>
    </row>
    <row r="257" spans="1:4" x14ac:dyDescent="0.25">
      <c r="A257" t="s">
        <v>1829</v>
      </c>
      <c r="B257" t="s">
        <v>1830</v>
      </c>
      <c r="C257">
        <v>13</v>
      </c>
      <c r="D257" s="9" t="str">
        <f>VLOOKUP(Table_miniLM_keywords_topics[[#This Row],[Column3.topic]],miniLM_keywords_topicDescriptio!$B$2:$C$20, 2, FALSE)</f>
        <v>13_blended_learning_language_second</v>
      </c>
    </row>
    <row r="258" spans="1:4" x14ac:dyDescent="0.25">
      <c r="A258" t="s">
        <v>1834</v>
      </c>
      <c r="B258" t="s">
        <v>1835</v>
      </c>
      <c r="C258">
        <v>1</v>
      </c>
      <c r="D258" s="9" t="str">
        <f>VLOOKUP(Table_miniLM_keywords_topics[[#This Row],[Column3.topic]],miniLM_keywords_topicDescriptio!$B$2:$C$20, 2, FALSE)</f>
        <v>1_tests_language_second_reading</v>
      </c>
    </row>
    <row r="259" spans="1:4" x14ac:dyDescent="0.25">
      <c r="A259" t="s">
        <v>1839</v>
      </c>
      <c r="B259" t="s">
        <v>1840</v>
      </c>
      <c r="C259">
        <v>9</v>
      </c>
      <c r="D259" s="9" t="str">
        <f>VLOOKUP(Table_miniLM_keywords_topics[[#This Row],[Column3.topic]],miniLM_keywords_topicDescriptio!$B$2:$C$20, 2, FALSE)</f>
        <v>9_chinese_mandarin_language_second</v>
      </c>
    </row>
    <row r="260" spans="1:4" x14ac:dyDescent="0.25">
      <c r="A260" t="s">
        <v>1844</v>
      </c>
      <c r="B260" t="s">
        <v>1845</v>
      </c>
      <c r="C260">
        <v>3</v>
      </c>
      <c r="D260" s="9" t="str">
        <f>VLOOKUP(Table_miniLM_keywords_topics[[#This Row],[Column3.topic]],miniLM_keywords_topicDescriptio!$B$2:$C$20, 2, FALSE)</f>
        <v>3_instruction_computer_assisted_learning</v>
      </c>
    </row>
    <row r="261" spans="1:4" x14ac:dyDescent="0.25">
      <c r="A261" t="s">
        <v>1849</v>
      </c>
      <c r="B261" t="s">
        <v>1850</v>
      </c>
      <c r="C261">
        <v>8</v>
      </c>
      <c r="D261" s="9" t="str">
        <f>VLOOKUP(Table_miniLM_keywords_topics[[#This Row],[Column3.topic]],miniLM_keywords_topicDescriptio!$B$2:$C$20, 2, FALSE)</f>
        <v>8_linguistics_computational_language_second</v>
      </c>
    </row>
    <row r="262" spans="1:4" x14ac:dyDescent="0.25">
      <c r="A262" t="s">
        <v>1854</v>
      </c>
      <c r="B262" t="s">
        <v>1855</v>
      </c>
      <c r="C262">
        <v>-1</v>
      </c>
      <c r="D262" s="9" t="str">
        <f>VLOOKUP(Table_miniLM_keywords_topics[[#This Row],[Column3.topic]],miniLM_keywords_topicDescriptio!$B$2:$C$20, 2, FALSE)</f>
        <v>-1_language_second_learning_instruction</v>
      </c>
    </row>
    <row r="263" spans="1:4" x14ac:dyDescent="0.25">
      <c r="A263" t="s">
        <v>1859</v>
      </c>
      <c r="B263" t="s">
        <v>1860</v>
      </c>
      <c r="C263">
        <v>1</v>
      </c>
      <c r="D263" s="9" t="str">
        <f>VLOOKUP(Table_miniLM_keywords_topics[[#This Row],[Column3.topic]],miniLM_keywords_topicDescriptio!$B$2:$C$20, 2, FALSE)</f>
        <v>1_tests_language_second_reading</v>
      </c>
    </row>
    <row r="264" spans="1:4" x14ac:dyDescent="0.25">
      <c r="A264" t="s">
        <v>1864</v>
      </c>
      <c r="B264" t="s">
        <v>1865</v>
      </c>
      <c r="C264">
        <v>1</v>
      </c>
      <c r="D264" s="9" t="str">
        <f>VLOOKUP(Table_miniLM_keywords_topics[[#This Row],[Column3.topic]],miniLM_keywords_topicDescriptio!$B$2:$C$20, 2, FALSE)</f>
        <v>1_tests_language_second_reading</v>
      </c>
    </row>
    <row r="265" spans="1:4" x14ac:dyDescent="0.25">
      <c r="A265" t="s">
        <v>2112</v>
      </c>
      <c r="B265" t="s">
        <v>2113</v>
      </c>
      <c r="C265">
        <v>1</v>
      </c>
      <c r="D265" s="9" t="str">
        <f>VLOOKUP(Table_miniLM_keywords_topics[[#This Row],[Column3.topic]],miniLM_keywords_topicDescriptio!$B$2:$C$20, 2, FALSE)</f>
        <v>1_tests_language_second_reading</v>
      </c>
    </row>
    <row r="266" spans="1:4" x14ac:dyDescent="0.25">
      <c r="A266" t="s">
        <v>2118</v>
      </c>
      <c r="B266" t="s">
        <v>2119</v>
      </c>
      <c r="C266">
        <v>1</v>
      </c>
      <c r="D266" s="9" t="str">
        <f>VLOOKUP(Table_miniLM_keywords_topics[[#This Row],[Column3.topic]],miniLM_keywords_topicDescriptio!$B$2:$C$20, 2, FALSE)</f>
        <v>1_tests_language_second_reading</v>
      </c>
    </row>
    <row r="267" spans="1:4" x14ac:dyDescent="0.25">
      <c r="A267" t="s">
        <v>2122</v>
      </c>
      <c r="B267" t="s">
        <v>2123</v>
      </c>
      <c r="C267">
        <v>-1</v>
      </c>
      <c r="D267" s="9" t="str">
        <f>VLOOKUP(Table_miniLM_keywords_topics[[#This Row],[Column3.topic]],miniLM_keywords_topicDescriptio!$B$2:$C$20, 2, FALSE)</f>
        <v>-1_language_second_learning_instruction</v>
      </c>
    </row>
    <row r="268" spans="1:4" x14ac:dyDescent="0.25">
      <c r="A268" t="s">
        <v>2127</v>
      </c>
      <c r="B268" t="s">
        <v>2128</v>
      </c>
      <c r="C268">
        <v>-1</v>
      </c>
      <c r="D268" s="9" t="str">
        <f>VLOOKUP(Table_miniLM_keywords_topics[[#This Row],[Column3.topic]],miniLM_keywords_topicDescriptio!$B$2:$C$20, 2, FALSE)</f>
        <v>-1_language_second_learning_instruction</v>
      </c>
    </row>
    <row r="269" spans="1:4" x14ac:dyDescent="0.25">
      <c r="A269" t="s">
        <v>2132</v>
      </c>
      <c r="B269" t="s">
        <v>2133</v>
      </c>
      <c r="C269">
        <v>-1</v>
      </c>
      <c r="D269" s="9" t="str">
        <f>VLOOKUP(Table_miniLM_keywords_topics[[#This Row],[Column3.topic]],miniLM_keywords_topicDescriptio!$B$2:$C$20, 2, FALSE)</f>
        <v>-1_language_second_learning_instruction</v>
      </c>
    </row>
    <row r="270" spans="1:4" x14ac:dyDescent="0.25">
      <c r="A270" t="s">
        <v>2137</v>
      </c>
      <c r="B270" t="s">
        <v>2138</v>
      </c>
      <c r="C270">
        <v>-1</v>
      </c>
      <c r="D270" s="9" t="str">
        <f>VLOOKUP(Table_miniLM_keywords_topics[[#This Row],[Column3.topic]],miniLM_keywords_topicDescriptio!$B$2:$C$20, 2, FALSE)</f>
        <v>-1_language_second_learning_instruction</v>
      </c>
    </row>
    <row r="271" spans="1:4" x14ac:dyDescent="0.25">
      <c r="A271" t="s">
        <v>2142</v>
      </c>
      <c r="B271" t="s">
        <v>2143</v>
      </c>
      <c r="C271">
        <v>9</v>
      </c>
      <c r="D271" s="9" t="str">
        <f>VLOOKUP(Table_miniLM_keywords_topics[[#This Row],[Column3.topic]],miniLM_keywords_topicDescriptio!$B$2:$C$20, 2, FALSE)</f>
        <v>9_chinese_mandarin_language_second</v>
      </c>
    </row>
    <row r="272" spans="1:4" x14ac:dyDescent="0.25">
      <c r="A272" t="s">
        <v>2148</v>
      </c>
      <c r="B272" t="s">
        <v>2149</v>
      </c>
      <c r="C272">
        <v>-1</v>
      </c>
      <c r="D272" s="9" t="str">
        <f>VLOOKUP(Table_miniLM_keywords_topics[[#This Row],[Column3.topic]],miniLM_keywords_topicDescriptio!$B$2:$C$20, 2, FALSE)</f>
        <v>-1_language_second_learning_instruction</v>
      </c>
    </row>
    <row r="273" spans="1:4" x14ac:dyDescent="0.25">
      <c r="A273" t="s">
        <v>2153</v>
      </c>
      <c r="B273" t="s">
        <v>2154</v>
      </c>
      <c r="C273">
        <v>5</v>
      </c>
      <c r="D273" s="9" t="str">
        <f>VLOOKUP(Table_miniLM_keywords_topics[[#This Row],[Column3.topic]],miniLM_keywords_topicDescriptio!$B$2:$C$20, 2, FALSE)</f>
        <v>5_student_technology_education_uses</v>
      </c>
    </row>
    <row r="274" spans="1:4" x14ac:dyDescent="0.25">
      <c r="A274" t="s">
        <v>2158</v>
      </c>
      <c r="B274" t="s">
        <v>2159</v>
      </c>
      <c r="C274">
        <v>-1</v>
      </c>
      <c r="D274" s="9" t="str">
        <f>VLOOKUP(Table_miniLM_keywords_topics[[#This Row],[Column3.topic]],miniLM_keywords_topicDescriptio!$B$2:$C$20, 2, FALSE)</f>
        <v>-1_language_second_learning_instruction</v>
      </c>
    </row>
    <row r="275" spans="1:4" x14ac:dyDescent="0.25">
      <c r="A275" t="s">
        <v>2164</v>
      </c>
      <c r="B275" t="s">
        <v>2165</v>
      </c>
      <c r="C275">
        <v>-1</v>
      </c>
      <c r="D275" s="9" t="str">
        <f>VLOOKUP(Table_miniLM_keywords_topics[[#This Row],[Column3.topic]],miniLM_keywords_topicDescriptio!$B$2:$C$20, 2, FALSE)</f>
        <v>-1_language_second_learning_instruction</v>
      </c>
    </row>
    <row r="276" spans="1:4" x14ac:dyDescent="0.25">
      <c r="A276" t="s">
        <v>2170</v>
      </c>
      <c r="B276" t="s">
        <v>2171</v>
      </c>
      <c r="C276">
        <v>-1</v>
      </c>
      <c r="D276" s="9" t="str">
        <f>VLOOKUP(Table_miniLM_keywords_topics[[#This Row],[Column3.topic]],miniLM_keywords_topicDescriptio!$B$2:$C$20, 2, FALSE)</f>
        <v>-1_language_second_learning_instruction</v>
      </c>
    </row>
    <row r="277" spans="1:4" x14ac:dyDescent="0.25">
      <c r="A277" t="s">
        <v>2175</v>
      </c>
      <c r="B277" t="s">
        <v>2176</v>
      </c>
      <c r="C277">
        <v>-1</v>
      </c>
      <c r="D277" s="9" t="str">
        <f>VLOOKUP(Table_miniLM_keywords_topics[[#This Row],[Column3.topic]],miniLM_keywords_topicDescriptio!$B$2:$C$20, 2, FALSE)</f>
        <v>-1_language_second_learning_instruction</v>
      </c>
    </row>
    <row r="278" spans="1:4" x14ac:dyDescent="0.25">
      <c r="A278" t="s">
        <v>2180</v>
      </c>
      <c r="B278" t="s">
        <v>2181</v>
      </c>
      <c r="C278">
        <v>13</v>
      </c>
      <c r="D278" s="9" t="str">
        <f>VLOOKUP(Table_miniLM_keywords_topics[[#This Row],[Column3.topic]],miniLM_keywords_topicDescriptio!$B$2:$C$20, 2, FALSE)</f>
        <v>13_blended_learning_language_second</v>
      </c>
    </row>
    <row r="279" spans="1:4" x14ac:dyDescent="0.25">
      <c r="A279" t="s">
        <v>2185</v>
      </c>
      <c r="B279" t="s">
        <v>2186</v>
      </c>
      <c r="C279">
        <v>-1</v>
      </c>
      <c r="D279" s="9" t="str">
        <f>VLOOKUP(Table_miniLM_keywords_topics[[#This Row],[Column3.topic]],miniLM_keywords_topicDescriptio!$B$2:$C$20, 2, FALSE)</f>
        <v>-1_language_second_learning_instruction</v>
      </c>
    </row>
    <row r="280" spans="1:4" x14ac:dyDescent="0.25">
      <c r="A280" t="s">
        <v>2190</v>
      </c>
      <c r="B280" t="s">
        <v>2191</v>
      </c>
      <c r="C280">
        <v>9</v>
      </c>
      <c r="D280" s="9" t="str">
        <f>VLOOKUP(Table_miniLM_keywords_topics[[#This Row],[Column3.topic]],miniLM_keywords_topicDescriptio!$B$2:$C$20, 2, FALSE)</f>
        <v>9_chinese_mandarin_language_second</v>
      </c>
    </row>
    <row r="281" spans="1:4" x14ac:dyDescent="0.25">
      <c r="A281" t="s">
        <v>2196</v>
      </c>
      <c r="B281" t="s">
        <v>2197</v>
      </c>
      <c r="C281">
        <v>-1</v>
      </c>
      <c r="D281" s="9" t="str">
        <f>VLOOKUP(Table_miniLM_keywords_topics[[#This Row],[Column3.topic]],miniLM_keywords_topicDescriptio!$B$2:$C$20, 2, FALSE)</f>
        <v>-1_language_second_learning_instruction</v>
      </c>
    </row>
    <row r="282" spans="1:4" x14ac:dyDescent="0.25">
      <c r="A282" t="s">
        <v>2201</v>
      </c>
      <c r="B282" t="s">
        <v>2202</v>
      </c>
      <c r="C282">
        <v>0</v>
      </c>
      <c r="D282" s="9" t="str">
        <f>VLOOKUP(Table_miniLM_keywords_topics[[#This Row],[Column3.topic]],miniLM_keywords_topicDescriptio!$B$2:$C$20, 2, FALSE)</f>
        <v>0_teacher_teachers_attitudes_language</v>
      </c>
    </row>
    <row r="283" spans="1:4" x14ac:dyDescent="0.25">
      <c r="A283" t="s">
        <v>2205</v>
      </c>
      <c r="B283" t="s">
        <v>2206</v>
      </c>
      <c r="C283">
        <v>-1</v>
      </c>
      <c r="D283" s="9" t="str">
        <f>VLOOKUP(Table_miniLM_keywords_topics[[#This Row],[Column3.topic]],miniLM_keywords_topicDescriptio!$B$2:$C$20, 2, FALSE)</f>
        <v>-1_language_second_learning_instruction</v>
      </c>
    </row>
    <row r="284" spans="1:4" x14ac:dyDescent="0.25">
      <c r="A284" t="s">
        <v>2210</v>
      </c>
      <c r="B284" t="s">
        <v>2211</v>
      </c>
      <c r="C284">
        <v>5</v>
      </c>
      <c r="D284" s="9" t="str">
        <f>VLOOKUP(Table_miniLM_keywords_topics[[#This Row],[Column3.topic]],miniLM_keywords_topicDescriptio!$B$2:$C$20, 2, FALSE)</f>
        <v>5_student_technology_education_uses</v>
      </c>
    </row>
    <row r="285" spans="1:4" x14ac:dyDescent="0.25">
      <c r="A285" t="s">
        <v>2215</v>
      </c>
      <c r="B285" t="s">
        <v>2216</v>
      </c>
      <c r="C285">
        <v>4</v>
      </c>
      <c r="D285" s="9" t="str">
        <f>VLOOKUP(Table_miniLM_keywords_topics[[#This Row],[Column3.topic]],miniLM_keywords_topicDescriptio!$B$2:$C$20, 2, FALSE)</f>
        <v>4_writing_composition_instruction_second</v>
      </c>
    </row>
    <row r="286" spans="1:4" x14ac:dyDescent="0.25">
      <c r="A286" t="s">
        <v>2219</v>
      </c>
      <c r="B286" t="s">
        <v>2220</v>
      </c>
      <c r="C286">
        <v>9</v>
      </c>
      <c r="D286" s="9" t="str">
        <f>VLOOKUP(Table_miniLM_keywords_topics[[#This Row],[Column3.topic]],miniLM_keywords_topicDescriptio!$B$2:$C$20, 2, FALSE)</f>
        <v>9_chinese_mandarin_language_second</v>
      </c>
    </row>
    <row r="287" spans="1:4" x14ac:dyDescent="0.25">
      <c r="A287" t="s">
        <v>2223</v>
      </c>
      <c r="B287" t="s">
        <v>2224</v>
      </c>
      <c r="C287">
        <v>11</v>
      </c>
      <c r="D287" s="9" t="str">
        <f>VLOOKUP(Table_miniLM_keywords_topics[[#This Row],[Column3.topic]],miniLM_keywords_topicDescriptio!$B$2:$C$20, 2, FALSE)</f>
        <v>11_web_technologies_writing_collaborative</v>
      </c>
    </row>
    <row r="288" spans="1:4" x14ac:dyDescent="0.25">
      <c r="A288" t="s">
        <v>2228</v>
      </c>
      <c r="B288" t="s">
        <v>2229</v>
      </c>
      <c r="C288">
        <v>7</v>
      </c>
      <c r="D288" s="9" t="str">
        <f>VLOOKUP(Table_miniLM_keywords_topics[[#This Row],[Column3.topic]],miniLM_keywords_topicDescriptio!$B$2:$C$20, 2, FALSE)</f>
        <v>7_communication_intercultural_mediated_cultural</v>
      </c>
    </row>
    <row r="289" spans="1:4" x14ac:dyDescent="0.25">
      <c r="A289" t="s">
        <v>2233</v>
      </c>
      <c r="B289" t="s">
        <v>2234</v>
      </c>
      <c r="C289">
        <v>-1</v>
      </c>
      <c r="D289" s="9" t="str">
        <f>VLOOKUP(Table_miniLM_keywords_topics[[#This Row],[Column3.topic]],miniLM_keywords_topicDescriptio!$B$2:$C$20, 2, FALSE)</f>
        <v>-1_language_second_learning_instruction</v>
      </c>
    </row>
    <row r="290" spans="1:4" x14ac:dyDescent="0.25">
      <c r="A290" t="s">
        <v>2238</v>
      </c>
      <c r="B290" t="s">
        <v>2239</v>
      </c>
      <c r="C290">
        <v>11</v>
      </c>
      <c r="D290" s="9" t="str">
        <f>VLOOKUP(Table_miniLM_keywords_topics[[#This Row],[Column3.topic]],miniLM_keywords_topicDescriptio!$B$2:$C$20, 2, FALSE)</f>
        <v>11_web_technologies_writing_collaborative</v>
      </c>
    </row>
    <row r="291" spans="1:4" x14ac:dyDescent="0.25">
      <c r="A291" t="s">
        <v>2243</v>
      </c>
      <c r="B291" t="s">
        <v>2244</v>
      </c>
      <c r="C291">
        <v>-1</v>
      </c>
      <c r="D291" s="9" t="str">
        <f>VLOOKUP(Table_miniLM_keywords_topics[[#This Row],[Column3.topic]],miniLM_keywords_topicDescriptio!$B$2:$C$20, 2, FALSE)</f>
        <v>-1_language_second_learning_instruction</v>
      </c>
    </row>
    <row r="292" spans="1:4" x14ac:dyDescent="0.25">
      <c r="A292" t="s">
        <v>2248</v>
      </c>
      <c r="B292" t="s">
        <v>2249</v>
      </c>
      <c r="C292">
        <v>0</v>
      </c>
      <c r="D292" s="9" t="str">
        <f>VLOOKUP(Table_miniLM_keywords_topics[[#This Row],[Column3.topic]],miniLM_keywords_topicDescriptio!$B$2:$C$20, 2, FALSE)</f>
        <v>0_teacher_teachers_attitudes_language</v>
      </c>
    </row>
    <row r="293" spans="1:4" x14ac:dyDescent="0.25">
      <c r="A293" t="s">
        <v>2254</v>
      </c>
      <c r="B293" t="s">
        <v>2255</v>
      </c>
      <c r="C293">
        <v>9</v>
      </c>
      <c r="D293" s="9" t="str">
        <f>VLOOKUP(Table_miniLM_keywords_topics[[#This Row],[Column3.topic]],miniLM_keywords_topicDescriptio!$B$2:$C$20, 2, FALSE)</f>
        <v>9_chinese_mandarin_language_second</v>
      </c>
    </row>
    <row r="294" spans="1:4" x14ac:dyDescent="0.25">
      <c r="A294" t="s">
        <v>2259</v>
      </c>
      <c r="B294" t="s">
        <v>2260</v>
      </c>
      <c r="C294">
        <v>3</v>
      </c>
      <c r="D294" s="9" t="str">
        <f>VLOOKUP(Table_miniLM_keywords_topics[[#This Row],[Column3.topic]],miniLM_keywords_topicDescriptio!$B$2:$C$20, 2, FALSE)</f>
        <v>3_instruction_computer_assisted_learning</v>
      </c>
    </row>
    <row r="295" spans="1:4" x14ac:dyDescent="0.25">
      <c r="A295" t="s">
        <v>2264</v>
      </c>
      <c r="B295" t="s">
        <v>2265</v>
      </c>
      <c r="C295">
        <v>-1</v>
      </c>
      <c r="D295" s="9" t="str">
        <f>VLOOKUP(Table_miniLM_keywords_topics[[#This Row],[Column3.topic]],miniLM_keywords_topicDescriptio!$B$2:$C$20, 2, FALSE)</f>
        <v>-1_language_second_learning_instruction</v>
      </c>
    </row>
    <row r="296" spans="1:4" x14ac:dyDescent="0.25">
      <c r="A296" t="s">
        <v>2270</v>
      </c>
      <c r="B296" t="s">
        <v>2271</v>
      </c>
      <c r="C296">
        <v>1</v>
      </c>
      <c r="D296" s="9" t="str">
        <f>VLOOKUP(Table_miniLM_keywords_topics[[#This Row],[Column3.topic]],miniLM_keywords_topicDescriptio!$B$2:$C$20, 2, FALSE)</f>
        <v>1_tests_language_second_reading</v>
      </c>
    </row>
    <row r="297" spans="1:4" x14ac:dyDescent="0.25">
      <c r="A297" t="s">
        <v>2275</v>
      </c>
      <c r="B297" t="s">
        <v>2276</v>
      </c>
      <c r="C297">
        <v>4</v>
      </c>
      <c r="D297" s="9" t="str">
        <f>VLOOKUP(Table_miniLM_keywords_topics[[#This Row],[Column3.topic]],miniLM_keywords_topicDescriptio!$B$2:$C$20, 2, FALSE)</f>
        <v>4_writing_composition_instruction_second</v>
      </c>
    </row>
    <row r="298" spans="1:4" x14ac:dyDescent="0.25">
      <c r="A298" t="s">
        <v>2279</v>
      </c>
      <c r="B298" t="s">
        <v>2280</v>
      </c>
      <c r="C298">
        <v>3</v>
      </c>
      <c r="D298" s="9" t="str">
        <f>VLOOKUP(Table_miniLM_keywords_topics[[#This Row],[Column3.topic]],miniLM_keywords_topicDescriptio!$B$2:$C$20, 2, FALSE)</f>
        <v>3_instruction_computer_assisted_learning</v>
      </c>
    </row>
    <row r="299" spans="1:4" x14ac:dyDescent="0.25">
      <c r="A299" t="s">
        <v>2284</v>
      </c>
      <c r="B299" t="s">
        <v>5974</v>
      </c>
      <c r="C299">
        <v>9</v>
      </c>
      <c r="D299" s="9" t="str">
        <f>VLOOKUP(Table_miniLM_keywords_topics[[#This Row],[Column3.topic]],miniLM_keywords_topicDescriptio!$B$2:$C$20, 2, FALSE)</f>
        <v>9_chinese_mandarin_language_second</v>
      </c>
    </row>
    <row r="300" spans="1:4" x14ac:dyDescent="0.25">
      <c r="A300" t="s">
        <v>2288</v>
      </c>
      <c r="B300" t="s">
        <v>2289</v>
      </c>
      <c r="C300">
        <v>9</v>
      </c>
      <c r="D300" s="9" t="str">
        <f>VLOOKUP(Table_miniLM_keywords_topics[[#This Row],[Column3.topic]],miniLM_keywords_topicDescriptio!$B$2:$C$20, 2, FALSE)</f>
        <v>9_chinese_mandarin_language_second</v>
      </c>
    </row>
    <row r="301" spans="1:4" x14ac:dyDescent="0.25">
      <c r="A301" t="s">
        <v>2293</v>
      </c>
      <c r="B301" t="s">
        <v>2294</v>
      </c>
      <c r="C301">
        <v>0</v>
      </c>
      <c r="D301" s="9" t="str">
        <f>VLOOKUP(Table_miniLM_keywords_topics[[#This Row],[Column3.topic]],miniLM_keywords_topicDescriptio!$B$2:$C$20, 2, FALSE)</f>
        <v>0_teacher_teachers_attitudes_language</v>
      </c>
    </row>
    <row r="302" spans="1:4" x14ac:dyDescent="0.25">
      <c r="A302" t="s">
        <v>2298</v>
      </c>
      <c r="B302" t="s">
        <v>2299</v>
      </c>
      <c r="C302">
        <v>14</v>
      </c>
      <c r="D302" s="9" t="str">
        <f>VLOOKUP(Table_miniLM_keywords_topics[[#This Row],[Column3.topic]],miniLM_keywords_topicDescriptio!$B$2:$C$20, 2, FALSE)</f>
        <v>14_anxiety_second_student_scales</v>
      </c>
    </row>
    <row r="303" spans="1:4" x14ac:dyDescent="0.25">
      <c r="A303" t="s">
        <v>2303</v>
      </c>
      <c r="B303" t="s">
        <v>2304</v>
      </c>
      <c r="C303">
        <v>-1</v>
      </c>
      <c r="D303" s="9" t="str">
        <f>VLOOKUP(Table_miniLM_keywords_topics[[#This Row],[Column3.topic]],miniLM_keywords_topicDescriptio!$B$2:$C$20, 2, FALSE)</f>
        <v>-1_language_second_learning_instruction</v>
      </c>
    </row>
    <row r="304" spans="1:4" x14ac:dyDescent="0.25">
      <c r="A304" t="s">
        <v>2307</v>
      </c>
      <c r="B304" t="s">
        <v>5975</v>
      </c>
      <c r="C304">
        <v>0</v>
      </c>
      <c r="D304" s="9" t="str">
        <f>VLOOKUP(Table_miniLM_keywords_topics[[#This Row],[Column3.topic]],miniLM_keywords_topicDescriptio!$B$2:$C$20, 2, FALSE)</f>
        <v>0_teacher_teachers_attitudes_language</v>
      </c>
    </row>
    <row r="305" spans="1:4" x14ac:dyDescent="0.25">
      <c r="A305" t="s">
        <v>2541</v>
      </c>
      <c r="B305" t="s">
        <v>2542</v>
      </c>
      <c r="C305">
        <v>3</v>
      </c>
      <c r="D305" s="9" t="str">
        <f>VLOOKUP(Table_miniLM_keywords_topics[[#This Row],[Column3.topic]],miniLM_keywords_topicDescriptio!$B$2:$C$20, 2, FALSE)</f>
        <v>3_instruction_computer_assisted_learning</v>
      </c>
    </row>
    <row r="306" spans="1:4" x14ac:dyDescent="0.25">
      <c r="A306" t="s">
        <v>2547</v>
      </c>
      <c r="B306" t="s">
        <v>2548</v>
      </c>
      <c r="C306">
        <v>-1</v>
      </c>
      <c r="D306" s="9" t="str">
        <f>VLOOKUP(Table_miniLM_keywords_topics[[#This Row],[Column3.topic]],miniLM_keywords_topicDescriptio!$B$2:$C$20, 2, FALSE)</f>
        <v>-1_language_second_learning_instruction</v>
      </c>
    </row>
    <row r="307" spans="1:4" x14ac:dyDescent="0.25">
      <c r="A307" t="s">
        <v>2553</v>
      </c>
      <c r="B307" t="s">
        <v>2554</v>
      </c>
      <c r="C307">
        <v>1</v>
      </c>
      <c r="D307" s="9" t="str">
        <f>VLOOKUP(Table_miniLM_keywords_topics[[#This Row],[Column3.topic]],miniLM_keywords_topicDescriptio!$B$2:$C$20, 2, FALSE)</f>
        <v>1_tests_language_second_reading</v>
      </c>
    </row>
    <row r="308" spans="1:4" x14ac:dyDescent="0.25">
      <c r="A308" t="s">
        <v>2558</v>
      </c>
      <c r="B308" t="s">
        <v>2559</v>
      </c>
      <c r="C308">
        <v>5</v>
      </c>
      <c r="D308" s="9" t="str">
        <f>VLOOKUP(Table_miniLM_keywords_topics[[#This Row],[Column3.topic]],miniLM_keywords_topicDescriptio!$B$2:$C$20, 2, FALSE)</f>
        <v>5_student_technology_education_uses</v>
      </c>
    </row>
    <row r="309" spans="1:4" x14ac:dyDescent="0.25">
      <c r="A309" t="s">
        <v>2563</v>
      </c>
      <c r="B309" t="s">
        <v>2564</v>
      </c>
      <c r="C309">
        <v>12</v>
      </c>
      <c r="D309" s="9" t="str">
        <f>VLOOKUP(Table_miniLM_keywords_topics[[#This Row],[Column3.topic]],miniLM_keywords_topicDescriptio!$B$2:$C$20, 2, FALSE)</f>
        <v>12_pronunciation_phonetics_instruction_acoustics</v>
      </c>
    </row>
    <row r="310" spans="1:4" x14ac:dyDescent="0.25">
      <c r="A310" t="s">
        <v>2568</v>
      </c>
      <c r="B310" t="s">
        <v>2569</v>
      </c>
      <c r="C310">
        <v>3</v>
      </c>
      <c r="D310" s="9" t="str">
        <f>VLOOKUP(Table_miniLM_keywords_topics[[#This Row],[Column3.topic]],miniLM_keywords_topicDescriptio!$B$2:$C$20, 2, FALSE)</f>
        <v>3_instruction_computer_assisted_learning</v>
      </c>
    </row>
    <row r="311" spans="1:4" x14ac:dyDescent="0.25">
      <c r="A311" t="s">
        <v>2573</v>
      </c>
      <c r="B311" t="s">
        <v>2574</v>
      </c>
      <c r="C311">
        <v>15</v>
      </c>
      <c r="D311" s="9" t="str">
        <f>VLOOKUP(Table_miniLM_keywords_topics[[#This Row],[Column3.topic]],miniLM_keywords_topicDescriptio!$B$2:$C$20, 2, FALSE)</f>
        <v>15_technology_uses_in_education</v>
      </c>
    </row>
    <row r="312" spans="1:4" x14ac:dyDescent="0.25">
      <c r="A312" t="s">
        <v>2578</v>
      </c>
      <c r="B312" t="s">
        <v>2579</v>
      </c>
      <c r="C312">
        <v>0</v>
      </c>
      <c r="D312" s="9" t="str">
        <f>VLOOKUP(Table_miniLM_keywords_topics[[#This Row],[Column3.topic]],miniLM_keywords_topicDescriptio!$B$2:$C$20, 2, FALSE)</f>
        <v>0_teacher_teachers_attitudes_language</v>
      </c>
    </row>
    <row r="313" spans="1:4" x14ac:dyDescent="0.25">
      <c r="A313" t="s">
        <v>2583</v>
      </c>
      <c r="B313" t="s">
        <v>2584</v>
      </c>
      <c r="C313">
        <v>4</v>
      </c>
      <c r="D313" s="9" t="str">
        <f>VLOOKUP(Table_miniLM_keywords_topics[[#This Row],[Column3.topic]],miniLM_keywords_topicDescriptio!$B$2:$C$20, 2, FALSE)</f>
        <v>4_writing_composition_instruction_second</v>
      </c>
    </row>
    <row r="314" spans="1:4" x14ac:dyDescent="0.25">
      <c r="A314" t="s">
        <v>2587</v>
      </c>
      <c r="B314" t="s">
        <v>2588</v>
      </c>
      <c r="C314">
        <v>1</v>
      </c>
      <c r="D314" s="9" t="str">
        <f>VLOOKUP(Table_miniLM_keywords_topics[[#This Row],[Column3.topic]],miniLM_keywords_topicDescriptio!$B$2:$C$20, 2, FALSE)</f>
        <v>1_tests_language_second_reading</v>
      </c>
    </row>
    <row r="315" spans="1:4" x14ac:dyDescent="0.25">
      <c r="A315" t="s">
        <v>2592</v>
      </c>
      <c r="B315" t="s">
        <v>2593</v>
      </c>
      <c r="C315">
        <v>4</v>
      </c>
      <c r="D315" s="9" t="str">
        <f>VLOOKUP(Table_miniLM_keywords_topics[[#This Row],[Column3.topic]],miniLM_keywords_topicDescriptio!$B$2:$C$20, 2, FALSE)</f>
        <v>4_writing_composition_instruction_second</v>
      </c>
    </row>
    <row r="316" spans="1:4" x14ac:dyDescent="0.25">
      <c r="A316" t="s">
        <v>2596</v>
      </c>
      <c r="B316" t="s">
        <v>2597</v>
      </c>
      <c r="C316">
        <v>4</v>
      </c>
      <c r="D316" s="9" t="str">
        <f>VLOOKUP(Table_miniLM_keywords_topics[[#This Row],[Column3.topic]],miniLM_keywords_topicDescriptio!$B$2:$C$20, 2, FALSE)</f>
        <v>4_writing_composition_instruction_second</v>
      </c>
    </row>
    <row r="317" spans="1:4" x14ac:dyDescent="0.25">
      <c r="A317" t="s">
        <v>2601</v>
      </c>
      <c r="B317" t="s">
        <v>2602</v>
      </c>
      <c r="C317">
        <v>11</v>
      </c>
      <c r="D317" s="9" t="str">
        <f>VLOOKUP(Table_miniLM_keywords_topics[[#This Row],[Column3.topic]],miniLM_keywords_topicDescriptio!$B$2:$C$20, 2, FALSE)</f>
        <v>11_web_technologies_writing_collaborative</v>
      </c>
    </row>
    <row r="318" spans="1:4" x14ac:dyDescent="0.25">
      <c r="A318" t="s">
        <v>2606</v>
      </c>
      <c r="B318" t="s">
        <v>2607</v>
      </c>
      <c r="C318">
        <v>3</v>
      </c>
      <c r="D318" s="9" t="str">
        <f>VLOOKUP(Table_miniLM_keywords_topics[[#This Row],[Column3.topic]],miniLM_keywords_topicDescriptio!$B$2:$C$20, 2, FALSE)</f>
        <v>3_instruction_computer_assisted_learning</v>
      </c>
    </row>
    <row r="319" spans="1:4" x14ac:dyDescent="0.25">
      <c r="A319" t="s">
        <v>2611</v>
      </c>
      <c r="B319" t="s">
        <v>2612</v>
      </c>
      <c r="C319">
        <v>-1</v>
      </c>
      <c r="D319" s="9" t="str">
        <f>VLOOKUP(Table_miniLM_keywords_topics[[#This Row],[Column3.topic]],miniLM_keywords_topicDescriptio!$B$2:$C$20, 2, FALSE)</f>
        <v>-1_language_second_learning_instruction</v>
      </c>
    </row>
    <row r="320" spans="1:4" x14ac:dyDescent="0.25">
      <c r="A320" t="s">
        <v>2616</v>
      </c>
      <c r="B320" t="s">
        <v>2617</v>
      </c>
      <c r="C320">
        <v>3</v>
      </c>
      <c r="D320" s="9" t="str">
        <f>VLOOKUP(Table_miniLM_keywords_topics[[#This Row],[Column3.topic]],miniLM_keywords_topicDescriptio!$B$2:$C$20, 2, FALSE)</f>
        <v>3_instruction_computer_assisted_learning</v>
      </c>
    </row>
    <row r="321" spans="1:4" x14ac:dyDescent="0.25">
      <c r="A321" t="s">
        <v>2621</v>
      </c>
      <c r="B321" t="s">
        <v>2622</v>
      </c>
      <c r="C321">
        <v>5</v>
      </c>
      <c r="D321" s="9" t="str">
        <f>VLOOKUP(Table_miniLM_keywords_topics[[#This Row],[Column3.topic]],miniLM_keywords_topicDescriptio!$B$2:$C$20, 2, FALSE)</f>
        <v>5_student_technology_education_uses</v>
      </c>
    </row>
    <row r="322" spans="1:4" x14ac:dyDescent="0.25">
      <c r="A322" t="s">
        <v>2626</v>
      </c>
      <c r="B322" t="s">
        <v>5976</v>
      </c>
      <c r="C322">
        <v>-1</v>
      </c>
      <c r="D322" s="9" t="str">
        <f>VLOOKUP(Table_miniLM_keywords_topics[[#This Row],[Column3.topic]],miniLM_keywords_topicDescriptio!$B$2:$C$20, 2, FALSE)</f>
        <v>-1_language_second_learning_instruction</v>
      </c>
    </row>
    <row r="323" spans="1:4" x14ac:dyDescent="0.25">
      <c r="A323" t="s">
        <v>2630</v>
      </c>
      <c r="B323" t="s">
        <v>2631</v>
      </c>
      <c r="C323">
        <v>-1</v>
      </c>
      <c r="D323" s="9" t="str">
        <f>VLOOKUP(Table_miniLM_keywords_topics[[#This Row],[Column3.topic]],miniLM_keywords_topicDescriptio!$B$2:$C$20, 2, FALSE)</f>
        <v>-1_language_second_learning_instruction</v>
      </c>
    </row>
    <row r="324" spans="1:4" x14ac:dyDescent="0.25">
      <c r="A324" t="s">
        <v>2635</v>
      </c>
      <c r="B324" t="s">
        <v>2636</v>
      </c>
      <c r="C324">
        <v>-1</v>
      </c>
      <c r="D324" s="9" t="str">
        <f>VLOOKUP(Table_miniLM_keywords_topics[[#This Row],[Column3.topic]],miniLM_keywords_topicDescriptio!$B$2:$C$20, 2, FALSE)</f>
        <v>-1_language_second_learning_instruction</v>
      </c>
    </row>
    <row r="325" spans="1:4" x14ac:dyDescent="0.25">
      <c r="A325" t="s">
        <v>2640</v>
      </c>
      <c r="B325" t="s">
        <v>2641</v>
      </c>
      <c r="C325">
        <v>-1</v>
      </c>
      <c r="D325" s="9" t="str">
        <f>VLOOKUP(Table_miniLM_keywords_topics[[#This Row],[Column3.topic]],miniLM_keywords_topicDescriptio!$B$2:$C$20, 2, FALSE)</f>
        <v>-1_language_second_learning_instruction</v>
      </c>
    </row>
    <row r="326" spans="1:4" x14ac:dyDescent="0.25">
      <c r="A326" t="s">
        <v>2645</v>
      </c>
      <c r="B326" t="s">
        <v>2646</v>
      </c>
      <c r="C326">
        <v>-1</v>
      </c>
      <c r="D326" s="9" t="str">
        <f>VLOOKUP(Table_miniLM_keywords_topics[[#This Row],[Column3.topic]],miniLM_keywords_topicDescriptio!$B$2:$C$20, 2, FALSE)</f>
        <v>-1_language_second_learning_instruction</v>
      </c>
    </row>
    <row r="327" spans="1:4" x14ac:dyDescent="0.25">
      <c r="A327" t="s">
        <v>2650</v>
      </c>
      <c r="B327" t="s">
        <v>5977</v>
      </c>
      <c r="C327">
        <v>13</v>
      </c>
      <c r="D327" s="9" t="str">
        <f>VLOOKUP(Table_miniLM_keywords_topics[[#This Row],[Column3.topic]],miniLM_keywords_topicDescriptio!$B$2:$C$20, 2, FALSE)</f>
        <v>13_blended_learning_language_second</v>
      </c>
    </row>
    <row r="328" spans="1:4" x14ac:dyDescent="0.25">
      <c r="A328" t="s">
        <v>2654</v>
      </c>
      <c r="B328" t="s">
        <v>5978</v>
      </c>
      <c r="C328">
        <v>1</v>
      </c>
      <c r="D328" s="9" t="str">
        <f>VLOOKUP(Table_miniLM_keywords_topics[[#This Row],[Column3.topic]],miniLM_keywords_topicDescriptio!$B$2:$C$20, 2, FALSE)</f>
        <v>1_tests_language_second_reading</v>
      </c>
    </row>
    <row r="329" spans="1:4" x14ac:dyDescent="0.25">
      <c r="A329" t="s">
        <v>2658</v>
      </c>
      <c r="B329" t="s">
        <v>2659</v>
      </c>
      <c r="C329">
        <v>0</v>
      </c>
      <c r="D329" s="9" t="str">
        <f>VLOOKUP(Table_miniLM_keywords_topics[[#This Row],[Column3.topic]],miniLM_keywords_topicDescriptio!$B$2:$C$20, 2, FALSE)</f>
        <v>0_teacher_teachers_attitudes_language</v>
      </c>
    </row>
    <row r="330" spans="1:4" x14ac:dyDescent="0.25">
      <c r="A330" t="s">
        <v>2663</v>
      </c>
      <c r="B330" t="s">
        <v>2664</v>
      </c>
      <c r="C330">
        <v>11</v>
      </c>
      <c r="D330" s="9" t="str">
        <f>VLOOKUP(Table_miniLM_keywords_topics[[#This Row],[Column3.topic]],miniLM_keywords_topicDescriptio!$B$2:$C$20, 2, FALSE)</f>
        <v>11_web_technologies_writing_collaborative</v>
      </c>
    </row>
    <row r="331" spans="1:4" x14ac:dyDescent="0.25">
      <c r="A331" t="s">
        <v>2667</v>
      </c>
      <c r="B331" t="s">
        <v>2668</v>
      </c>
      <c r="C331">
        <v>3</v>
      </c>
      <c r="D331" s="9" t="str">
        <f>VLOOKUP(Table_miniLM_keywords_topics[[#This Row],[Column3.topic]],miniLM_keywords_topicDescriptio!$B$2:$C$20, 2, FALSE)</f>
        <v>3_instruction_computer_assisted_learning</v>
      </c>
    </row>
    <row r="332" spans="1:4" x14ac:dyDescent="0.25">
      <c r="A332" t="s">
        <v>2672</v>
      </c>
      <c r="B332" t="s">
        <v>2673</v>
      </c>
      <c r="C332">
        <v>3</v>
      </c>
      <c r="D332" s="9" t="str">
        <f>VLOOKUP(Table_miniLM_keywords_topics[[#This Row],[Column3.topic]],miniLM_keywords_topicDescriptio!$B$2:$C$20, 2, FALSE)</f>
        <v>3_instruction_computer_assisted_learning</v>
      </c>
    </row>
    <row r="333" spans="1:4" x14ac:dyDescent="0.25">
      <c r="A333" t="s">
        <v>2677</v>
      </c>
      <c r="B333" t="s">
        <v>5979</v>
      </c>
      <c r="C333">
        <v>-1</v>
      </c>
      <c r="D333" s="9" t="str">
        <f>VLOOKUP(Table_miniLM_keywords_topics[[#This Row],[Column3.topic]],miniLM_keywords_topicDescriptio!$B$2:$C$20, 2, FALSE)</f>
        <v>-1_language_second_learning_instruction</v>
      </c>
    </row>
    <row r="334" spans="1:4" x14ac:dyDescent="0.25">
      <c r="A334" t="s">
        <v>2680</v>
      </c>
      <c r="B334" t="s">
        <v>2681</v>
      </c>
      <c r="C334">
        <v>8</v>
      </c>
      <c r="D334" s="9" t="str">
        <f>VLOOKUP(Table_miniLM_keywords_topics[[#This Row],[Column3.topic]],miniLM_keywords_topicDescriptio!$B$2:$C$20, 2, FALSE)</f>
        <v>8_linguistics_computational_language_second</v>
      </c>
    </row>
    <row r="335" spans="1:4" x14ac:dyDescent="0.25">
      <c r="A335" t="s">
        <v>2685</v>
      </c>
      <c r="B335" t="s">
        <v>5981</v>
      </c>
      <c r="C335">
        <v>15</v>
      </c>
      <c r="D335" s="9" t="str">
        <f>VLOOKUP(Table_miniLM_keywords_topics[[#This Row],[Column3.topic]],miniLM_keywords_topicDescriptio!$B$2:$C$20, 2, FALSE)</f>
        <v>15_technology_uses_in_education</v>
      </c>
    </row>
    <row r="336" spans="1:4" x14ac:dyDescent="0.25">
      <c r="A336" t="s">
        <v>2689</v>
      </c>
      <c r="B336" t="s">
        <v>2690</v>
      </c>
      <c r="C336">
        <v>5</v>
      </c>
      <c r="D336" s="9" t="str">
        <f>VLOOKUP(Table_miniLM_keywords_topics[[#This Row],[Column3.topic]],miniLM_keywords_topicDescriptio!$B$2:$C$20, 2, FALSE)</f>
        <v>5_student_technology_education_uses</v>
      </c>
    </row>
    <row r="337" spans="1:4" x14ac:dyDescent="0.25">
      <c r="A337" t="s">
        <v>2694</v>
      </c>
      <c r="B337" t="s">
        <v>2695</v>
      </c>
      <c r="C337">
        <v>-1</v>
      </c>
      <c r="D337" s="9" t="str">
        <f>VLOOKUP(Table_miniLM_keywords_topics[[#This Row],[Column3.topic]],miniLM_keywords_topicDescriptio!$B$2:$C$20, 2, FALSE)</f>
        <v>-1_language_second_learning_instruction</v>
      </c>
    </row>
    <row r="338" spans="1:4" x14ac:dyDescent="0.25">
      <c r="A338" t="s">
        <v>2699</v>
      </c>
      <c r="B338" t="s">
        <v>5980</v>
      </c>
      <c r="C338">
        <v>0</v>
      </c>
      <c r="D338" s="9" t="str">
        <f>VLOOKUP(Table_miniLM_keywords_topics[[#This Row],[Column3.topic]],miniLM_keywords_topicDescriptio!$B$2:$C$20, 2, FALSE)</f>
        <v>0_teacher_teachers_attitudes_language</v>
      </c>
    </row>
    <row r="339" spans="1:4" x14ac:dyDescent="0.25">
      <c r="A339" t="s">
        <v>2704</v>
      </c>
      <c r="B339" t="s">
        <v>2705</v>
      </c>
      <c r="C339">
        <v>-1</v>
      </c>
      <c r="D339" s="9" t="str">
        <f>VLOOKUP(Table_miniLM_keywords_topics[[#This Row],[Column3.topic]],miniLM_keywords_topicDescriptio!$B$2:$C$20, 2, FALSE)</f>
        <v>-1_language_second_learning_instruction</v>
      </c>
    </row>
    <row r="340" spans="1:4" x14ac:dyDescent="0.25">
      <c r="A340" t="s">
        <v>2709</v>
      </c>
      <c r="B340" t="s">
        <v>2710</v>
      </c>
      <c r="C340">
        <v>3</v>
      </c>
      <c r="D340" s="9" t="str">
        <f>VLOOKUP(Table_miniLM_keywords_topics[[#This Row],[Column3.topic]],miniLM_keywords_topicDescriptio!$B$2:$C$20, 2, FALSE)</f>
        <v>3_instruction_computer_assisted_learning</v>
      </c>
    </row>
    <row r="341" spans="1:4" x14ac:dyDescent="0.25">
      <c r="A341" t="s">
        <v>3029</v>
      </c>
      <c r="B341" t="s">
        <v>3030</v>
      </c>
      <c r="C341">
        <v>17</v>
      </c>
      <c r="D341" s="9" t="str">
        <f>VLOOKUP(Table_miniLM_keywords_topics[[#This Row],[Column3.topic]],miniLM_keywords_topicDescriptio!$B$2:$C$20, 2, FALSE)</f>
        <v>17_simulation_computer_games_learning</v>
      </c>
    </row>
    <row r="342" spans="1:4" x14ac:dyDescent="0.25">
      <c r="A342" t="s">
        <v>3034</v>
      </c>
      <c r="B342" t="s">
        <v>3035</v>
      </c>
      <c r="C342">
        <v>-1</v>
      </c>
      <c r="D342" s="9" t="str">
        <f>VLOOKUP(Table_miniLM_keywords_topics[[#This Row],[Column3.topic]],miniLM_keywords_topicDescriptio!$B$2:$C$20, 2, FALSE)</f>
        <v>-1_language_second_learning_instruction</v>
      </c>
    </row>
    <row r="343" spans="1:4" x14ac:dyDescent="0.25">
      <c r="A343" t="s">
        <v>3040</v>
      </c>
      <c r="B343" t="s">
        <v>3041</v>
      </c>
      <c r="C343">
        <v>-1</v>
      </c>
      <c r="D343" s="9" t="str">
        <f>VLOOKUP(Table_miniLM_keywords_topics[[#This Row],[Column3.topic]],miniLM_keywords_topicDescriptio!$B$2:$C$20, 2, FALSE)</f>
        <v>-1_language_second_learning_instruction</v>
      </c>
    </row>
    <row r="344" spans="1:4" x14ac:dyDescent="0.25">
      <c r="A344" t="s">
        <v>3045</v>
      </c>
      <c r="B344" t="s">
        <v>3046</v>
      </c>
      <c r="C344">
        <v>15</v>
      </c>
      <c r="D344" s="9" t="str">
        <f>VLOOKUP(Table_miniLM_keywords_topics[[#This Row],[Column3.topic]],miniLM_keywords_topicDescriptio!$B$2:$C$20, 2, FALSE)</f>
        <v>15_technology_uses_in_education</v>
      </c>
    </row>
    <row r="345" spans="1:4" x14ac:dyDescent="0.25">
      <c r="A345" t="s">
        <v>3050</v>
      </c>
      <c r="B345" t="s">
        <v>3051</v>
      </c>
      <c r="C345">
        <v>17</v>
      </c>
      <c r="D345" s="9" t="str">
        <f>VLOOKUP(Table_miniLM_keywords_topics[[#This Row],[Column3.topic]],miniLM_keywords_topicDescriptio!$B$2:$C$20, 2, FALSE)</f>
        <v>17_simulation_computer_games_learning</v>
      </c>
    </row>
    <row r="346" spans="1:4" x14ac:dyDescent="0.25">
      <c r="A346" t="s">
        <v>3055</v>
      </c>
      <c r="B346" t="s">
        <v>3056</v>
      </c>
      <c r="C346">
        <v>1</v>
      </c>
      <c r="D346" s="9" t="str">
        <f>VLOOKUP(Table_miniLM_keywords_topics[[#This Row],[Column3.topic]],miniLM_keywords_topicDescriptio!$B$2:$C$20, 2, FALSE)</f>
        <v>1_tests_language_second_reading</v>
      </c>
    </row>
    <row r="347" spans="1:4" x14ac:dyDescent="0.25">
      <c r="A347" t="s">
        <v>3060</v>
      </c>
      <c r="B347" t="s">
        <v>5989</v>
      </c>
      <c r="C347">
        <v>0</v>
      </c>
      <c r="D347" s="9" t="str">
        <f>VLOOKUP(Table_miniLM_keywords_topics[[#This Row],[Column3.topic]],miniLM_keywords_topicDescriptio!$B$2:$C$20, 2, FALSE)</f>
        <v>0_teacher_teachers_attitudes_language</v>
      </c>
    </row>
    <row r="348" spans="1:4" x14ac:dyDescent="0.25">
      <c r="A348" t="s">
        <v>3064</v>
      </c>
      <c r="B348" t="s">
        <v>3065</v>
      </c>
      <c r="C348">
        <v>3</v>
      </c>
      <c r="D348" s="9" t="str">
        <f>VLOOKUP(Table_miniLM_keywords_topics[[#This Row],[Column3.topic]],miniLM_keywords_topicDescriptio!$B$2:$C$20, 2, FALSE)</f>
        <v>3_instruction_computer_assisted_learning</v>
      </c>
    </row>
    <row r="349" spans="1:4" x14ac:dyDescent="0.25">
      <c r="A349" t="s">
        <v>3070</v>
      </c>
      <c r="B349" t="s">
        <v>3071</v>
      </c>
      <c r="C349">
        <v>1</v>
      </c>
      <c r="D349" s="9" t="str">
        <f>VLOOKUP(Table_miniLM_keywords_topics[[#This Row],[Column3.topic]],miniLM_keywords_topicDescriptio!$B$2:$C$20, 2, FALSE)</f>
        <v>1_tests_language_second_reading</v>
      </c>
    </row>
    <row r="350" spans="1:4" x14ac:dyDescent="0.25">
      <c r="A350" t="s">
        <v>3075</v>
      </c>
      <c r="B350" t="s">
        <v>3076</v>
      </c>
      <c r="C350">
        <v>-1</v>
      </c>
      <c r="D350" s="9" t="str">
        <f>VLOOKUP(Table_miniLM_keywords_topics[[#This Row],[Column3.topic]],miniLM_keywords_topicDescriptio!$B$2:$C$20, 2, FALSE)</f>
        <v>-1_language_second_learning_instruction</v>
      </c>
    </row>
    <row r="351" spans="1:4" x14ac:dyDescent="0.25">
      <c r="A351" t="s">
        <v>3080</v>
      </c>
      <c r="B351" t="s">
        <v>3081</v>
      </c>
      <c r="C351">
        <v>9</v>
      </c>
      <c r="D351" s="9" t="str">
        <f>VLOOKUP(Table_miniLM_keywords_topics[[#This Row],[Column3.topic]],miniLM_keywords_topicDescriptio!$B$2:$C$20, 2, FALSE)</f>
        <v>9_chinese_mandarin_language_second</v>
      </c>
    </row>
    <row r="352" spans="1:4" x14ac:dyDescent="0.25">
      <c r="A352" t="s">
        <v>3085</v>
      </c>
      <c r="B352" t="s">
        <v>5986</v>
      </c>
      <c r="C352">
        <v>1</v>
      </c>
      <c r="D352" s="9" t="str">
        <f>VLOOKUP(Table_miniLM_keywords_topics[[#This Row],[Column3.topic]],miniLM_keywords_topicDescriptio!$B$2:$C$20, 2, FALSE)</f>
        <v>1_tests_language_second_reading</v>
      </c>
    </row>
    <row r="353" spans="1:4" x14ac:dyDescent="0.25">
      <c r="A353" t="s">
        <v>3089</v>
      </c>
      <c r="B353" t="s">
        <v>3090</v>
      </c>
      <c r="C353">
        <v>13</v>
      </c>
      <c r="D353" s="9" t="str">
        <f>VLOOKUP(Table_miniLM_keywords_topics[[#This Row],[Column3.topic]],miniLM_keywords_topicDescriptio!$B$2:$C$20, 2, FALSE)</f>
        <v>13_blended_learning_language_second</v>
      </c>
    </row>
    <row r="354" spans="1:4" x14ac:dyDescent="0.25">
      <c r="A354" t="s">
        <v>3094</v>
      </c>
      <c r="B354" t="s">
        <v>3095</v>
      </c>
      <c r="C354">
        <v>-1</v>
      </c>
      <c r="D354" s="9" t="str">
        <f>VLOOKUP(Table_miniLM_keywords_topics[[#This Row],[Column3.topic]],miniLM_keywords_topicDescriptio!$B$2:$C$20, 2, FALSE)</f>
        <v>-1_language_second_learning_instruction</v>
      </c>
    </row>
    <row r="355" spans="1:4" x14ac:dyDescent="0.25">
      <c r="A355" t="s">
        <v>3099</v>
      </c>
      <c r="B355" t="s">
        <v>3100</v>
      </c>
      <c r="C355">
        <v>-1</v>
      </c>
      <c r="D355" s="9" t="str">
        <f>VLOOKUP(Table_miniLM_keywords_topics[[#This Row],[Column3.topic]],miniLM_keywords_topicDescriptio!$B$2:$C$20, 2, FALSE)</f>
        <v>-1_language_second_learning_instruction</v>
      </c>
    </row>
    <row r="356" spans="1:4" x14ac:dyDescent="0.25">
      <c r="A356" t="s">
        <v>3104</v>
      </c>
      <c r="B356" t="s">
        <v>3105</v>
      </c>
      <c r="C356">
        <v>0</v>
      </c>
      <c r="D356" s="9" t="str">
        <f>VLOOKUP(Table_miniLM_keywords_topics[[#This Row],[Column3.topic]],miniLM_keywords_topicDescriptio!$B$2:$C$20, 2, FALSE)</f>
        <v>0_teacher_teachers_attitudes_language</v>
      </c>
    </row>
    <row r="357" spans="1:4" x14ac:dyDescent="0.25">
      <c r="A357" t="s">
        <v>3110</v>
      </c>
      <c r="B357" t="s">
        <v>5987</v>
      </c>
      <c r="C357">
        <v>1</v>
      </c>
      <c r="D357" s="9" t="str">
        <f>VLOOKUP(Table_miniLM_keywords_topics[[#This Row],[Column3.topic]],miniLM_keywords_topicDescriptio!$B$2:$C$20, 2, FALSE)</f>
        <v>1_tests_language_second_reading</v>
      </c>
    </row>
    <row r="358" spans="1:4" x14ac:dyDescent="0.25">
      <c r="A358" t="s">
        <v>3114</v>
      </c>
      <c r="B358" t="s">
        <v>5988</v>
      </c>
      <c r="C358">
        <v>-1</v>
      </c>
      <c r="D358" s="9" t="str">
        <f>VLOOKUP(Table_miniLM_keywords_topics[[#This Row],[Column3.topic]],miniLM_keywords_topicDescriptio!$B$2:$C$20, 2, FALSE)</f>
        <v>-1_language_second_learning_instruction</v>
      </c>
    </row>
    <row r="359" spans="1:4" x14ac:dyDescent="0.25">
      <c r="A359" t="s">
        <v>3118</v>
      </c>
      <c r="B359" t="s">
        <v>3119</v>
      </c>
      <c r="C359">
        <v>17</v>
      </c>
      <c r="D359" s="9" t="str">
        <f>VLOOKUP(Table_miniLM_keywords_topics[[#This Row],[Column3.topic]],miniLM_keywords_topicDescriptio!$B$2:$C$20, 2, FALSE)</f>
        <v>17_simulation_computer_games_learning</v>
      </c>
    </row>
    <row r="360" spans="1:4" x14ac:dyDescent="0.25">
      <c r="A360" t="s">
        <v>3123</v>
      </c>
      <c r="B360" t="s">
        <v>3124</v>
      </c>
      <c r="C360">
        <v>0</v>
      </c>
      <c r="D360" s="9" t="str">
        <f>VLOOKUP(Table_miniLM_keywords_topics[[#This Row],[Column3.topic]],miniLM_keywords_topicDescriptio!$B$2:$C$20, 2, FALSE)</f>
        <v>0_teacher_teachers_attitudes_language</v>
      </c>
    </row>
    <row r="361" spans="1:4" x14ac:dyDescent="0.25">
      <c r="A361" t="s">
        <v>3129</v>
      </c>
      <c r="B361" t="s">
        <v>3130</v>
      </c>
      <c r="C361">
        <v>5</v>
      </c>
      <c r="D361" s="9" t="str">
        <f>VLOOKUP(Table_miniLM_keywords_topics[[#This Row],[Column3.topic]],miniLM_keywords_topicDescriptio!$B$2:$C$20, 2, FALSE)</f>
        <v>5_student_technology_education_uses</v>
      </c>
    </row>
    <row r="362" spans="1:4" x14ac:dyDescent="0.25">
      <c r="A362" t="s">
        <v>3135</v>
      </c>
      <c r="B362" t="s">
        <v>5985</v>
      </c>
      <c r="C362">
        <v>0</v>
      </c>
      <c r="D362" s="9" t="str">
        <f>VLOOKUP(Table_miniLM_keywords_topics[[#This Row],[Column3.topic]],miniLM_keywords_topicDescriptio!$B$2:$C$20, 2, FALSE)</f>
        <v>0_teacher_teachers_attitudes_language</v>
      </c>
    </row>
    <row r="363" spans="1:4" x14ac:dyDescent="0.25">
      <c r="A363" t="s">
        <v>3139</v>
      </c>
      <c r="B363" t="s">
        <v>3140</v>
      </c>
      <c r="C363">
        <v>4</v>
      </c>
      <c r="D363" s="9" t="str">
        <f>VLOOKUP(Table_miniLM_keywords_topics[[#This Row],[Column3.topic]],miniLM_keywords_topicDescriptio!$B$2:$C$20, 2, FALSE)</f>
        <v>4_writing_composition_instruction_second</v>
      </c>
    </row>
    <row r="364" spans="1:4" x14ac:dyDescent="0.25">
      <c r="A364" t="s">
        <v>3143</v>
      </c>
      <c r="B364" t="s">
        <v>3144</v>
      </c>
      <c r="C364">
        <v>13</v>
      </c>
      <c r="D364" s="9" t="str">
        <f>VLOOKUP(Table_miniLM_keywords_topics[[#This Row],[Column3.topic]],miniLM_keywords_topicDescriptio!$B$2:$C$20, 2, FALSE)</f>
        <v>13_blended_learning_language_second</v>
      </c>
    </row>
    <row r="365" spans="1:4" x14ac:dyDescent="0.25">
      <c r="A365" t="s">
        <v>3149</v>
      </c>
      <c r="B365" t="s">
        <v>3150</v>
      </c>
      <c r="C365">
        <v>-1</v>
      </c>
      <c r="D365" s="9" t="str">
        <f>VLOOKUP(Table_miniLM_keywords_topics[[#This Row],[Column3.topic]],miniLM_keywords_topicDescriptio!$B$2:$C$20, 2, FALSE)</f>
        <v>-1_language_second_learning_instruction</v>
      </c>
    </row>
    <row r="366" spans="1:4" x14ac:dyDescent="0.25">
      <c r="A366" t="s">
        <v>3154</v>
      </c>
      <c r="B366" t="s">
        <v>3155</v>
      </c>
      <c r="C366">
        <v>11</v>
      </c>
      <c r="D366" s="9" t="str">
        <f>VLOOKUP(Table_miniLM_keywords_topics[[#This Row],[Column3.topic]],miniLM_keywords_topicDescriptio!$B$2:$C$20, 2, FALSE)</f>
        <v>11_web_technologies_writing_collaborative</v>
      </c>
    </row>
    <row r="367" spans="1:4" x14ac:dyDescent="0.25">
      <c r="A367" t="s">
        <v>3158</v>
      </c>
      <c r="B367" t="s">
        <v>3159</v>
      </c>
      <c r="C367">
        <v>-1</v>
      </c>
      <c r="D367" s="9" t="str">
        <f>VLOOKUP(Table_miniLM_keywords_topics[[#This Row],[Column3.topic]],miniLM_keywords_topicDescriptio!$B$2:$C$20, 2, FALSE)</f>
        <v>-1_language_second_learning_instruction</v>
      </c>
    </row>
    <row r="368" spans="1:4" x14ac:dyDescent="0.25">
      <c r="A368" t="s">
        <v>3163</v>
      </c>
      <c r="B368" t="s">
        <v>3164</v>
      </c>
      <c r="C368">
        <v>0</v>
      </c>
      <c r="D368" s="9" t="str">
        <f>VLOOKUP(Table_miniLM_keywords_topics[[#This Row],[Column3.topic]],miniLM_keywords_topicDescriptio!$B$2:$C$20, 2, FALSE)</f>
        <v>0_teacher_teachers_attitudes_language</v>
      </c>
    </row>
    <row r="369" spans="1:4" x14ac:dyDescent="0.25">
      <c r="A369" t="s">
        <v>3168</v>
      </c>
      <c r="B369" t="s">
        <v>3169</v>
      </c>
      <c r="C369">
        <v>0</v>
      </c>
      <c r="D369" s="9" t="str">
        <f>VLOOKUP(Table_miniLM_keywords_topics[[#This Row],[Column3.topic]],miniLM_keywords_topicDescriptio!$B$2:$C$20, 2, FALSE)</f>
        <v>0_teacher_teachers_attitudes_language</v>
      </c>
    </row>
    <row r="370" spans="1:4" x14ac:dyDescent="0.25">
      <c r="A370" t="s">
        <v>3174</v>
      </c>
      <c r="B370" t="s">
        <v>3175</v>
      </c>
      <c r="C370">
        <v>4</v>
      </c>
      <c r="D370" s="9" t="str">
        <f>VLOOKUP(Table_miniLM_keywords_topics[[#This Row],[Column3.topic]],miniLM_keywords_topicDescriptio!$B$2:$C$20, 2, FALSE)</f>
        <v>4_writing_composition_instruction_second</v>
      </c>
    </row>
    <row r="371" spans="1:4" x14ac:dyDescent="0.25">
      <c r="A371" t="s">
        <v>3179</v>
      </c>
      <c r="B371" t="s">
        <v>3180</v>
      </c>
      <c r="C371">
        <v>-1</v>
      </c>
      <c r="D371" s="9" t="str">
        <f>VLOOKUP(Table_miniLM_keywords_topics[[#This Row],[Column3.topic]],miniLM_keywords_topicDescriptio!$B$2:$C$20, 2, FALSE)</f>
        <v>-1_language_second_learning_instruction</v>
      </c>
    </row>
    <row r="372" spans="1:4" x14ac:dyDescent="0.25">
      <c r="A372" t="s">
        <v>3184</v>
      </c>
      <c r="B372" t="s">
        <v>3185</v>
      </c>
      <c r="C372">
        <v>-1</v>
      </c>
      <c r="D372" s="9" t="str">
        <f>VLOOKUP(Table_miniLM_keywords_topics[[#This Row],[Column3.topic]],miniLM_keywords_topicDescriptio!$B$2:$C$20, 2, FALSE)</f>
        <v>-1_language_second_learning_instruction</v>
      </c>
    </row>
    <row r="373" spans="1:4" x14ac:dyDescent="0.25">
      <c r="A373" t="s">
        <v>3188</v>
      </c>
      <c r="B373" t="s">
        <v>3189</v>
      </c>
      <c r="C373">
        <v>-1</v>
      </c>
      <c r="D373" s="9" t="str">
        <f>VLOOKUP(Table_miniLM_keywords_topics[[#This Row],[Column3.topic]],miniLM_keywords_topicDescriptio!$B$2:$C$20, 2, FALSE)</f>
        <v>-1_language_second_learning_instruction</v>
      </c>
    </row>
    <row r="374" spans="1:4" x14ac:dyDescent="0.25">
      <c r="A374" t="s">
        <v>3193</v>
      </c>
      <c r="B374" t="s">
        <v>3194</v>
      </c>
      <c r="C374">
        <v>4</v>
      </c>
      <c r="D374" s="9" t="str">
        <f>VLOOKUP(Table_miniLM_keywords_topics[[#This Row],[Column3.topic]],miniLM_keywords_topicDescriptio!$B$2:$C$20, 2, FALSE)</f>
        <v>4_writing_composition_instruction_second</v>
      </c>
    </row>
    <row r="375" spans="1:4" x14ac:dyDescent="0.25">
      <c r="A375" t="s">
        <v>3198</v>
      </c>
      <c r="B375" t="s">
        <v>3199</v>
      </c>
      <c r="C375">
        <v>-1</v>
      </c>
      <c r="D375" s="9" t="str">
        <f>VLOOKUP(Table_miniLM_keywords_topics[[#This Row],[Column3.topic]],miniLM_keywords_topicDescriptio!$B$2:$C$20, 2, FALSE)</f>
        <v>-1_language_second_learning_instruction</v>
      </c>
    </row>
    <row r="376" spans="1:4" x14ac:dyDescent="0.25">
      <c r="A376" t="s">
        <v>3203</v>
      </c>
      <c r="B376" t="s">
        <v>5983</v>
      </c>
      <c r="C376">
        <v>4</v>
      </c>
      <c r="D376" s="9" t="str">
        <f>VLOOKUP(Table_miniLM_keywords_topics[[#This Row],[Column3.topic]],miniLM_keywords_topicDescriptio!$B$2:$C$20, 2, FALSE)</f>
        <v>4_writing_composition_instruction_second</v>
      </c>
    </row>
    <row r="377" spans="1:4" x14ac:dyDescent="0.25">
      <c r="A377" t="s">
        <v>3207</v>
      </c>
      <c r="B377" t="s">
        <v>5982</v>
      </c>
      <c r="C377">
        <v>-1</v>
      </c>
      <c r="D377" s="9" t="str">
        <f>VLOOKUP(Table_miniLM_keywords_topics[[#This Row],[Column3.topic]],miniLM_keywords_topicDescriptio!$B$2:$C$20, 2, FALSE)</f>
        <v>-1_language_second_learning_instruction</v>
      </c>
    </row>
    <row r="378" spans="1:4" x14ac:dyDescent="0.25">
      <c r="A378" t="s">
        <v>3210</v>
      </c>
      <c r="B378" t="s">
        <v>3211</v>
      </c>
      <c r="C378">
        <v>5</v>
      </c>
      <c r="D378" s="9" t="str">
        <f>VLOOKUP(Table_miniLM_keywords_topics[[#This Row],[Column3.topic]],miniLM_keywords_topicDescriptio!$B$2:$C$20, 2, FALSE)</f>
        <v>5_student_technology_education_uses</v>
      </c>
    </row>
    <row r="379" spans="1:4" x14ac:dyDescent="0.25">
      <c r="A379" t="s">
        <v>3216</v>
      </c>
      <c r="B379" t="s">
        <v>5984</v>
      </c>
      <c r="C379">
        <v>0</v>
      </c>
      <c r="D379" s="9" t="str">
        <f>VLOOKUP(Table_miniLM_keywords_topics[[#This Row],[Column3.topic]],miniLM_keywords_topicDescriptio!$B$2:$C$20, 2, FALSE)</f>
        <v>0_teacher_teachers_attitudes_language</v>
      </c>
    </row>
    <row r="380" spans="1:4" x14ac:dyDescent="0.25">
      <c r="A380" t="s">
        <v>3220</v>
      </c>
      <c r="B380" t="s">
        <v>3221</v>
      </c>
      <c r="C380">
        <v>-1</v>
      </c>
      <c r="D380" s="9" t="str">
        <f>VLOOKUP(Table_miniLM_keywords_topics[[#This Row],[Column3.topic]],miniLM_keywords_topicDescriptio!$B$2:$C$20, 2, FALSE)</f>
        <v>-1_language_second_learning_instruction</v>
      </c>
    </row>
    <row r="381" spans="1:4" x14ac:dyDescent="0.25">
      <c r="A381" t="s">
        <v>3437</v>
      </c>
      <c r="B381" t="s">
        <v>3438</v>
      </c>
      <c r="C381">
        <v>13</v>
      </c>
      <c r="D381" s="9" t="str">
        <f>VLOOKUP(Table_miniLM_keywords_topics[[#This Row],[Column3.topic]],miniLM_keywords_topicDescriptio!$B$2:$C$20, 2, FALSE)</f>
        <v>13_blended_learning_language_second</v>
      </c>
    </row>
    <row r="382" spans="1:4" x14ac:dyDescent="0.25">
      <c r="A382" t="s">
        <v>3442</v>
      </c>
      <c r="B382" t="s">
        <v>3443</v>
      </c>
      <c r="C382">
        <v>7</v>
      </c>
      <c r="D382" s="9" t="str">
        <f>VLOOKUP(Table_miniLM_keywords_topics[[#This Row],[Column3.topic]],miniLM_keywords_topicDescriptio!$B$2:$C$20, 2, FALSE)</f>
        <v>7_communication_intercultural_mediated_cultural</v>
      </c>
    </row>
    <row r="383" spans="1:4" x14ac:dyDescent="0.25">
      <c r="A383" t="s">
        <v>3448</v>
      </c>
      <c r="B383" t="s">
        <v>3449</v>
      </c>
      <c r="C383">
        <v>7</v>
      </c>
      <c r="D383" s="9" t="str">
        <f>VLOOKUP(Table_miniLM_keywords_topics[[#This Row],[Column3.topic]],miniLM_keywords_topicDescriptio!$B$2:$C$20, 2, FALSE)</f>
        <v>7_communication_intercultural_mediated_cultural</v>
      </c>
    </row>
    <row r="384" spans="1:4" x14ac:dyDescent="0.25">
      <c r="A384" t="s">
        <v>3453</v>
      </c>
      <c r="B384" t="s">
        <v>3454</v>
      </c>
      <c r="C384">
        <v>-1</v>
      </c>
      <c r="D384" s="9" t="str">
        <f>VLOOKUP(Table_miniLM_keywords_topics[[#This Row],[Column3.topic]],miniLM_keywords_topicDescriptio!$B$2:$C$20, 2, FALSE)</f>
        <v>-1_language_second_learning_instruction</v>
      </c>
    </row>
    <row r="385" spans="1:4" x14ac:dyDescent="0.25">
      <c r="A385" t="s">
        <v>3458</v>
      </c>
      <c r="B385" t="s">
        <v>3459</v>
      </c>
      <c r="C385">
        <v>13</v>
      </c>
      <c r="D385" s="9" t="str">
        <f>VLOOKUP(Table_miniLM_keywords_topics[[#This Row],[Column3.topic]],miniLM_keywords_topicDescriptio!$B$2:$C$20, 2, FALSE)</f>
        <v>13_blended_learning_language_second</v>
      </c>
    </row>
    <row r="386" spans="1:4" x14ac:dyDescent="0.25">
      <c r="A386" t="s">
        <v>3464</v>
      </c>
      <c r="B386" t="s">
        <v>3465</v>
      </c>
      <c r="C386">
        <v>-1</v>
      </c>
      <c r="D386" s="9" t="str">
        <f>VLOOKUP(Table_miniLM_keywords_topics[[#This Row],[Column3.topic]],miniLM_keywords_topicDescriptio!$B$2:$C$20, 2, FALSE)</f>
        <v>-1_language_second_learning_instruction</v>
      </c>
    </row>
    <row r="387" spans="1:4" x14ac:dyDescent="0.25">
      <c r="A387" t="s">
        <v>3469</v>
      </c>
      <c r="B387" t="s">
        <v>3470</v>
      </c>
      <c r="C387">
        <v>-1</v>
      </c>
      <c r="D387" s="9" t="str">
        <f>VLOOKUP(Table_miniLM_keywords_topics[[#This Row],[Column3.topic]],miniLM_keywords_topicDescriptio!$B$2:$C$20, 2, FALSE)</f>
        <v>-1_language_second_learning_instruction</v>
      </c>
    </row>
    <row r="388" spans="1:4" x14ac:dyDescent="0.25">
      <c r="A388" t="s">
        <v>3474</v>
      </c>
      <c r="B388" t="s">
        <v>3475</v>
      </c>
      <c r="C388">
        <v>-1</v>
      </c>
      <c r="D388" s="9" t="str">
        <f>VLOOKUP(Table_miniLM_keywords_topics[[#This Row],[Column3.topic]],miniLM_keywords_topicDescriptio!$B$2:$C$20, 2, FALSE)</f>
        <v>-1_language_second_learning_instruction</v>
      </c>
    </row>
    <row r="389" spans="1:4" x14ac:dyDescent="0.25">
      <c r="A389" t="s">
        <v>3479</v>
      </c>
      <c r="B389" t="s">
        <v>3480</v>
      </c>
      <c r="C389">
        <v>4</v>
      </c>
      <c r="D389" s="9" t="str">
        <f>VLOOKUP(Table_miniLM_keywords_topics[[#This Row],[Column3.topic]],miniLM_keywords_topicDescriptio!$B$2:$C$20, 2, FALSE)</f>
        <v>4_writing_composition_instruction_second</v>
      </c>
    </row>
    <row r="390" spans="1:4" x14ac:dyDescent="0.25">
      <c r="A390" t="s">
        <v>3484</v>
      </c>
      <c r="B390" t="s">
        <v>3485</v>
      </c>
      <c r="C390">
        <v>7</v>
      </c>
      <c r="D390" s="9" t="str">
        <f>VLOOKUP(Table_miniLM_keywords_topics[[#This Row],[Column3.topic]],miniLM_keywords_topicDescriptio!$B$2:$C$20, 2, FALSE)</f>
        <v>7_communication_intercultural_mediated_cultural</v>
      </c>
    </row>
    <row r="391" spans="1:4" x14ac:dyDescent="0.25">
      <c r="A391" t="s">
        <v>3490</v>
      </c>
      <c r="B391" t="s">
        <v>3491</v>
      </c>
      <c r="C391">
        <v>-1</v>
      </c>
      <c r="D391" s="9" t="str">
        <f>VLOOKUP(Table_miniLM_keywords_topics[[#This Row],[Column3.topic]],miniLM_keywords_topicDescriptio!$B$2:$C$20, 2, FALSE)</f>
        <v>-1_language_second_learning_instruction</v>
      </c>
    </row>
    <row r="392" spans="1:4" x14ac:dyDescent="0.25">
      <c r="A392" t="s">
        <v>3495</v>
      </c>
      <c r="B392" t="s">
        <v>3496</v>
      </c>
      <c r="C392">
        <v>4</v>
      </c>
      <c r="D392" s="9" t="str">
        <f>VLOOKUP(Table_miniLM_keywords_topics[[#This Row],[Column3.topic]],miniLM_keywords_topicDescriptio!$B$2:$C$20, 2, FALSE)</f>
        <v>4_writing_composition_instruction_second</v>
      </c>
    </row>
    <row r="393" spans="1:4" x14ac:dyDescent="0.25">
      <c r="A393" t="s">
        <v>3500</v>
      </c>
      <c r="B393" t="s">
        <v>3501</v>
      </c>
      <c r="C393">
        <v>4</v>
      </c>
      <c r="D393" s="9" t="str">
        <f>VLOOKUP(Table_miniLM_keywords_topics[[#This Row],[Column3.topic]],miniLM_keywords_topicDescriptio!$B$2:$C$20, 2, FALSE)</f>
        <v>4_writing_composition_instruction_second</v>
      </c>
    </row>
    <row r="394" spans="1:4" x14ac:dyDescent="0.25">
      <c r="A394" t="s">
        <v>3505</v>
      </c>
      <c r="B394" t="s">
        <v>3506</v>
      </c>
      <c r="C394">
        <v>9</v>
      </c>
      <c r="D394" s="9" t="str">
        <f>VLOOKUP(Table_miniLM_keywords_topics[[#This Row],[Column3.topic]],miniLM_keywords_topicDescriptio!$B$2:$C$20, 2, FALSE)</f>
        <v>9_chinese_mandarin_language_second</v>
      </c>
    </row>
    <row r="395" spans="1:4" x14ac:dyDescent="0.25">
      <c r="A395" t="s">
        <v>3511</v>
      </c>
      <c r="B395" t="s">
        <v>3512</v>
      </c>
      <c r="C395">
        <v>9</v>
      </c>
      <c r="D395" s="9" t="str">
        <f>VLOOKUP(Table_miniLM_keywords_topics[[#This Row],[Column3.topic]],miniLM_keywords_topicDescriptio!$B$2:$C$20, 2, FALSE)</f>
        <v>9_chinese_mandarin_language_second</v>
      </c>
    </row>
    <row r="396" spans="1:4" x14ac:dyDescent="0.25">
      <c r="A396" t="s">
        <v>3516</v>
      </c>
      <c r="B396" t="s">
        <v>3517</v>
      </c>
      <c r="C396">
        <v>15</v>
      </c>
      <c r="D396" s="9" t="str">
        <f>VLOOKUP(Table_miniLM_keywords_topics[[#This Row],[Column3.topic]],miniLM_keywords_topicDescriptio!$B$2:$C$20, 2, FALSE)</f>
        <v>15_technology_uses_in_education</v>
      </c>
    </row>
    <row r="397" spans="1:4" x14ac:dyDescent="0.25">
      <c r="A397" t="s">
        <v>3521</v>
      </c>
      <c r="B397" t="s">
        <v>3522</v>
      </c>
      <c r="C397">
        <v>3</v>
      </c>
      <c r="D397" s="9" t="str">
        <f>VLOOKUP(Table_miniLM_keywords_topics[[#This Row],[Column3.topic]],miniLM_keywords_topicDescriptio!$B$2:$C$20, 2, FALSE)</f>
        <v>3_instruction_computer_assisted_learning</v>
      </c>
    </row>
    <row r="398" spans="1:4" x14ac:dyDescent="0.25">
      <c r="A398" t="s">
        <v>3526</v>
      </c>
      <c r="B398" t="s">
        <v>3527</v>
      </c>
      <c r="C398">
        <v>-1</v>
      </c>
      <c r="D398" s="9" t="str">
        <f>VLOOKUP(Table_miniLM_keywords_topics[[#This Row],[Column3.topic]],miniLM_keywords_topicDescriptio!$B$2:$C$20, 2, FALSE)</f>
        <v>-1_language_second_learning_instruction</v>
      </c>
    </row>
    <row r="399" spans="1:4" x14ac:dyDescent="0.25">
      <c r="A399" t="s">
        <v>3530</v>
      </c>
      <c r="B399" t="s">
        <v>3531</v>
      </c>
      <c r="C399">
        <v>-1</v>
      </c>
      <c r="D399" s="9" t="str">
        <f>VLOOKUP(Table_miniLM_keywords_topics[[#This Row],[Column3.topic]],miniLM_keywords_topicDescriptio!$B$2:$C$20, 2, FALSE)</f>
        <v>-1_language_second_learning_instruction</v>
      </c>
    </row>
    <row r="400" spans="1:4" x14ac:dyDescent="0.25">
      <c r="A400" t="s">
        <v>3535</v>
      </c>
      <c r="B400" t="s">
        <v>3536</v>
      </c>
      <c r="C400">
        <v>0</v>
      </c>
      <c r="D400" s="9" t="str">
        <f>VLOOKUP(Table_miniLM_keywords_topics[[#This Row],[Column3.topic]],miniLM_keywords_topicDescriptio!$B$2:$C$20, 2, FALSE)</f>
        <v>0_teacher_teachers_attitudes_language</v>
      </c>
    </row>
    <row r="401" spans="1:4" x14ac:dyDescent="0.25">
      <c r="A401" t="s">
        <v>3540</v>
      </c>
      <c r="B401" t="s">
        <v>3541</v>
      </c>
      <c r="C401">
        <v>1</v>
      </c>
      <c r="D401" s="9" t="str">
        <f>VLOOKUP(Table_miniLM_keywords_topics[[#This Row],[Column3.topic]],miniLM_keywords_topicDescriptio!$B$2:$C$20, 2, FALSE)</f>
        <v>1_tests_language_second_reading</v>
      </c>
    </row>
    <row r="402" spans="1:4" x14ac:dyDescent="0.25">
      <c r="A402" t="s">
        <v>3545</v>
      </c>
      <c r="B402" t="s">
        <v>3546</v>
      </c>
      <c r="C402">
        <v>-1</v>
      </c>
      <c r="D402" s="9" t="str">
        <f>VLOOKUP(Table_miniLM_keywords_topics[[#This Row],[Column3.topic]],miniLM_keywords_topicDescriptio!$B$2:$C$20, 2, FALSE)</f>
        <v>-1_language_second_learning_instruction</v>
      </c>
    </row>
    <row r="403" spans="1:4" x14ac:dyDescent="0.25">
      <c r="A403" t="s">
        <v>3550</v>
      </c>
      <c r="B403" t="s">
        <v>3551</v>
      </c>
      <c r="C403">
        <v>-1</v>
      </c>
      <c r="D403" s="9" t="str">
        <f>VLOOKUP(Table_miniLM_keywords_topics[[#This Row],[Column3.topic]],miniLM_keywords_topicDescriptio!$B$2:$C$20, 2, FALSE)</f>
        <v>-1_language_second_learning_instruction</v>
      </c>
    </row>
    <row r="404" spans="1:4" x14ac:dyDescent="0.25">
      <c r="A404" t="s">
        <v>3555</v>
      </c>
      <c r="B404" t="s">
        <v>3556</v>
      </c>
      <c r="C404">
        <v>1</v>
      </c>
      <c r="D404" s="9" t="str">
        <f>VLOOKUP(Table_miniLM_keywords_topics[[#This Row],[Column3.topic]],miniLM_keywords_topicDescriptio!$B$2:$C$20, 2, FALSE)</f>
        <v>1_tests_language_second_reading</v>
      </c>
    </row>
    <row r="405" spans="1:4" x14ac:dyDescent="0.25">
      <c r="A405" t="s">
        <v>3560</v>
      </c>
      <c r="B405" t="s">
        <v>3561</v>
      </c>
      <c r="C405">
        <v>1</v>
      </c>
      <c r="D405" s="9" t="str">
        <f>VLOOKUP(Table_miniLM_keywords_topics[[#This Row],[Column3.topic]],miniLM_keywords_topicDescriptio!$B$2:$C$20, 2, FALSE)</f>
        <v>1_tests_language_second_reading</v>
      </c>
    </row>
    <row r="406" spans="1:4" x14ac:dyDescent="0.25">
      <c r="A406" t="s">
        <v>3565</v>
      </c>
      <c r="B406" t="s">
        <v>3566</v>
      </c>
      <c r="C406">
        <v>-1</v>
      </c>
      <c r="D406" s="9" t="str">
        <f>VLOOKUP(Table_miniLM_keywords_topics[[#This Row],[Column3.topic]],miniLM_keywords_topicDescriptio!$B$2:$C$20, 2, FALSE)</f>
        <v>-1_language_second_learning_instruction</v>
      </c>
    </row>
    <row r="407" spans="1:4" x14ac:dyDescent="0.25">
      <c r="A407" t="s">
        <v>3571</v>
      </c>
      <c r="B407" t="s">
        <v>5992</v>
      </c>
      <c r="C407">
        <v>1</v>
      </c>
      <c r="D407" s="9" t="str">
        <f>VLOOKUP(Table_miniLM_keywords_topics[[#This Row],[Column3.topic]],miniLM_keywords_topicDescriptio!$B$2:$C$20, 2, FALSE)</f>
        <v>1_tests_language_second_reading</v>
      </c>
    </row>
    <row r="408" spans="1:4" x14ac:dyDescent="0.25">
      <c r="A408" t="s">
        <v>3575</v>
      </c>
      <c r="B408" t="s">
        <v>3576</v>
      </c>
      <c r="C408">
        <v>1</v>
      </c>
      <c r="D408" s="9" t="str">
        <f>VLOOKUP(Table_miniLM_keywords_topics[[#This Row],[Column3.topic]],miniLM_keywords_topicDescriptio!$B$2:$C$20, 2, FALSE)</f>
        <v>1_tests_language_second_reading</v>
      </c>
    </row>
    <row r="409" spans="1:4" x14ac:dyDescent="0.25">
      <c r="A409" t="s">
        <v>3580</v>
      </c>
      <c r="B409" t="s">
        <v>3581</v>
      </c>
      <c r="C409">
        <v>-1</v>
      </c>
      <c r="D409" s="9" t="str">
        <f>VLOOKUP(Table_miniLM_keywords_topics[[#This Row],[Column3.topic]],miniLM_keywords_topicDescriptio!$B$2:$C$20, 2, FALSE)</f>
        <v>-1_language_second_learning_instruction</v>
      </c>
    </row>
    <row r="410" spans="1:4" x14ac:dyDescent="0.25">
      <c r="A410" t="s">
        <v>3585</v>
      </c>
      <c r="B410" t="s">
        <v>3586</v>
      </c>
      <c r="C410">
        <v>0</v>
      </c>
      <c r="D410" s="9" t="str">
        <f>VLOOKUP(Table_miniLM_keywords_topics[[#This Row],[Column3.topic]],miniLM_keywords_topicDescriptio!$B$2:$C$20, 2, FALSE)</f>
        <v>0_teacher_teachers_attitudes_language</v>
      </c>
    </row>
    <row r="411" spans="1:4" x14ac:dyDescent="0.25">
      <c r="A411" t="s">
        <v>3590</v>
      </c>
      <c r="B411" t="s">
        <v>3591</v>
      </c>
      <c r="C411">
        <v>5</v>
      </c>
      <c r="D411" s="9" t="str">
        <f>VLOOKUP(Table_miniLM_keywords_topics[[#This Row],[Column3.topic]],miniLM_keywords_topicDescriptio!$B$2:$C$20, 2, FALSE)</f>
        <v>5_student_technology_education_uses</v>
      </c>
    </row>
    <row r="412" spans="1:4" x14ac:dyDescent="0.25">
      <c r="A412" t="s">
        <v>3595</v>
      </c>
      <c r="B412" t="s">
        <v>3596</v>
      </c>
      <c r="C412">
        <v>-1</v>
      </c>
      <c r="D412" s="9" t="str">
        <f>VLOOKUP(Table_miniLM_keywords_topics[[#This Row],[Column3.topic]],miniLM_keywords_topicDescriptio!$B$2:$C$20, 2, FALSE)</f>
        <v>-1_language_second_learning_instruction</v>
      </c>
    </row>
    <row r="413" spans="1:4" x14ac:dyDescent="0.25">
      <c r="A413" t="s">
        <v>3600</v>
      </c>
      <c r="B413" t="s">
        <v>3601</v>
      </c>
      <c r="C413">
        <v>5</v>
      </c>
      <c r="D413" s="9" t="str">
        <f>VLOOKUP(Table_miniLM_keywords_topics[[#This Row],[Column3.topic]],miniLM_keywords_topicDescriptio!$B$2:$C$20, 2, FALSE)</f>
        <v>5_student_technology_education_uses</v>
      </c>
    </row>
    <row r="414" spans="1:4" x14ac:dyDescent="0.25">
      <c r="A414" t="s">
        <v>3605</v>
      </c>
      <c r="B414" t="s">
        <v>5991</v>
      </c>
      <c r="C414">
        <v>14</v>
      </c>
      <c r="D414" s="9" t="str">
        <f>VLOOKUP(Table_miniLM_keywords_topics[[#This Row],[Column3.topic]],miniLM_keywords_topicDescriptio!$B$2:$C$20, 2, FALSE)</f>
        <v>14_anxiety_second_student_scales</v>
      </c>
    </row>
    <row r="415" spans="1:4" x14ac:dyDescent="0.25">
      <c r="A415" t="s">
        <v>3609</v>
      </c>
      <c r="B415" t="s">
        <v>3610</v>
      </c>
      <c r="C415">
        <v>-1</v>
      </c>
      <c r="D415" s="9" t="str">
        <f>VLOOKUP(Table_miniLM_keywords_topics[[#This Row],[Column3.topic]],miniLM_keywords_topicDescriptio!$B$2:$C$20, 2, FALSE)</f>
        <v>-1_language_second_learning_instruction</v>
      </c>
    </row>
    <row r="416" spans="1:4" x14ac:dyDescent="0.25">
      <c r="A416" t="s">
        <v>3614</v>
      </c>
      <c r="B416" t="s">
        <v>3615</v>
      </c>
      <c r="C416">
        <v>0</v>
      </c>
      <c r="D416" s="9" t="str">
        <f>VLOOKUP(Table_miniLM_keywords_topics[[#This Row],[Column3.topic]],miniLM_keywords_topicDescriptio!$B$2:$C$20, 2, FALSE)</f>
        <v>0_teacher_teachers_attitudes_language</v>
      </c>
    </row>
    <row r="417" spans="1:4" x14ac:dyDescent="0.25">
      <c r="A417" t="s">
        <v>3619</v>
      </c>
      <c r="B417" t="s">
        <v>3620</v>
      </c>
      <c r="C417">
        <v>-1</v>
      </c>
      <c r="D417" s="9" t="str">
        <f>VLOOKUP(Table_miniLM_keywords_topics[[#This Row],[Column3.topic]],miniLM_keywords_topicDescriptio!$B$2:$C$20, 2, FALSE)</f>
        <v>-1_language_second_learning_instruction</v>
      </c>
    </row>
    <row r="418" spans="1:4" x14ac:dyDescent="0.25">
      <c r="A418" t="s">
        <v>3624</v>
      </c>
      <c r="B418" t="s">
        <v>3625</v>
      </c>
      <c r="C418">
        <v>-1</v>
      </c>
      <c r="D418" s="9" t="str">
        <f>VLOOKUP(Table_miniLM_keywords_topics[[#This Row],[Column3.topic]],miniLM_keywords_topicDescriptio!$B$2:$C$20, 2, FALSE)</f>
        <v>-1_language_second_learning_instruction</v>
      </c>
    </row>
    <row r="419" spans="1:4" x14ac:dyDescent="0.25">
      <c r="A419" t="s">
        <v>3630</v>
      </c>
      <c r="B419" t="s">
        <v>3631</v>
      </c>
      <c r="C419">
        <v>-1</v>
      </c>
      <c r="D419" s="9" t="str">
        <f>VLOOKUP(Table_miniLM_keywords_topics[[#This Row],[Column3.topic]],miniLM_keywords_topicDescriptio!$B$2:$C$20, 2, FALSE)</f>
        <v>-1_language_second_learning_instruction</v>
      </c>
    </row>
    <row r="420" spans="1:4" x14ac:dyDescent="0.25">
      <c r="A420" t="s">
        <v>3635</v>
      </c>
      <c r="B420" t="s">
        <v>3636</v>
      </c>
      <c r="C420">
        <v>3</v>
      </c>
      <c r="D420" s="9" t="str">
        <f>VLOOKUP(Table_miniLM_keywords_topics[[#This Row],[Column3.topic]],miniLM_keywords_topicDescriptio!$B$2:$C$20, 2, FALSE)</f>
        <v>3_instruction_computer_assisted_learning</v>
      </c>
    </row>
    <row r="421" spans="1:4" x14ac:dyDescent="0.25">
      <c r="A421" t="s">
        <v>3640</v>
      </c>
      <c r="B421" t="s">
        <v>3641</v>
      </c>
      <c r="C421">
        <v>8</v>
      </c>
      <c r="D421" s="9" t="str">
        <f>VLOOKUP(Table_miniLM_keywords_topics[[#This Row],[Column3.topic]],miniLM_keywords_topicDescriptio!$B$2:$C$20, 2, FALSE)</f>
        <v>8_linguistics_computational_language_second</v>
      </c>
    </row>
    <row r="422" spans="1:4" x14ac:dyDescent="0.25">
      <c r="A422" t="s">
        <v>3645</v>
      </c>
      <c r="B422" t="s">
        <v>3646</v>
      </c>
      <c r="C422">
        <v>13</v>
      </c>
      <c r="D422" s="9" t="str">
        <f>VLOOKUP(Table_miniLM_keywords_topics[[#This Row],[Column3.topic]],miniLM_keywords_topicDescriptio!$B$2:$C$20, 2, FALSE)</f>
        <v>13_blended_learning_language_second</v>
      </c>
    </row>
    <row r="423" spans="1:4" x14ac:dyDescent="0.25">
      <c r="A423" t="s">
        <v>3650</v>
      </c>
      <c r="B423" t="s">
        <v>5990</v>
      </c>
      <c r="C423">
        <v>4</v>
      </c>
      <c r="D423" s="9" t="str">
        <f>VLOOKUP(Table_miniLM_keywords_topics[[#This Row],[Column3.topic]],miniLM_keywords_topicDescriptio!$B$2:$C$20, 2, FALSE)</f>
        <v>4_writing_composition_instruction_second</v>
      </c>
    </row>
    <row r="424" spans="1:4" x14ac:dyDescent="0.25">
      <c r="A424" t="s">
        <v>3654</v>
      </c>
      <c r="B424" t="s">
        <v>3655</v>
      </c>
      <c r="C424">
        <v>9</v>
      </c>
      <c r="D424" s="9" t="str">
        <f>VLOOKUP(Table_miniLM_keywords_topics[[#This Row],[Column3.topic]],miniLM_keywords_topicDescriptio!$B$2:$C$20, 2, FALSE)</f>
        <v>9_chinese_mandarin_language_second</v>
      </c>
    </row>
    <row r="425" spans="1:4" x14ac:dyDescent="0.25">
      <c r="A425" t="s">
        <v>3659</v>
      </c>
      <c r="B425" t="s">
        <v>3660</v>
      </c>
      <c r="C425">
        <v>-1</v>
      </c>
      <c r="D425" s="9" t="str">
        <f>VLOOKUP(Table_miniLM_keywords_topics[[#This Row],[Column3.topic]],miniLM_keywords_topicDescriptio!$B$2:$C$20, 2, FALSE)</f>
        <v>-1_language_second_learning_instruction</v>
      </c>
    </row>
    <row r="426" spans="1:4" x14ac:dyDescent="0.25">
      <c r="A426" t="s">
        <v>3663</v>
      </c>
      <c r="B426" t="s">
        <v>3664</v>
      </c>
      <c r="C426">
        <v>0</v>
      </c>
      <c r="D426" s="9" t="str">
        <f>VLOOKUP(Table_miniLM_keywords_topics[[#This Row],[Column3.topic]],miniLM_keywords_topicDescriptio!$B$2:$C$20, 2, FALSE)</f>
        <v>0_teacher_teachers_attitudes_language</v>
      </c>
    </row>
    <row r="427" spans="1:4" x14ac:dyDescent="0.25">
      <c r="A427" t="s">
        <v>3964</v>
      </c>
      <c r="B427" t="s">
        <v>3965</v>
      </c>
      <c r="C427">
        <v>-1</v>
      </c>
      <c r="D427" s="9" t="str">
        <f>VLOOKUP(Table_miniLM_keywords_topics[[#This Row],[Column3.topic]],miniLM_keywords_topicDescriptio!$B$2:$C$20, 2, FALSE)</f>
        <v>-1_language_second_learning_instruction</v>
      </c>
    </row>
    <row r="428" spans="1:4" x14ac:dyDescent="0.25">
      <c r="A428" t="s">
        <v>3969</v>
      </c>
      <c r="B428" t="s">
        <v>3970</v>
      </c>
      <c r="C428">
        <v>8</v>
      </c>
      <c r="D428" s="9" t="str">
        <f>VLOOKUP(Table_miniLM_keywords_topics[[#This Row],[Column3.topic]],miniLM_keywords_topicDescriptio!$B$2:$C$20, 2, FALSE)</f>
        <v>8_linguistics_computational_language_second</v>
      </c>
    </row>
    <row r="429" spans="1:4" x14ac:dyDescent="0.25">
      <c r="A429" t="s">
        <v>3974</v>
      </c>
      <c r="B429" t="s">
        <v>5993</v>
      </c>
      <c r="C429">
        <v>0</v>
      </c>
      <c r="D429" s="9" t="str">
        <f>VLOOKUP(Table_miniLM_keywords_topics[[#This Row],[Column3.topic]],miniLM_keywords_topicDescriptio!$B$2:$C$20, 2, FALSE)</f>
        <v>0_teacher_teachers_attitudes_language</v>
      </c>
    </row>
    <row r="430" spans="1:4" x14ac:dyDescent="0.25">
      <c r="A430" t="s">
        <v>3977</v>
      </c>
      <c r="B430" t="s">
        <v>3978</v>
      </c>
      <c r="C430">
        <v>-1</v>
      </c>
      <c r="D430" s="9" t="str">
        <f>VLOOKUP(Table_miniLM_keywords_topics[[#This Row],[Column3.topic]],miniLM_keywords_topicDescriptio!$B$2:$C$20, 2, FALSE)</f>
        <v>-1_language_second_learning_instruction</v>
      </c>
    </row>
    <row r="431" spans="1:4" x14ac:dyDescent="0.25">
      <c r="A431" t="s">
        <v>3982</v>
      </c>
      <c r="B431" t="s">
        <v>3983</v>
      </c>
      <c r="C431">
        <v>14</v>
      </c>
      <c r="D431" s="9" t="str">
        <f>VLOOKUP(Table_miniLM_keywords_topics[[#This Row],[Column3.topic]],miniLM_keywords_topicDescriptio!$B$2:$C$20, 2, FALSE)</f>
        <v>14_anxiety_second_student_scales</v>
      </c>
    </row>
    <row r="432" spans="1:4" x14ac:dyDescent="0.25">
      <c r="A432" t="s">
        <v>3987</v>
      </c>
      <c r="B432" t="s">
        <v>3988</v>
      </c>
      <c r="C432">
        <v>1</v>
      </c>
      <c r="D432" s="9" t="str">
        <f>VLOOKUP(Table_miniLM_keywords_topics[[#This Row],[Column3.topic]],miniLM_keywords_topicDescriptio!$B$2:$C$20, 2, FALSE)</f>
        <v>1_tests_language_second_reading</v>
      </c>
    </row>
    <row r="433" spans="1:4" x14ac:dyDescent="0.25">
      <c r="A433" t="s">
        <v>3991</v>
      </c>
      <c r="B433" t="s">
        <v>3992</v>
      </c>
      <c r="C433">
        <v>1</v>
      </c>
      <c r="D433" s="9" t="str">
        <f>VLOOKUP(Table_miniLM_keywords_topics[[#This Row],[Column3.topic]],miniLM_keywords_topicDescriptio!$B$2:$C$20, 2, FALSE)</f>
        <v>1_tests_language_second_reading</v>
      </c>
    </row>
    <row r="434" spans="1:4" x14ac:dyDescent="0.25">
      <c r="A434" t="s">
        <v>3996</v>
      </c>
      <c r="B434" t="s">
        <v>3997</v>
      </c>
      <c r="C434">
        <v>5</v>
      </c>
      <c r="D434" s="9" t="str">
        <f>VLOOKUP(Table_miniLM_keywords_topics[[#This Row],[Column3.topic]],miniLM_keywords_topicDescriptio!$B$2:$C$20, 2, FALSE)</f>
        <v>5_student_technology_education_uses</v>
      </c>
    </row>
    <row r="435" spans="1:4" x14ac:dyDescent="0.25">
      <c r="A435" t="s">
        <v>4001</v>
      </c>
      <c r="B435" t="s">
        <v>4002</v>
      </c>
      <c r="C435">
        <v>5</v>
      </c>
      <c r="D435" s="9" t="str">
        <f>VLOOKUP(Table_miniLM_keywords_topics[[#This Row],[Column3.topic]],miniLM_keywords_topicDescriptio!$B$2:$C$20, 2, FALSE)</f>
        <v>5_student_technology_education_uses</v>
      </c>
    </row>
    <row r="436" spans="1:4" x14ac:dyDescent="0.25">
      <c r="A436" t="s">
        <v>4006</v>
      </c>
      <c r="B436" t="s">
        <v>4007</v>
      </c>
      <c r="C436">
        <v>0</v>
      </c>
      <c r="D436" s="9" t="str">
        <f>VLOOKUP(Table_miniLM_keywords_topics[[#This Row],[Column3.topic]],miniLM_keywords_topicDescriptio!$B$2:$C$20, 2, FALSE)</f>
        <v>0_teacher_teachers_attitudes_language</v>
      </c>
    </row>
    <row r="437" spans="1:4" x14ac:dyDescent="0.25">
      <c r="A437" t="s">
        <v>4011</v>
      </c>
      <c r="B437" t="s">
        <v>5994</v>
      </c>
      <c r="C437">
        <v>0</v>
      </c>
      <c r="D437" s="9" t="str">
        <f>VLOOKUP(Table_miniLM_keywords_topics[[#This Row],[Column3.topic]],miniLM_keywords_topicDescriptio!$B$2:$C$20, 2, FALSE)</f>
        <v>0_teacher_teachers_attitudes_language</v>
      </c>
    </row>
    <row r="438" spans="1:4" x14ac:dyDescent="0.25">
      <c r="A438" t="s">
        <v>4015</v>
      </c>
      <c r="B438" t="s">
        <v>4016</v>
      </c>
      <c r="C438">
        <v>5</v>
      </c>
      <c r="D438" s="9" t="str">
        <f>VLOOKUP(Table_miniLM_keywords_topics[[#This Row],[Column3.topic]],miniLM_keywords_topicDescriptio!$B$2:$C$20, 2, FALSE)</f>
        <v>5_student_technology_education_uses</v>
      </c>
    </row>
    <row r="439" spans="1:4" x14ac:dyDescent="0.25">
      <c r="A439" t="s">
        <v>4020</v>
      </c>
      <c r="B439" t="s">
        <v>5995</v>
      </c>
      <c r="C439">
        <v>4</v>
      </c>
      <c r="D439" s="9" t="str">
        <f>VLOOKUP(Table_miniLM_keywords_topics[[#This Row],[Column3.topic]],miniLM_keywords_topicDescriptio!$B$2:$C$20, 2, FALSE)</f>
        <v>4_writing_composition_instruction_second</v>
      </c>
    </row>
    <row r="440" spans="1:4" x14ac:dyDescent="0.25">
      <c r="A440" t="s">
        <v>4024</v>
      </c>
      <c r="B440" t="s">
        <v>4025</v>
      </c>
      <c r="C440">
        <v>0</v>
      </c>
      <c r="D440" s="9" t="str">
        <f>VLOOKUP(Table_miniLM_keywords_topics[[#This Row],[Column3.topic]],miniLM_keywords_topicDescriptio!$B$2:$C$20, 2, FALSE)</f>
        <v>0_teacher_teachers_attitudes_language</v>
      </c>
    </row>
    <row r="441" spans="1:4" x14ac:dyDescent="0.25">
      <c r="A441" t="s">
        <v>4029</v>
      </c>
      <c r="B441" t="s">
        <v>4030</v>
      </c>
      <c r="C441">
        <v>5</v>
      </c>
      <c r="D441" s="9" t="str">
        <f>VLOOKUP(Table_miniLM_keywords_topics[[#This Row],[Column3.topic]],miniLM_keywords_topicDescriptio!$B$2:$C$20, 2, FALSE)</f>
        <v>5_student_technology_education_uses</v>
      </c>
    </row>
    <row r="442" spans="1:4" x14ac:dyDescent="0.25">
      <c r="A442" t="s">
        <v>4034</v>
      </c>
      <c r="B442" t="s">
        <v>4035</v>
      </c>
      <c r="C442">
        <v>-1</v>
      </c>
      <c r="D442" s="9" t="str">
        <f>VLOOKUP(Table_miniLM_keywords_topics[[#This Row],[Column3.topic]],miniLM_keywords_topicDescriptio!$B$2:$C$20, 2, FALSE)</f>
        <v>-1_language_second_learning_instruction</v>
      </c>
    </row>
    <row r="443" spans="1:4" x14ac:dyDescent="0.25">
      <c r="A443" t="s">
        <v>4038</v>
      </c>
      <c r="B443" t="s">
        <v>4039</v>
      </c>
      <c r="C443">
        <v>-1</v>
      </c>
      <c r="D443" s="9" t="str">
        <f>VLOOKUP(Table_miniLM_keywords_topics[[#This Row],[Column3.topic]],miniLM_keywords_topicDescriptio!$B$2:$C$20, 2, FALSE)</f>
        <v>-1_language_second_learning_instruction</v>
      </c>
    </row>
    <row r="444" spans="1:4" x14ac:dyDescent="0.25">
      <c r="A444" t="s">
        <v>4043</v>
      </c>
      <c r="B444" t="s">
        <v>4044</v>
      </c>
      <c r="C444">
        <v>1</v>
      </c>
      <c r="D444" s="9" t="str">
        <f>VLOOKUP(Table_miniLM_keywords_topics[[#This Row],[Column3.topic]],miniLM_keywords_topicDescriptio!$B$2:$C$20, 2, FALSE)</f>
        <v>1_tests_language_second_reading</v>
      </c>
    </row>
    <row r="445" spans="1:4" x14ac:dyDescent="0.25">
      <c r="A445" t="s">
        <v>4048</v>
      </c>
      <c r="B445" t="s">
        <v>4049</v>
      </c>
      <c r="C445">
        <v>0</v>
      </c>
      <c r="D445" s="9" t="str">
        <f>VLOOKUP(Table_miniLM_keywords_topics[[#This Row],[Column3.topic]],miniLM_keywords_topicDescriptio!$B$2:$C$20, 2, FALSE)</f>
        <v>0_teacher_teachers_attitudes_language</v>
      </c>
    </row>
    <row r="446" spans="1:4" x14ac:dyDescent="0.25">
      <c r="A446" t="s">
        <v>4053</v>
      </c>
      <c r="B446" t="s">
        <v>4054</v>
      </c>
      <c r="C446">
        <v>-1</v>
      </c>
      <c r="D446" s="9" t="str">
        <f>VLOOKUP(Table_miniLM_keywords_topics[[#This Row],[Column3.topic]],miniLM_keywords_topicDescriptio!$B$2:$C$20, 2, FALSE)</f>
        <v>-1_language_second_learning_instruction</v>
      </c>
    </row>
    <row r="447" spans="1:4" x14ac:dyDescent="0.25">
      <c r="A447" t="s">
        <v>4058</v>
      </c>
      <c r="B447" t="s">
        <v>4059</v>
      </c>
      <c r="C447">
        <v>-1</v>
      </c>
      <c r="D447" s="9" t="str">
        <f>VLOOKUP(Table_miniLM_keywords_topics[[#This Row],[Column3.topic]],miniLM_keywords_topicDescriptio!$B$2:$C$20, 2, FALSE)</f>
        <v>-1_language_second_learning_instruction</v>
      </c>
    </row>
    <row r="448" spans="1:4" x14ac:dyDescent="0.25">
      <c r="A448" t="s">
        <v>4062</v>
      </c>
      <c r="B448" t="s">
        <v>4063</v>
      </c>
      <c r="C448">
        <v>3</v>
      </c>
      <c r="D448" s="9" t="str">
        <f>VLOOKUP(Table_miniLM_keywords_topics[[#This Row],[Column3.topic]],miniLM_keywords_topicDescriptio!$B$2:$C$20, 2, FALSE)</f>
        <v>3_instruction_computer_assisted_learning</v>
      </c>
    </row>
    <row r="449" spans="1:4" x14ac:dyDescent="0.25">
      <c r="A449" t="s">
        <v>4067</v>
      </c>
      <c r="B449" t="s">
        <v>4068</v>
      </c>
      <c r="C449">
        <v>4</v>
      </c>
      <c r="D449" s="9" t="str">
        <f>VLOOKUP(Table_miniLM_keywords_topics[[#This Row],[Column3.topic]],miniLM_keywords_topicDescriptio!$B$2:$C$20, 2, FALSE)</f>
        <v>4_writing_composition_instruction_second</v>
      </c>
    </row>
    <row r="450" spans="1:4" x14ac:dyDescent="0.25">
      <c r="A450" t="s">
        <v>4072</v>
      </c>
      <c r="B450" t="s">
        <v>4073</v>
      </c>
      <c r="C450">
        <v>0</v>
      </c>
      <c r="D450" s="9" t="str">
        <f>VLOOKUP(Table_miniLM_keywords_topics[[#This Row],[Column3.topic]],miniLM_keywords_topicDescriptio!$B$2:$C$20, 2, FALSE)</f>
        <v>0_teacher_teachers_attitudes_language</v>
      </c>
    </row>
    <row r="451" spans="1:4" x14ac:dyDescent="0.25">
      <c r="A451" t="s">
        <v>4077</v>
      </c>
      <c r="B451" t="s">
        <v>4078</v>
      </c>
      <c r="C451">
        <v>4</v>
      </c>
      <c r="D451" s="9" t="str">
        <f>VLOOKUP(Table_miniLM_keywords_topics[[#This Row],[Column3.topic]],miniLM_keywords_topicDescriptio!$B$2:$C$20, 2, FALSE)</f>
        <v>4_writing_composition_instruction_second</v>
      </c>
    </row>
    <row r="452" spans="1:4" x14ac:dyDescent="0.25">
      <c r="A452" t="s">
        <v>4082</v>
      </c>
      <c r="B452" t="s">
        <v>4083</v>
      </c>
      <c r="C452">
        <v>17</v>
      </c>
      <c r="D452" s="9" t="str">
        <f>VLOOKUP(Table_miniLM_keywords_topics[[#This Row],[Column3.topic]],miniLM_keywords_topicDescriptio!$B$2:$C$20, 2, FALSE)</f>
        <v>17_simulation_computer_games_learning</v>
      </c>
    </row>
    <row r="453" spans="1:4" x14ac:dyDescent="0.25">
      <c r="A453" t="s">
        <v>4087</v>
      </c>
      <c r="B453" t="s">
        <v>4088</v>
      </c>
      <c r="C453">
        <v>0</v>
      </c>
      <c r="D453" s="9" t="str">
        <f>VLOOKUP(Table_miniLM_keywords_topics[[#This Row],[Column3.topic]],miniLM_keywords_topicDescriptio!$B$2:$C$20, 2, FALSE)</f>
        <v>0_teacher_teachers_attitudes_language</v>
      </c>
    </row>
    <row r="454" spans="1:4" x14ac:dyDescent="0.25">
      <c r="A454" t="s">
        <v>4092</v>
      </c>
      <c r="B454" t="s">
        <v>4093</v>
      </c>
      <c r="C454">
        <v>3</v>
      </c>
      <c r="D454" s="9" t="str">
        <f>VLOOKUP(Table_miniLM_keywords_topics[[#This Row],[Column3.topic]],miniLM_keywords_topicDescriptio!$B$2:$C$20, 2, FALSE)</f>
        <v>3_instruction_computer_assisted_learning</v>
      </c>
    </row>
    <row r="455" spans="1:4" x14ac:dyDescent="0.25">
      <c r="A455" t="s">
        <v>4097</v>
      </c>
      <c r="B455" t="s">
        <v>4098</v>
      </c>
      <c r="C455">
        <v>-1</v>
      </c>
      <c r="D455" s="9" t="str">
        <f>VLOOKUP(Table_miniLM_keywords_topics[[#This Row],[Column3.topic]],miniLM_keywords_topicDescriptio!$B$2:$C$20, 2, FALSE)</f>
        <v>-1_language_second_learning_instruction</v>
      </c>
    </row>
    <row r="456" spans="1:4" x14ac:dyDescent="0.25">
      <c r="A456" t="s">
        <v>4103</v>
      </c>
      <c r="B456" t="s">
        <v>4104</v>
      </c>
      <c r="C456">
        <v>-1</v>
      </c>
      <c r="D456" s="9" t="str">
        <f>VLOOKUP(Table_miniLM_keywords_topics[[#This Row],[Column3.topic]],miniLM_keywords_topicDescriptio!$B$2:$C$20, 2, FALSE)</f>
        <v>-1_language_second_learning_instruction</v>
      </c>
    </row>
    <row r="457" spans="1:4" x14ac:dyDescent="0.25">
      <c r="A457" t="s">
        <v>4109</v>
      </c>
      <c r="B457" t="s">
        <v>4110</v>
      </c>
      <c r="C457">
        <v>-1</v>
      </c>
      <c r="D457" s="9" t="str">
        <f>VLOOKUP(Table_miniLM_keywords_topics[[#This Row],[Column3.topic]],miniLM_keywords_topicDescriptio!$B$2:$C$20, 2, FALSE)</f>
        <v>-1_language_second_learning_instruction</v>
      </c>
    </row>
    <row r="458" spans="1:4" x14ac:dyDescent="0.25">
      <c r="A458" t="s">
        <v>4113</v>
      </c>
      <c r="B458" t="s">
        <v>4114</v>
      </c>
      <c r="C458">
        <v>-1</v>
      </c>
      <c r="D458" s="9" t="str">
        <f>VLOOKUP(Table_miniLM_keywords_topics[[#This Row],[Column3.topic]],miniLM_keywords_topicDescriptio!$B$2:$C$20, 2, FALSE)</f>
        <v>-1_language_second_learning_instruction</v>
      </c>
    </row>
    <row r="459" spans="1:4" x14ac:dyDescent="0.25">
      <c r="A459" t="s">
        <v>4118</v>
      </c>
      <c r="B459" t="s">
        <v>4119</v>
      </c>
      <c r="C459">
        <v>1</v>
      </c>
      <c r="D459" s="9" t="str">
        <f>VLOOKUP(Table_miniLM_keywords_topics[[#This Row],[Column3.topic]],miniLM_keywords_topicDescriptio!$B$2:$C$20, 2, FALSE)</f>
        <v>1_tests_language_second_reading</v>
      </c>
    </row>
    <row r="460" spans="1:4" x14ac:dyDescent="0.25">
      <c r="A460" t="s">
        <v>4123</v>
      </c>
      <c r="B460" t="s">
        <v>4124</v>
      </c>
      <c r="C460">
        <v>0</v>
      </c>
      <c r="D460" s="9" t="str">
        <f>VLOOKUP(Table_miniLM_keywords_topics[[#This Row],[Column3.topic]],miniLM_keywords_topicDescriptio!$B$2:$C$20, 2, FALSE)</f>
        <v>0_teacher_teachers_attitudes_language</v>
      </c>
    </row>
    <row r="461" spans="1:4" x14ac:dyDescent="0.25">
      <c r="A461" t="s">
        <v>4128</v>
      </c>
      <c r="B461" t="s">
        <v>4129</v>
      </c>
      <c r="C461">
        <v>0</v>
      </c>
      <c r="D461" s="9" t="str">
        <f>VLOOKUP(Table_miniLM_keywords_topics[[#This Row],[Column3.topic]],miniLM_keywords_topicDescriptio!$B$2:$C$20, 2, FALSE)</f>
        <v>0_teacher_teachers_attitudes_language</v>
      </c>
    </row>
    <row r="462" spans="1:4" x14ac:dyDescent="0.25">
      <c r="A462" t="s">
        <v>4133</v>
      </c>
      <c r="B462" t="s">
        <v>5998</v>
      </c>
      <c r="C462">
        <v>4</v>
      </c>
      <c r="D462" s="9" t="str">
        <f>VLOOKUP(Table_miniLM_keywords_topics[[#This Row],[Column3.topic]],miniLM_keywords_topicDescriptio!$B$2:$C$20, 2, FALSE)</f>
        <v>4_writing_composition_instruction_second</v>
      </c>
    </row>
    <row r="463" spans="1:4" x14ac:dyDescent="0.25">
      <c r="A463" t="s">
        <v>4136</v>
      </c>
      <c r="B463" t="s">
        <v>4137</v>
      </c>
      <c r="C463">
        <v>-1</v>
      </c>
      <c r="D463" s="9" t="str">
        <f>VLOOKUP(Table_miniLM_keywords_topics[[#This Row],[Column3.topic]],miniLM_keywords_topicDescriptio!$B$2:$C$20, 2, FALSE)</f>
        <v>-1_language_second_learning_instruction</v>
      </c>
    </row>
    <row r="464" spans="1:4" x14ac:dyDescent="0.25">
      <c r="A464" t="s">
        <v>4141</v>
      </c>
      <c r="B464" t="s">
        <v>4142</v>
      </c>
      <c r="C464">
        <v>-1</v>
      </c>
      <c r="D464" s="9" t="str">
        <f>VLOOKUP(Table_miniLM_keywords_topics[[#This Row],[Column3.topic]],miniLM_keywords_topicDescriptio!$B$2:$C$20, 2, FALSE)</f>
        <v>-1_language_second_learning_instruction</v>
      </c>
    </row>
    <row r="465" spans="1:4" x14ac:dyDescent="0.25">
      <c r="A465" t="s">
        <v>4146</v>
      </c>
      <c r="B465" t="s">
        <v>4147</v>
      </c>
      <c r="C465">
        <v>1</v>
      </c>
      <c r="D465" s="9" t="str">
        <f>VLOOKUP(Table_miniLM_keywords_topics[[#This Row],[Column3.topic]],miniLM_keywords_topicDescriptio!$B$2:$C$20, 2, FALSE)</f>
        <v>1_tests_language_second_reading</v>
      </c>
    </row>
    <row r="466" spans="1:4" x14ac:dyDescent="0.25">
      <c r="A466" t="s">
        <v>4151</v>
      </c>
      <c r="B466" t="s">
        <v>4152</v>
      </c>
      <c r="C466">
        <v>15</v>
      </c>
      <c r="D466" s="9" t="str">
        <f>VLOOKUP(Table_miniLM_keywords_topics[[#This Row],[Column3.topic]],miniLM_keywords_topicDescriptio!$B$2:$C$20, 2, FALSE)</f>
        <v>15_technology_uses_in_education</v>
      </c>
    </row>
    <row r="467" spans="1:4" x14ac:dyDescent="0.25">
      <c r="A467" t="s">
        <v>4156</v>
      </c>
      <c r="B467" t="s">
        <v>4157</v>
      </c>
      <c r="C467">
        <v>1</v>
      </c>
      <c r="D467" s="9" t="str">
        <f>VLOOKUP(Table_miniLM_keywords_topics[[#This Row],[Column3.topic]],miniLM_keywords_topicDescriptio!$B$2:$C$20, 2, FALSE)</f>
        <v>1_tests_language_second_reading</v>
      </c>
    </row>
    <row r="468" spans="1:4" x14ac:dyDescent="0.25">
      <c r="A468" t="s">
        <v>4161</v>
      </c>
      <c r="B468" t="s">
        <v>6000</v>
      </c>
      <c r="C468">
        <v>0</v>
      </c>
      <c r="D468" s="9" t="str">
        <f>VLOOKUP(Table_miniLM_keywords_topics[[#This Row],[Column3.topic]],miniLM_keywords_topicDescriptio!$B$2:$C$20, 2, FALSE)</f>
        <v>0_teacher_teachers_attitudes_language</v>
      </c>
    </row>
    <row r="469" spans="1:4" x14ac:dyDescent="0.25">
      <c r="A469" t="s">
        <v>4164</v>
      </c>
      <c r="B469" t="s">
        <v>4165</v>
      </c>
      <c r="C469">
        <v>7</v>
      </c>
      <c r="D469" s="9" t="str">
        <f>VLOOKUP(Table_miniLM_keywords_topics[[#This Row],[Column3.topic]],miniLM_keywords_topicDescriptio!$B$2:$C$20, 2, FALSE)</f>
        <v>7_communication_intercultural_mediated_cultural</v>
      </c>
    </row>
    <row r="470" spans="1:4" x14ac:dyDescent="0.25">
      <c r="A470" t="s">
        <v>4170</v>
      </c>
      <c r="B470" t="s">
        <v>4171</v>
      </c>
      <c r="C470">
        <v>13</v>
      </c>
      <c r="D470" s="9" t="str">
        <f>VLOOKUP(Table_miniLM_keywords_topics[[#This Row],[Column3.topic]],miniLM_keywords_topicDescriptio!$B$2:$C$20, 2, FALSE)</f>
        <v>13_blended_learning_language_second</v>
      </c>
    </row>
    <row r="471" spans="1:4" x14ac:dyDescent="0.25">
      <c r="A471" t="s">
        <v>4175</v>
      </c>
      <c r="B471" t="s">
        <v>5996</v>
      </c>
      <c r="C471">
        <v>-1</v>
      </c>
      <c r="D471" s="9" t="str">
        <f>VLOOKUP(Table_miniLM_keywords_topics[[#This Row],[Column3.topic]],miniLM_keywords_topicDescriptio!$B$2:$C$20, 2, FALSE)</f>
        <v>-1_language_second_learning_instruction</v>
      </c>
    </row>
    <row r="472" spans="1:4" x14ac:dyDescent="0.25">
      <c r="A472" t="s">
        <v>4180</v>
      </c>
      <c r="B472" t="s">
        <v>4181</v>
      </c>
      <c r="C472">
        <v>4</v>
      </c>
      <c r="D472" s="9" t="str">
        <f>VLOOKUP(Table_miniLM_keywords_topics[[#This Row],[Column3.topic]],miniLM_keywords_topicDescriptio!$B$2:$C$20, 2, FALSE)</f>
        <v>4_writing_composition_instruction_second</v>
      </c>
    </row>
    <row r="473" spans="1:4" x14ac:dyDescent="0.25">
      <c r="A473" t="s">
        <v>4185</v>
      </c>
      <c r="B473" t="s">
        <v>5997</v>
      </c>
      <c r="C473">
        <v>11</v>
      </c>
      <c r="D473" s="9" t="str">
        <f>VLOOKUP(Table_miniLM_keywords_topics[[#This Row],[Column3.topic]],miniLM_keywords_topicDescriptio!$B$2:$C$20, 2, FALSE)</f>
        <v>11_web_technologies_writing_collaborative</v>
      </c>
    </row>
    <row r="474" spans="1:4" x14ac:dyDescent="0.25">
      <c r="A474" t="s">
        <v>4189</v>
      </c>
      <c r="B474" t="s">
        <v>4190</v>
      </c>
      <c r="C474">
        <v>0</v>
      </c>
      <c r="D474" s="9" t="str">
        <f>VLOOKUP(Table_miniLM_keywords_topics[[#This Row],[Column3.topic]],miniLM_keywords_topicDescriptio!$B$2:$C$20, 2, FALSE)</f>
        <v>0_teacher_teachers_attitudes_language</v>
      </c>
    </row>
    <row r="475" spans="1:4" x14ac:dyDescent="0.25">
      <c r="A475" t="s">
        <v>4194</v>
      </c>
      <c r="B475" t="s">
        <v>4195</v>
      </c>
      <c r="C475">
        <v>-1</v>
      </c>
      <c r="D475" s="9" t="str">
        <f>VLOOKUP(Table_miniLM_keywords_topics[[#This Row],[Column3.topic]],miniLM_keywords_topicDescriptio!$B$2:$C$20, 2, FALSE)</f>
        <v>-1_language_second_learning_instruction</v>
      </c>
    </row>
    <row r="476" spans="1:4" x14ac:dyDescent="0.25">
      <c r="A476" t="s">
        <v>4199</v>
      </c>
      <c r="B476" t="s">
        <v>4200</v>
      </c>
      <c r="C476">
        <v>7</v>
      </c>
      <c r="D476" s="9" t="str">
        <f>VLOOKUP(Table_miniLM_keywords_topics[[#This Row],[Column3.topic]],miniLM_keywords_topicDescriptio!$B$2:$C$20, 2, FALSE)</f>
        <v>7_communication_intercultural_mediated_cultural</v>
      </c>
    </row>
    <row r="477" spans="1:4" x14ac:dyDescent="0.25">
      <c r="A477" t="s">
        <v>4204</v>
      </c>
      <c r="B477" t="s">
        <v>4205</v>
      </c>
      <c r="C477">
        <v>4</v>
      </c>
      <c r="D477" s="9" t="str">
        <f>VLOOKUP(Table_miniLM_keywords_topics[[#This Row],[Column3.topic]],miniLM_keywords_topicDescriptio!$B$2:$C$20, 2, FALSE)</f>
        <v>4_writing_composition_instruction_second</v>
      </c>
    </row>
    <row r="478" spans="1:4" x14ac:dyDescent="0.25">
      <c r="A478" t="s">
        <v>4209</v>
      </c>
      <c r="B478" t="s">
        <v>4210</v>
      </c>
      <c r="C478">
        <v>5</v>
      </c>
      <c r="D478" s="9" t="str">
        <f>VLOOKUP(Table_miniLM_keywords_topics[[#This Row],[Column3.topic]],miniLM_keywords_topicDescriptio!$B$2:$C$20, 2, FALSE)</f>
        <v>5_student_technology_education_uses</v>
      </c>
    </row>
    <row r="479" spans="1:4" x14ac:dyDescent="0.25">
      <c r="A479" t="s">
        <v>4214</v>
      </c>
      <c r="B479" t="s">
        <v>4215</v>
      </c>
      <c r="C479">
        <v>1</v>
      </c>
      <c r="D479" s="9" t="str">
        <f>VLOOKUP(Table_miniLM_keywords_topics[[#This Row],[Column3.topic]],miniLM_keywords_topicDescriptio!$B$2:$C$20, 2, FALSE)</f>
        <v>1_tests_language_second_reading</v>
      </c>
    </row>
    <row r="480" spans="1:4" x14ac:dyDescent="0.25">
      <c r="A480" t="s">
        <v>4220</v>
      </c>
      <c r="B480" t="s">
        <v>4221</v>
      </c>
      <c r="C480">
        <v>0</v>
      </c>
      <c r="D480" s="9" t="str">
        <f>VLOOKUP(Table_miniLM_keywords_topics[[#This Row],[Column3.topic]],miniLM_keywords_topicDescriptio!$B$2:$C$20, 2, FALSE)</f>
        <v>0_teacher_teachers_attitudes_language</v>
      </c>
    </row>
    <row r="481" spans="1:4" x14ac:dyDescent="0.25">
      <c r="A481" t="s">
        <v>4225</v>
      </c>
      <c r="B481" t="s">
        <v>4226</v>
      </c>
      <c r="C481">
        <v>3</v>
      </c>
      <c r="D481" s="9" t="str">
        <f>VLOOKUP(Table_miniLM_keywords_topics[[#This Row],[Column3.topic]],miniLM_keywords_topicDescriptio!$B$2:$C$20, 2, FALSE)</f>
        <v>3_instruction_computer_assisted_learning</v>
      </c>
    </row>
    <row r="482" spans="1:4" x14ac:dyDescent="0.25">
      <c r="A482" t="s">
        <v>4230</v>
      </c>
      <c r="B482" t="s">
        <v>4231</v>
      </c>
      <c r="C482">
        <v>0</v>
      </c>
      <c r="D482" s="9" t="str">
        <f>VLOOKUP(Table_miniLM_keywords_topics[[#This Row],[Column3.topic]],miniLM_keywords_topicDescriptio!$B$2:$C$20, 2, FALSE)</f>
        <v>0_teacher_teachers_attitudes_language</v>
      </c>
    </row>
    <row r="483" spans="1:4" x14ac:dyDescent="0.25">
      <c r="A483" t="s">
        <v>4235</v>
      </c>
      <c r="B483" t="s">
        <v>4236</v>
      </c>
      <c r="C483">
        <v>4</v>
      </c>
      <c r="D483" s="9" t="str">
        <f>VLOOKUP(Table_miniLM_keywords_topics[[#This Row],[Column3.topic]],miniLM_keywords_topicDescriptio!$B$2:$C$20, 2, FALSE)</f>
        <v>4_writing_composition_instruction_second</v>
      </c>
    </row>
    <row r="484" spans="1:4" x14ac:dyDescent="0.25">
      <c r="A484" t="s">
        <v>4240</v>
      </c>
      <c r="B484" t="s">
        <v>4241</v>
      </c>
      <c r="C484">
        <v>0</v>
      </c>
      <c r="D484" s="9" t="str">
        <f>VLOOKUP(Table_miniLM_keywords_topics[[#This Row],[Column3.topic]],miniLM_keywords_topicDescriptio!$B$2:$C$20, 2, FALSE)</f>
        <v>0_teacher_teachers_attitudes_language</v>
      </c>
    </row>
    <row r="485" spans="1:4" x14ac:dyDescent="0.25">
      <c r="A485" t="s">
        <v>4245</v>
      </c>
      <c r="B485" t="s">
        <v>4246</v>
      </c>
      <c r="C485">
        <v>-1</v>
      </c>
      <c r="D485" s="9" t="str">
        <f>VLOOKUP(Table_miniLM_keywords_topics[[#This Row],[Column3.topic]],miniLM_keywords_topicDescriptio!$B$2:$C$20, 2, FALSE)</f>
        <v>-1_language_second_learning_instruction</v>
      </c>
    </row>
    <row r="486" spans="1:4" x14ac:dyDescent="0.25">
      <c r="A486" t="s">
        <v>4250</v>
      </c>
      <c r="B486" t="s">
        <v>4251</v>
      </c>
      <c r="C486">
        <v>5</v>
      </c>
      <c r="D486" s="9" t="str">
        <f>VLOOKUP(Table_miniLM_keywords_topics[[#This Row],[Column3.topic]],miniLM_keywords_topicDescriptio!$B$2:$C$20, 2, FALSE)</f>
        <v>5_student_technology_education_uses</v>
      </c>
    </row>
    <row r="487" spans="1:4" x14ac:dyDescent="0.25">
      <c r="A487" t="s">
        <v>4255</v>
      </c>
      <c r="B487" t="s">
        <v>5999</v>
      </c>
      <c r="C487">
        <v>0</v>
      </c>
      <c r="D487" s="9" t="str">
        <f>VLOOKUP(Table_miniLM_keywords_topics[[#This Row],[Column3.topic]],miniLM_keywords_topicDescriptio!$B$2:$C$20, 2, FALSE)</f>
        <v>0_teacher_teachers_attitudes_language</v>
      </c>
    </row>
    <row r="488" spans="1:4" x14ac:dyDescent="0.25">
      <c r="A488" t="s">
        <v>4259</v>
      </c>
      <c r="B488" t="s">
        <v>4260</v>
      </c>
      <c r="C488">
        <v>14</v>
      </c>
      <c r="D488" s="9" t="str">
        <f>VLOOKUP(Table_miniLM_keywords_topics[[#This Row],[Column3.topic]],miniLM_keywords_topicDescriptio!$B$2:$C$20, 2, FALSE)</f>
        <v>14_anxiety_second_student_scales</v>
      </c>
    </row>
    <row r="489" spans="1:4" x14ac:dyDescent="0.25">
      <c r="A489" t="s">
        <v>4458</v>
      </c>
      <c r="B489" t="s">
        <v>4459</v>
      </c>
      <c r="C489">
        <v>-1</v>
      </c>
      <c r="D489" s="9" t="str">
        <f>VLOOKUP(Table_miniLM_keywords_topics[[#This Row],[Column3.topic]],miniLM_keywords_topicDescriptio!$B$2:$C$20, 2, FALSE)</f>
        <v>-1_language_second_learning_instruction</v>
      </c>
    </row>
    <row r="490" spans="1:4" x14ac:dyDescent="0.25">
      <c r="A490" t="s">
        <v>4464</v>
      </c>
      <c r="B490" t="s">
        <v>5964</v>
      </c>
      <c r="C490">
        <v>11</v>
      </c>
      <c r="D490" s="9" t="str">
        <f>VLOOKUP(Table_miniLM_keywords_topics[[#This Row],[Column3.topic]],miniLM_keywords_topicDescriptio!$B$2:$C$20, 2, FALSE)</f>
        <v>11_web_technologies_writing_collaborative</v>
      </c>
    </row>
    <row r="491" spans="1:4" x14ac:dyDescent="0.25">
      <c r="A491" t="s">
        <v>4467</v>
      </c>
      <c r="B491" t="s">
        <v>4468</v>
      </c>
      <c r="C491">
        <v>3</v>
      </c>
      <c r="D491" s="9" t="str">
        <f>VLOOKUP(Table_miniLM_keywords_topics[[#This Row],[Column3.topic]],miniLM_keywords_topicDescriptio!$B$2:$C$20, 2, FALSE)</f>
        <v>3_instruction_computer_assisted_learning</v>
      </c>
    </row>
    <row r="492" spans="1:4" x14ac:dyDescent="0.25">
      <c r="A492" t="s">
        <v>4472</v>
      </c>
      <c r="B492" t="s">
        <v>4473</v>
      </c>
      <c r="C492">
        <v>1</v>
      </c>
      <c r="D492" s="9" t="str">
        <f>VLOOKUP(Table_miniLM_keywords_topics[[#This Row],[Column3.topic]],miniLM_keywords_topicDescriptio!$B$2:$C$20, 2, FALSE)</f>
        <v>1_tests_language_second_reading</v>
      </c>
    </row>
    <row r="493" spans="1:4" x14ac:dyDescent="0.25">
      <c r="A493" t="s">
        <v>4477</v>
      </c>
      <c r="B493" t="s">
        <v>4478</v>
      </c>
      <c r="C493">
        <v>11</v>
      </c>
      <c r="D493" s="9" t="str">
        <f>VLOOKUP(Table_miniLM_keywords_topics[[#This Row],[Column3.topic]],miniLM_keywords_topicDescriptio!$B$2:$C$20, 2, FALSE)</f>
        <v>11_web_technologies_writing_collaborative</v>
      </c>
    </row>
    <row r="494" spans="1:4" x14ac:dyDescent="0.25">
      <c r="A494" t="s">
        <v>4481</v>
      </c>
      <c r="B494" t="s">
        <v>4482</v>
      </c>
      <c r="C494">
        <v>-1</v>
      </c>
      <c r="D494" s="9" t="str">
        <f>VLOOKUP(Table_miniLM_keywords_topics[[#This Row],[Column3.topic]],miniLM_keywords_topicDescriptio!$B$2:$C$20, 2, FALSE)</f>
        <v>-1_language_second_learning_instruction</v>
      </c>
    </row>
    <row r="495" spans="1:4" x14ac:dyDescent="0.25">
      <c r="A495" t="s">
        <v>4486</v>
      </c>
      <c r="B495" t="s">
        <v>4487</v>
      </c>
      <c r="C495">
        <v>-1</v>
      </c>
      <c r="D495" s="9" t="str">
        <f>VLOOKUP(Table_miniLM_keywords_topics[[#This Row],[Column3.topic]],miniLM_keywords_topicDescriptio!$B$2:$C$20, 2, FALSE)</f>
        <v>-1_language_second_learning_instruction</v>
      </c>
    </row>
    <row r="496" spans="1:4" x14ac:dyDescent="0.25">
      <c r="A496" t="s">
        <v>4491</v>
      </c>
      <c r="B496" t="s">
        <v>4492</v>
      </c>
      <c r="C496">
        <v>0</v>
      </c>
      <c r="D496" s="9" t="str">
        <f>VLOOKUP(Table_miniLM_keywords_topics[[#This Row],[Column3.topic]],miniLM_keywords_topicDescriptio!$B$2:$C$20, 2, FALSE)</f>
        <v>0_teacher_teachers_attitudes_language</v>
      </c>
    </row>
    <row r="497" spans="1:4" x14ac:dyDescent="0.25">
      <c r="A497" t="s">
        <v>4496</v>
      </c>
      <c r="B497" t="s">
        <v>4497</v>
      </c>
      <c r="C497">
        <v>12</v>
      </c>
      <c r="D497" s="9" t="str">
        <f>VLOOKUP(Table_miniLM_keywords_topics[[#This Row],[Column3.topic]],miniLM_keywords_topicDescriptio!$B$2:$C$20, 2, FALSE)</f>
        <v>12_pronunciation_phonetics_instruction_acoustics</v>
      </c>
    </row>
    <row r="498" spans="1:4" x14ac:dyDescent="0.25">
      <c r="A498" t="s">
        <v>4501</v>
      </c>
      <c r="B498" t="s">
        <v>4502</v>
      </c>
      <c r="C498">
        <v>0</v>
      </c>
      <c r="D498" s="9" t="str">
        <f>VLOOKUP(Table_miniLM_keywords_topics[[#This Row],[Column3.topic]],miniLM_keywords_topicDescriptio!$B$2:$C$20, 2, FALSE)</f>
        <v>0_teacher_teachers_attitudes_language</v>
      </c>
    </row>
    <row r="499" spans="1:4" x14ac:dyDescent="0.25">
      <c r="A499" t="s">
        <v>4506</v>
      </c>
      <c r="B499" t="s">
        <v>4507</v>
      </c>
      <c r="C499">
        <v>1</v>
      </c>
      <c r="D499" s="9" t="str">
        <f>VLOOKUP(Table_miniLM_keywords_topics[[#This Row],[Column3.topic]],miniLM_keywords_topicDescriptio!$B$2:$C$20, 2, FALSE)</f>
        <v>1_tests_language_second_reading</v>
      </c>
    </row>
    <row r="500" spans="1:4" x14ac:dyDescent="0.25">
      <c r="A500" t="s">
        <v>4511</v>
      </c>
      <c r="B500" t="s">
        <v>4512</v>
      </c>
      <c r="C500">
        <v>4</v>
      </c>
      <c r="D500" s="9" t="str">
        <f>VLOOKUP(Table_miniLM_keywords_topics[[#This Row],[Column3.topic]],miniLM_keywords_topicDescriptio!$B$2:$C$20, 2, FALSE)</f>
        <v>4_writing_composition_instruction_second</v>
      </c>
    </row>
    <row r="501" spans="1:4" x14ac:dyDescent="0.25">
      <c r="A501" t="s">
        <v>4516</v>
      </c>
      <c r="B501" t="s">
        <v>4517</v>
      </c>
      <c r="C501">
        <v>0</v>
      </c>
      <c r="D501" s="9" t="str">
        <f>VLOOKUP(Table_miniLM_keywords_topics[[#This Row],[Column3.topic]],miniLM_keywords_topicDescriptio!$B$2:$C$20, 2, FALSE)</f>
        <v>0_teacher_teachers_attitudes_language</v>
      </c>
    </row>
    <row r="502" spans="1:4" x14ac:dyDescent="0.25">
      <c r="A502" t="s">
        <v>4521</v>
      </c>
      <c r="B502" t="s">
        <v>4522</v>
      </c>
      <c r="C502">
        <v>0</v>
      </c>
      <c r="D502" s="9" t="str">
        <f>VLOOKUP(Table_miniLM_keywords_topics[[#This Row],[Column3.topic]],miniLM_keywords_topicDescriptio!$B$2:$C$20, 2, FALSE)</f>
        <v>0_teacher_teachers_attitudes_language</v>
      </c>
    </row>
    <row r="503" spans="1:4" x14ac:dyDescent="0.25">
      <c r="A503" t="s">
        <v>4526</v>
      </c>
      <c r="B503" t="s">
        <v>4527</v>
      </c>
      <c r="C503">
        <v>11</v>
      </c>
      <c r="D503" s="9" t="str">
        <f>VLOOKUP(Table_miniLM_keywords_topics[[#This Row],[Column3.topic]],miniLM_keywords_topicDescriptio!$B$2:$C$20, 2, FALSE)</f>
        <v>11_web_technologies_writing_collaborative</v>
      </c>
    </row>
    <row r="504" spans="1:4" x14ac:dyDescent="0.25">
      <c r="A504" t="s">
        <v>4530</v>
      </c>
      <c r="B504" t="s">
        <v>4531</v>
      </c>
      <c r="C504">
        <v>11</v>
      </c>
      <c r="D504" s="9" t="str">
        <f>VLOOKUP(Table_miniLM_keywords_topics[[#This Row],[Column3.topic]],miniLM_keywords_topicDescriptio!$B$2:$C$20, 2, FALSE)</f>
        <v>11_web_technologies_writing_collaborative</v>
      </c>
    </row>
    <row r="505" spans="1:4" x14ac:dyDescent="0.25">
      <c r="A505" t="s">
        <v>4535</v>
      </c>
      <c r="B505" t="s">
        <v>4536</v>
      </c>
      <c r="C505">
        <v>-1</v>
      </c>
      <c r="D505" s="9" t="str">
        <f>VLOOKUP(Table_miniLM_keywords_topics[[#This Row],[Column3.topic]],miniLM_keywords_topicDescriptio!$B$2:$C$20, 2, FALSE)</f>
        <v>-1_language_second_learning_instruction</v>
      </c>
    </row>
    <row r="506" spans="1:4" x14ac:dyDescent="0.25">
      <c r="A506" t="s">
        <v>4540</v>
      </c>
      <c r="B506" t="s">
        <v>4541</v>
      </c>
      <c r="C506">
        <v>0</v>
      </c>
      <c r="D506" s="9" t="str">
        <f>VLOOKUP(Table_miniLM_keywords_topics[[#This Row],[Column3.topic]],miniLM_keywords_topicDescriptio!$B$2:$C$20, 2, FALSE)</f>
        <v>0_teacher_teachers_attitudes_language</v>
      </c>
    </row>
    <row r="507" spans="1:4" x14ac:dyDescent="0.25">
      <c r="A507" t="s">
        <v>4545</v>
      </c>
      <c r="B507" t="s">
        <v>4546</v>
      </c>
      <c r="C507">
        <v>8</v>
      </c>
      <c r="D507" s="9" t="str">
        <f>VLOOKUP(Table_miniLM_keywords_topics[[#This Row],[Column3.topic]],miniLM_keywords_topicDescriptio!$B$2:$C$20, 2, FALSE)</f>
        <v>8_linguistics_computational_language_second</v>
      </c>
    </row>
    <row r="508" spans="1:4" x14ac:dyDescent="0.25">
      <c r="A508" t="s">
        <v>4550</v>
      </c>
      <c r="B508" t="s">
        <v>4551</v>
      </c>
      <c r="C508">
        <v>-1</v>
      </c>
      <c r="D508" s="9" t="str">
        <f>VLOOKUP(Table_miniLM_keywords_topics[[#This Row],[Column3.topic]],miniLM_keywords_topicDescriptio!$B$2:$C$20, 2, FALSE)</f>
        <v>-1_language_second_learning_instruction</v>
      </c>
    </row>
    <row r="509" spans="1:4" x14ac:dyDescent="0.25">
      <c r="A509" t="s">
        <v>377</v>
      </c>
      <c r="B509" t="s">
        <v>378</v>
      </c>
      <c r="C509">
        <v>-1</v>
      </c>
      <c r="D509" s="9" t="str">
        <f>VLOOKUP(Table_miniLM_keywords_topics[[#This Row],[Column3.topic]],miniLM_keywords_topicDescriptio!$B$2:$C$20, 2, FALSE)</f>
        <v>-1_language_second_learning_instruction</v>
      </c>
    </row>
    <row r="510" spans="1:4" x14ac:dyDescent="0.25">
      <c r="A510" t="s">
        <v>384</v>
      </c>
      <c r="B510" t="s">
        <v>385</v>
      </c>
      <c r="C510">
        <v>4</v>
      </c>
      <c r="D510" s="9" t="str">
        <f>VLOOKUP(Table_miniLM_keywords_topics[[#This Row],[Column3.topic]],miniLM_keywords_topicDescriptio!$B$2:$C$20, 2, FALSE)</f>
        <v>4_writing_composition_instruction_second</v>
      </c>
    </row>
    <row r="511" spans="1:4" x14ac:dyDescent="0.25">
      <c r="A511" t="s">
        <v>390</v>
      </c>
      <c r="B511" t="s">
        <v>391</v>
      </c>
      <c r="C511">
        <v>12</v>
      </c>
      <c r="D511" s="9" t="str">
        <f>VLOOKUP(Table_miniLM_keywords_topics[[#This Row],[Column3.topic]],miniLM_keywords_topicDescriptio!$B$2:$C$20, 2, FALSE)</f>
        <v>12_pronunciation_phonetics_instruction_acoustics</v>
      </c>
    </row>
    <row r="512" spans="1:4" x14ac:dyDescent="0.25">
      <c r="A512" t="s">
        <v>395</v>
      </c>
      <c r="B512" t="s">
        <v>396</v>
      </c>
      <c r="C512">
        <v>2</v>
      </c>
      <c r="D512" s="9" t="str">
        <f>VLOOKUP(Table_miniLM_keywords_topics[[#This Row],[Column3.topic]],miniLM_keywords_topicDescriptio!$B$2:$C$20, 2, FALSE)</f>
        <v>2_reality_virtual_digital_telecollaboration</v>
      </c>
    </row>
    <row r="513" spans="1:4" x14ac:dyDescent="0.25">
      <c r="A513" t="s">
        <v>400</v>
      </c>
      <c r="B513" t="s">
        <v>401</v>
      </c>
      <c r="C513">
        <v>-1</v>
      </c>
      <c r="D513" s="9" t="str">
        <f>VLOOKUP(Table_miniLM_keywords_topics[[#This Row],[Column3.topic]],miniLM_keywords_topicDescriptio!$B$2:$C$20, 2, FALSE)</f>
        <v>-1_language_second_learning_instruction</v>
      </c>
    </row>
    <row r="514" spans="1:4" x14ac:dyDescent="0.25">
      <c r="A514" t="s">
        <v>405</v>
      </c>
      <c r="B514" t="s">
        <v>406</v>
      </c>
      <c r="C514">
        <v>8</v>
      </c>
      <c r="D514" s="9" t="str">
        <f>VLOOKUP(Table_miniLM_keywords_topics[[#This Row],[Column3.topic]],miniLM_keywords_topicDescriptio!$B$2:$C$20, 2, FALSE)</f>
        <v>8_linguistics_computational_language_second</v>
      </c>
    </row>
    <row r="515" spans="1:4" x14ac:dyDescent="0.25">
      <c r="A515" t="s">
        <v>410</v>
      </c>
      <c r="B515" t="s">
        <v>411</v>
      </c>
      <c r="C515">
        <v>1</v>
      </c>
      <c r="D515" s="9" t="str">
        <f>VLOOKUP(Table_miniLM_keywords_topics[[#This Row],[Column3.topic]],miniLM_keywords_topicDescriptio!$B$2:$C$20, 2, FALSE)</f>
        <v>1_tests_language_second_reading</v>
      </c>
    </row>
    <row r="516" spans="1:4" x14ac:dyDescent="0.25">
      <c r="A516" t="s">
        <v>415</v>
      </c>
      <c r="B516" t="s">
        <v>416</v>
      </c>
      <c r="C516">
        <v>3</v>
      </c>
      <c r="D516" s="9" t="str">
        <f>VLOOKUP(Table_miniLM_keywords_topics[[#This Row],[Column3.topic]],miniLM_keywords_topicDescriptio!$B$2:$C$20, 2, FALSE)</f>
        <v>3_instruction_computer_assisted_learning</v>
      </c>
    </row>
    <row r="517" spans="1:4" x14ac:dyDescent="0.25">
      <c r="A517" t="s">
        <v>419</v>
      </c>
      <c r="B517" t="s">
        <v>420</v>
      </c>
      <c r="C517">
        <v>-1</v>
      </c>
      <c r="D517" s="9" t="str">
        <f>VLOOKUP(Table_miniLM_keywords_topics[[#This Row],[Column3.topic]],miniLM_keywords_topicDescriptio!$B$2:$C$20, 2, FALSE)</f>
        <v>-1_language_second_learning_instruction</v>
      </c>
    </row>
    <row r="518" spans="1:4" x14ac:dyDescent="0.25">
      <c r="A518" t="s">
        <v>424</v>
      </c>
      <c r="B518" t="s">
        <v>425</v>
      </c>
      <c r="C518">
        <v>5</v>
      </c>
      <c r="D518" s="9" t="str">
        <f>VLOOKUP(Table_miniLM_keywords_topics[[#This Row],[Column3.topic]],miniLM_keywords_topicDescriptio!$B$2:$C$20, 2, FALSE)</f>
        <v>5_student_technology_education_uses</v>
      </c>
    </row>
    <row r="519" spans="1:4" x14ac:dyDescent="0.25">
      <c r="A519" t="s">
        <v>429</v>
      </c>
      <c r="B519" t="s">
        <v>430</v>
      </c>
      <c r="C519">
        <v>0</v>
      </c>
      <c r="D519" s="9" t="str">
        <f>VLOOKUP(Table_miniLM_keywords_topics[[#This Row],[Column3.topic]],miniLM_keywords_topicDescriptio!$B$2:$C$20, 2, FALSE)</f>
        <v>0_teacher_teachers_attitudes_language</v>
      </c>
    </row>
    <row r="520" spans="1:4" x14ac:dyDescent="0.25">
      <c r="A520" t="s">
        <v>434</v>
      </c>
      <c r="B520" t="s">
        <v>435</v>
      </c>
      <c r="C520">
        <v>0</v>
      </c>
      <c r="D520" s="9" t="str">
        <f>VLOOKUP(Table_miniLM_keywords_topics[[#This Row],[Column3.topic]],miniLM_keywords_topicDescriptio!$B$2:$C$20, 2, FALSE)</f>
        <v>0_teacher_teachers_attitudes_language</v>
      </c>
    </row>
    <row r="521" spans="1:4" x14ac:dyDescent="0.25">
      <c r="A521" t="s">
        <v>439</v>
      </c>
      <c r="B521" t="s">
        <v>440</v>
      </c>
      <c r="C521">
        <v>15</v>
      </c>
      <c r="D521" s="9" t="str">
        <f>VLOOKUP(Table_miniLM_keywords_topics[[#This Row],[Column3.topic]],miniLM_keywords_topicDescriptio!$B$2:$C$20, 2, FALSE)</f>
        <v>15_technology_uses_in_education</v>
      </c>
    </row>
    <row r="522" spans="1:4" x14ac:dyDescent="0.25">
      <c r="A522" t="s">
        <v>445</v>
      </c>
      <c r="B522" t="s">
        <v>446</v>
      </c>
      <c r="C522">
        <v>11</v>
      </c>
      <c r="D522" s="9" t="str">
        <f>VLOOKUP(Table_miniLM_keywords_topics[[#This Row],[Column3.topic]],miniLM_keywords_topicDescriptio!$B$2:$C$20, 2, FALSE)</f>
        <v>11_web_technologies_writing_collaborative</v>
      </c>
    </row>
    <row r="523" spans="1:4" x14ac:dyDescent="0.25">
      <c r="A523" t="s">
        <v>450</v>
      </c>
      <c r="B523" t="s">
        <v>451</v>
      </c>
      <c r="C523">
        <v>-1</v>
      </c>
      <c r="D523" s="9" t="str">
        <f>VLOOKUP(Table_miniLM_keywords_topics[[#This Row],[Column3.topic]],miniLM_keywords_topicDescriptio!$B$2:$C$20, 2, FALSE)</f>
        <v>-1_language_second_learning_instruction</v>
      </c>
    </row>
    <row r="524" spans="1:4" x14ac:dyDescent="0.25">
      <c r="A524" t="s">
        <v>455</v>
      </c>
      <c r="B524" t="s">
        <v>456</v>
      </c>
      <c r="C524">
        <v>-1</v>
      </c>
      <c r="D524" s="9" t="str">
        <f>VLOOKUP(Table_miniLM_keywords_topics[[#This Row],[Column3.topic]],miniLM_keywords_topicDescriptio!$B$2:$C$20, 2, FALSE)</f>
        <v>-1_language_second_learning_instruction</v>
      </c>
    </row>
    <row r="525" spans="1:4" x14ac:dyDescent="0.25">
      <c r="A525" t="s">
        <v>460</v>
      </c>
      <c r="B525" t="s">
        <v>461</v>
      </c>
      <c r="C525">
        <v>-1</v>
      </c>
      <c r="D525" s="9" t="str">
        <f>VLOOKUP(Table_miniLM_keywords_topics[[#This Row],[Column3.topic]],miniLM_keywords_topicDescriptio!$B$2:$C$20, 2, FALSE)</f>
        <v>-1_language_second_learning_instruction</v>
      </c>
    </row>
    <row r="526" spans="1:4" x14ac:dyDescent="0.25">
      <c r="A526" t="s">
        <v>464</v>
      </c>
      <c r="B526" t="s">
        <v>465</v>
      </c>
      <c r="C526">
        <v>-1</v>
      </c>
      <c r="D526" s="9" t="str">
        <f>VLOOKUP(Table_miniLM_keywords_topics[[#This Row],[Column3.topic]],miniLM_keywords_topicDescriptio!$B$2:$C$20, 2, FALSE)</f>
        <v>-1_language_second_learning_instruction</v>
      </c>
    </row>
    <row r="527" spans="1:4" x14ac:dyDescent="0.25">
      <c r="A527" t="s">
        <v>469</v>
      </c>
      <c r="B527" t="s">
        <v>470</v>
      </c>
      <c r="C527">
        <v>-1</v>
      </c>
      <c r="D527" s="9" t="str">
        <f>VLOOKUP(Table_miniLM_keywords_topics[[#This Row],[Column3.topic]],miniLM_keywords_topicDescriptio!$B$2:$C$20, 2, FALSE)</f>
        <v>-1_language_second_learning_instruction</v>
      </c>
    </row>
    <row r="528" spans="1:4" x14ac:dyDescent="0.25">
      <c r="A528" t="s">
        <v>474</v>
      </c>
      <c r="B528" t="s">
        <v>475</v>
      </c>
      <c r="C528">
        <v>-1</v>
      </c>
      <c r="D528" s="9" t="str">
        <f>VLOOKUP(Table_miniLM_keywords_topics[[#This Row],[Column3.topic]],miniLM_keywords_topicDescriptio!$B$2:$C$20, 2, FALSE)</f>
        <v>-1_language_second_learning_instruction</v>
      </c>
    </row>
    <row r="529" spans="1:4" x14ac:dyDescent="0.25">
      <c r="A529" t="s">
        <v>479</v>
      </c>
      <c r="B529" t="s">
        <v>480</v>
      </c>
      <c r="C529">
        <v>8</v>
      </c>
      <c r="D529" s="9" t="str">
        <f>VLOOKUP(Table_miniLM_keywords_topics[[#This Row],[Column3.topic]],miniLM_keywords_topicDescriptio!$B$2:$C$20, 2, FALSE)</f>
        <v>8_linguistics_computational_language_second</v>
      </c>
    </row>
    <row r="530" spans="1:4" x14ac:dyDescent="0.25">
      <c r="A530" t="s">
        <v>484</v>
      </c>
      <c r="B530" t="s">
        <v>485</v>
      </c>
      <c r="C530">
        <v>9</v>
      </c>
      <c r="D530" s="9" t="str">
        <f>VLOOKUP(Table_miniLM_keywords_topics[[#This Row],[Column3.topic]],miniLM_keywords_topicDescriptio!$B$2:$C$20, 2, FALSE)</f>
        <v>9_chinese_mandarin_language_second</v>
      </c>
    </row>
    <row r="531" spans="1:4" x14ac:dyDescent="0.25">
      <c r="A531" t="s">
        <v>489</v>
      </c>
      <c r="B531" t="s">
        <v>490</v>
      </c>
      <c r="C531">
        <v>4</v>
      </c>
      <c r="D531" s="9" t="str">
        <f>VLOOKUP(Table_miniLM_keywords_topics[[#This Row],[Column3.topic]],miniLM_keywords_topicDescriptio!$B$2:$C$20, 2, FALSE)</f>
        <v>4_writing_composition_instruction_second</v>
      </c>
    </row>
    <row r="532" spans="1:4" x14ac:dyDescent="0.25">
      <c r="A532" t="s">
        <v>495</v>
      </c>
      <c r="B532" t="s">
        <v>496</v>
      </c>
      <c r="C532">
        <v>17</v>
      </c>
      <c r="D532" s="9" t="str">
        <f>VLOOKUP(Table_miniLM_keywords_topics[[#This Row],[Column3.topic]],miniLM_keywords_topicDescriptio!$B$2:$C$20, 2, FALSE)</f>
        <v>17_simulation_computer_games_learning</v>
      </c>
    </row>
    <row r="533" spans="1:4" x14ac:dyDescent="0.25">
      <c r="A533" t="s">
        <v>501</v>
      </c>
      <c r="B533" t="s">
        <v>502</v>
      </c>
      <c r="C533">
        <v>17</v>
      </c>
      <c r="D533" s="9" t="str">
        <f>VLOOKUP(Table_miniLM_keywords_topics[[#This Row],[Column3.topic]],miniLM_keywords_topicDescriptio!$B$2:$C$20, 2, FALSE)</f>
        <v>17_simulation_computer_games_learning</v>
      </c>
    </row>
    <row r="534" spans="1:4" x14ac:dyDescent="0.25">
      <c r="A534" t="s">
        <v>505</v>
      </c>
      <c r="B534" t="s">
        <v>506</v>
      </c>
      <c r="C534">
        <v>-1</v>
      </c>
      <c r="D534" s="9" t="str">
        <f>VLOOKUP(Table_miniLM_keywords_topics[[#This Row],[Column3.topic]],miniLM_keywords_topicDescriptio!$B$2:$C$20, 2, FALSE)</f>
        <v>-1_language_second_learning_instruction</v>
      </c>
    </row>
    <row r="535" spans="1:4" x14ac:dyDescent="0.25">
      <c r="A535" t="s">
        <v>510</v>
      </c>
      <c r="B535" t="s">
        <v>511</v>
      </c>
      <c r="C535">
        <v>-1</v>
      </c>
      <c r="D535" s="9" t="str">
        <f>VLOOKUP(Table_miniLM_keywords_topics[[#This Row],[Column3.topic]],miniLM_keywords_topicDescriptio!$B$2:$C$20, 2, FALSE)</f>
        <v>-1_language_second_learning_instruction</v>
      </c>
    </row>
    <row r="536" spans="1:4" x14ac:dyDescent="0.25">
      <c r="A536" t="s">
        <v>515</v>
      </c>
      <c r="B536" t="s">
        <v>516</v>
      </c>
      <c r="C536">
        <v>14</v>
      </c>
      <c r="D536" s="9" t="str">
        <f>VLOOKUP(Table_miniLM_keywords_topics[[#This Row],[Column3.topic]],miniLM_keywords_topicDescriptio!$B$2:$C$20, 2, FALSE)</f>
        <v>14_anxiety_second_student_scales</v>
      </c>
    </row>
    <row r="537" spans="1:4" x14ac:dyDescent="0.25">
      <c r="A537" t="s">
        <v>850</v>
      </c>
      <c r="B537" t="s">
        <v>851</v>
      </c>
      <c r="C537">
        <v>7</v>
      </c>
      <c r="D537" s="9" t="str">
        <f>VLOOKUP(Table_miniLM_keywords_topics[[#This Row],[Column3.topic]],miniLM_keywords_topicDescriptio!$B$2:$C$20, 2, FALSE)</f>
        <v>7_communication_intercultural_mediated_cultural</v>
      </c>
    </row>
    <row r="538" spans="1:4" x14ac:dyDescent="0.25">
      <c r="A538" t="s">
        <v>855</v>
      </c>
      <c r="B538" t="s">
        <v>5550</v>
      </c>
      <c r="C538">
        <v>7</v>
      </c>
      <c r="D538" s="9" t="str">
        <f>VLOOKUP(Table_miniLM_keywords_topics[[#This Row],[Column3.topic]],miniLM_keywords_topicDescriptio!$B$2:$C$20, 2, FALSE)</f>
        <v>7_communication_intercultural_mediated_cultural</v>
      </c>
    </row>
    <row r="539" spans="1:4" x14ac:dyDescent="0.25">
      <c r="A539" t="s">
        <v>860</v>
      </c>
      <c r="B539" t="s">
        <v>861</v>
      </c>
      <c r="C539">
        <v>0</v>
      </c>
      <c r="D539" s="9" t="str">
        <f>VLOOKUP(Table_miniLM_keywords_topics[[#This Row],[Column3.topic]],miniLM_keywords_topicDescriptio!$B$2:$C$20, 2, FALSE)</f>
        <v>0_teacher_teachers_attitudes_language</v>
      </c>
    </row>
    <row r="540" spans="1:4" x14ac:dyDescent="0.25">
      <c r="A540" t="s">
        <v>864</v>
      </c>
      <c r="B540" t="s">
        <v>865</v>
      </c>
      <c r="C540">
        <v>-1</v>
      </c>
      <c r="D540" s="9" t="str">
        <f>VLOOKUP(Table_miniLM_keywords_topics[[#This Row],[Column3.topic]],miniLM_keywords_topicDescriptio!$B$2:$C$20, 2, FALSE)</f>
        <v>-1_language_second_learning_instruction</v>
      </c>
    </row>
    <row r="541" spans="1:4" x14ac:dyDescent="0.25">
      <c r="A541" t="s">
        <v>870</v>
      </c>
      <c r="B541" t="s">
        <v>871</v>
      </c>
      <c r="C541">
        <v>0</v>
      </c>
      <c r="D541" s="9" t="str">
        <f>VLOOKUP(Table_miniLM_keywords_topics[[#This Row],[Column3.topic]],miniLM_keywords_topicDescriptio!$B$2:$C$20, 2, FALSE)</f>
        <v>0_teacher_teachers_attitudes_language</v>
      </c>
    </row>
    <row r="542" spans="1:4" x14ac:dyDescent="0.25">
      <c r="A542" t="s">
        <v>875</v>
      </c>
      <c r="B542" t="s">
        <v>876</v>
      </c>
      <c r="C542">
        <v>0</v>
      </c>
      <c r="D542" s="9" t="str">
        <f>VLOOKUP(Table_miniLM_keywords_topics[[#This Row],[Column3.topic]],miniLM_keywords_topicDescriptio!$B$2:$C$20, 2, FALSE)</f>
        <v>0_teacher_teachers_attitudes_language</v>
      </c>
    </row>
    <row r="543" spans="1:4" x14ac:dyDescent="0.25">
      <c r="A543" t="s">
        <v>880</v>
      </c>
      <c r="B543" t="s">
        <v>881</v>
      </c>
      <c r="C543">
        <v>11</v>
      </c>
      <c r="D543" s="9" t="str">
        <f>VLOOKUP(Table_miniLM_keywords_topics[[#This Row],[Column3.topic]],miniLM_keywords_topicDescriptio!$B$2:$C$20, 2, FALSE)</f>
        <v>11_web_technologies_writing_collaborative</v>
      </c>
    </row>
    <row r="544" spans="1:4" x14ac:dyDescent="0.25">
      <c r="A544" t="s">
        <v>885</v>
      </c>
      <c r="B544" t="s">
        <v>886</v>
      </c>
      <c r="C544">
        <v>0</v>
      </c>
      <c r="D544" s="9" t="str">
        <f>VLOOKUP(Table_miniLM_keywords_topics[[#This Row],[Column3.topic]],miniLM_keywords_topicDescriptio!$B$2:$C$20, 2, FALSE)</f>
        <v>0_teacher_teachers_attitudes_language</v>
      </c>
    </row>
    <row r="545" spans="1:4" x14ac:dyDescent="0.25">
      <c r="A545" t="s">
        <v>891</v>
      </c>
      <c r="B545" t="s">
        <v>892</v>
      </c>
      <c r="C545">
        <v>0</v>
      </c>
      <c r="D545" s="9" t="str">
        <f>VLOOKUP(Table_miniLM_keywords_topics[[#This Row],[Column3.topic]],miniLM_keywords_topicDescriptio!$B$2:$C$20, 2, FALSE)</f>
        <v>0_teacher_teachers_attitudes_language</v>
      </c>
    </row>
    <row r="546" spans="1:4" x14ac:dyDescent="0.25">
      <c r="A546" t="s">
        <v>896</v>
      </c>
      <c r="B546" t="s">
        <v>897</v>
      </c>
      <c r="C546">
        <v>0</v>
      </c>
      <c r="D546" s="9" t="str">
        <f>VLOOKUP(Table_miniLM_keywords_topics[[#This Row],[Column3.topic]],miniLM_keywords_topicDescriptio!$B$2:$C$20, 2, FALSE)</f>
        <v>0_teacher_teachers_attitudes_language</v>
      </c>
    </row>
    <row r="547" spans="1:4" x14ac:dyDescent="0.25">
      <c r="A547" t="s">
        <v>901</v>
      </c>
      <c r="B547" t="s">
        <v>902</v>
      </c>
      <c r="C547">
        <v>0</v>
      </c>
      <c r="D547" s="9" t="str">
        <f>VLOOKUP(Table_miniLM_keywords_topics[[#This Row],[Column3.topic]],miniLM_keywords_topicDescriptio!$B$2:$C$20, 2, FALSE)</f>
        <v>0_teacher_teachers_attitudes_language</v>
      </c>
    </row>
    <row r="548" spans="1:4" x14ac:dyDescent="0.25">
      <c r="A548" t="s">
        <v>905</v>
      </c>
      <c r="B548" t="s">
        <v>906</v>
      </c>
      <c r="C548">
        <v>8</v>
      </c>
      <c r="D548" s="9" t="str">
        <f>VLOOKUP(Table_miniLM_keywords_topics[[#This Row],[Column3.topic]],miniLM_keywords_topicDescriptio!$B$2:$C$20, 2, FALSE)</f>
        <v>8_linguistics_computational_language_second</v>
      </c>
    </row>
    <row r="549" spans="1:4" x14ac:dyDescent="0.25">
      <c r="A549" t="s">
        <v>910</v>
      </c>
      <c r="B549" t="s">
        <v>911</v>
      </c>
      <c r="C549">
        <v>0</v>
      </c>
      <c r="D549" s="9" t="str">
        <f>VLOOKUP(Table_miniLM_keywords_topics[[#This Row],[Column3.topic]],miniLM_keywords_topicDescriptio!$B$2:$C$20, 2, FALSE)</f>
        <v>0_teacher_teachers_attitudes_language</v>
      </c>
    </row>
    <row r="550" spans="1:4" x14ac:dyDescent="0.25">
      <c r="A550" t="s">
        <v>916</v>
      </c>
      <c r="B550" t="s">
        <v>917</v>
      </c>
      <c r="C550">
        <v>0</v>
      </c>
      <c r="D550" s="9" t="str">
        <f>VLOOKUP(Table_miniLM_keywords_topics[[#This Row],[Column3.topic]],miniLM_keywords_topicDescriptio!$B$2:$C$20, 2, FALSE)</f>
        <v>0_teacher_teachers_attitudes_language</v>
      </c>
    </row>
    <row r="551" spans="1:4" x14ac:dyDescent="0.25">
      <c r="A551" t="s">
        <v>921</v>
      </c>
      <c r="B551" t="s">
        <v>922</v>
      </c>
      <c r="C551">
        <v>0</v>
      </c>
      <c r="D551" s="9" t="str">
        <f>VLOOKUP(Table_miniLM_keywords_topics[[#This Row],[Column3.topic]],miniLM_keywords_topicDescriptio!$B$2:$C$20, 2, FALSE)</f>
        <v>0_teacher_teachers_attitudes_language</v>
      </c>
    </row>
    <row r="552" spans="1:4" x14ac:dyDescent="0.25">
      <c r="A552" t="s">
        <v>927</v>
      </c>
      <c r="B552" t="s">
        <v>928</v>
      </c>
      <c r="C552">
        <v>0</v>
      </c>
      <c r="D552" s="9" t="str">
        <f>VLOOKUP(Table_miniLM_keywords_topics[[#This Row],[Column3.topic]],miniLM_keywords_topicDescriptio!$B$2:$C$20, 2, FALSE)</f>
        <v>0_teacher_teachers_attitudes_language</v>
      </c>
    </row>
    <row r="553" spans="1:4" x14ac:dyDescent="0.25">
      <c r="A553" t="s">
        <v>932</v>
      </c>
      <c r="B553" t="s">
        <v>933</v>
      </c>
      <c r="C553">
        <v>0</v>
      </c>
      <c r="D553" s="9" t="str">
        <f>VLOOKUP(Table_miniLM_keywords_topics[[#This Row],[Column3.topic]],miniLM_keywords_topicDescriptio!$B$2:$C$20, 2, FALSE)</f>
        <v>0_teacher_teachers_attitudes_language</v>
      </c>
    </row>
    <row r="554" spans="1:4" x14ac:dyDescent="0.25">
      <c r="A554" t="s">
        <v>937</v>
      </c>
      <c r="B554" t="s">
        <v>938</v>
      </c>
      <c r="C554">
        <v>0</v>
      </c>
      <c r="D554" s="9" t="str">
        <f>VLOOKUP(Table_miniLM_keywords_topics[[#This Row],[Column3.topic]],miniLM_keywords_topicDescriptio!$B$2:$C$20, 2, FALSE)</f>
        <v>0_teacher_teachers_attitudes_language</v>
      </c>
    </row>
    <row r="555" spans="1:4" x14ac:dyDescent="0.25">
      <c r="A555" t="s">
        <v>942</v>
      </c>
      <c r="B555" t="s">
        <v>943</v>
      </c>
      <c r="C555">
        <v>-1</v>
      </c>
      <c r="D555" s="9" t="str">
        <f>VLOOKUP(Table_miniLM_keywords_topics[[#This Row],[Column3.topic]],miniLM_keywords_topicDescriptio!$B$2:$C$20, 2, FALSE)</f>
        <v>-1_language_second_learning_instruction</v>
      </c>
    </row>
    <row r="556" spans="1:4" x14ac:dyDescent="0.25">
      <c r="A556" t="s">
        <v>947</v>
      </c>
      <c r="B556" t="s">
        <v>948</v>
      </c>
      <c r="C556">
        <v>-1</v>
      </c>
      <c r="D556" s="9" t="str">
        <f>VLOOKUP(Table_miniLM_keywords_topics[[#This Row],[Column3.topic]],miniLM_keywords_topicDescriptio!$B$2:$C$20, 2, FALSE)</f>
        <v>-1_language_second_learning_instruction</v>
      </c>
    </row>
    <row r="557" spans="1:4" x14ac:dyDescent="0.25">
      <c r="A557" t="s">
        <v>952</v>
      </c>
      <c r="B557" t="s">
        <v>953</v>
      </c>
      <c r="C557">
        <v>-1</v>
      </c>
      <c r="D557" s="9" t="str">
        <f>VLOOKUP(Table_miniLM_keywords_topics[[#This Row],[Column3.topic]],miniLM_keywords_topicDescriptio!$B$2:$C$20, 2, FALSE)</f>
        <v>-1_language_second_learning_instruction</v>
      </c>
    </row>
    <row r="558" spans="1:4" x14ac:dyDescent="0.25">
      <c r="A558" t="s">
        <v>956</v>
      </c>
      <c r="B558" t="s">
        <v>957</v>
      </c>
      <c r="C558">
        <v>-1</v>
      </c>
      <c r="D558" s="9" t="str">
        <f>VLOOKUP(Table_miniLM_keywords_topics[[#This Row],[Column3.topic]],miniLM_keywords_topicDescriptio!$B$2:$C$20, 2, FALSE)</f>
        <v>-1_language_second_learning_instruction</v>
      </c>
    </row>
    <row r="559" spans="1:4" x14ac:dyDescent="0.25">
      <c r="A559" t="s">
        <v>961</v>
      </c>
      <c r="B559" t="s">
        <v>962</v>
      </c>
      <c r="C559">
        <v>4</v>
      </c>
      <c r="D559" s="9" t="str">
        <f>VLOOKUP(Table_miniLM_keywords_topics[[#This Row],[Column3.topic]],miniLM_keywords_topicDescriptio!$B$2:$C$20, 2, FALSE)</f>
        <v>4_writing_composition_instruction_second</v>
      </c>
    </row>
    <row r="560" spans="1:4" x14ac:dyDescent="0.25">
      <c r="A560" t="s">
        <v>966</v>
      </c>
      <c r="B560" t="s">
        <v>967</v>
      </c>
      <c r="C560">
        <v>0</v>
      </c>
      <c r="D560" s="9" t="str">
        <f>VLOOKUP(Table_miniLM_keywords_topics[[#This Row],[Column3.topic]],miniLM_keywords_topicDescriptio!$B$2:$C$20, 2, FALSE)</f>
        <v>0_teacher_teachers_attitudes_language</v>
      </c>
    </row>
    <row r="561" spans="1:4" x14ac:dyDescent="0.25">
      <c r="A561" t="s">
        <v>971</v>
      </c>
      <c r="B561" t="s">
        <v>972</v>
      </c>
      <c r="C561">
        <v>-1</v>
      </c>
      <c r="D561" s="9" t="str">
        <f>VLOOKUP(Table_miniLM_keywords_topics[[#This Row],[Column3.topic]],miniLM_keywords_topicDescriptio!$B$2:$C$20, 2, FALSE)</f>
        <v>-1_language_second_learning_instruction</v>
      </c>
    </row>
    <row r="562" spans="1:4" x14ac:dyDescent="0.25">
      <c r="A562" t="s">
        <v>976</v>
      </c>
      <c r="B562" t="s">
        <v>977</v>
      </c>
      <c r="C562">
        <v>0</v>
      </c>
      <c r="D562" s="9" t="str">
        <f>VLOOKUP(Table_miniLM_keywords_topics[[#This Row],[Column3.topic]],miniLM_keywords_topicDescriptio!$B$2:$C$20, 2, FALSE)</f>
        <v>0_teacher_teachers_attitudes_language</v>
      </c>
    </row>
    <row r="563" spans="1:4" x14ac:dyDescent="0.25">
      <c r="A563" t="s">
        <v>981</v>
      </c>
      <c r="B563" t="s">
        <v>982</v>
      </c>
      <c r="C563">
        <v>3</v>
      </c>
      <c r="D563" s="9" t="str">
        <f>VLOOKUP(Table_miniLM_keywords_topics[[#This Row],[Column3.topic]],miniLM_keywords_topicDescriptio!$B$2:$C$20, 2, FALSE)</f>
        <v>3_instruction_computer_assisted_learning</v>
      </c>
    </row>
    <row r="564" spans="1:4" x14ac:dyDescent="0.25">
      <c r="A564" t="s">
        <v>986</v>
      </c>
      <c r="B564" t="s">
        <v>987</v>
      </c>
      <c r="C564">
        <v>17</v>
      </c>
      <c r="D564" s="9" t="str">
        <f>VLOOKUP(Table_miniLM_keywords_topics[[#This Row],[Column3.topic]],miniLM_keywords_topicDescriptio!$B$2:$C$20, 2, FALSE)</f>
        <v>17_simulation_computer_games_learning</v>
      </c>
    </row>
    <row r="565" spans="1:4" x14ac:dyDescent="0.25">
      <c r="A565" t="s">
        <v>1422</v>
      </c>
      <c r="B565" t="s">
        <v>1423</v>
      </c>
      <c r="C565">
        <v>-1</v>
      </c>
      <c r="D565" s="9" t="str">
        <f>VLOOKUP(Table_miniLM_keywords_topics[[#This Row],[Column3.topic]],miniLM_keywords_topicDescriptio!$B$2:$C$20, 2, FALSE)</f>
        <v>-1_language_second_learning_instruction</v>
      </c>
    </row>
    <row r="566" spans="1:4" x14ac:dyDescent="0.25">
      <c r="A566" t="s">
        <v>1427</v>
      </c>
      <c r="B566" t="s">
        <v>1428</v>
      </c>
      <c r="C566">
        <v>1</v>
      </c>
      <c r="D566" s="9" t="str">
        <f>VLOOKUP(Table_miniLM_keywords_topics[[#This Row],[Column3.topic]],miniLM_keywords_topicDescriptio!$B$2:$C$20, 2, FALSE)</f>
        <v>1_tests_language_second_reading</v>
      </c>
    </row>
    <row r="567" spans="1:4" x14ac:dyDescent="0.25">
      <c r="A567" t="s">
        <v>1432</v>
      </c>
      <c r="B567" t="s">
        <v>1433</v>
      </c>
      <c r="C567">
        <v>-1</v>
      </c>
      <c r="D567" s="9" t="str">
        <f>VLOOKUP(Table_miniLM_keywords_topics[[#This Row],[Column3.topic]],miniLM_keywords_topicDescriptio!$B$2:$C$20, 2, FALSE)</f>
        <v>-1_language_second_learning_instruction</v>
      </c>
    </row>
    <row r="568" spans="1:4" x14ac:dyDescent="0.25">
      <c r="A568" t="s">
        <v>1437</v>
      </c>
      <c r="B568" t="s">
        <v>1438</v>
      </c>
      <c r="C568">
        <v>-1</v>
      </c>
      <c r="D568" s="9" t="str">
        <f>VLOOKUP(Table_miniLM_keywords_topics[[#This Row],[Column3.topic]],miniLM_keywords_topicDescriptio!$B$2:$C$20, 2, FALSE)</f>
        <v>-1_language_second_learning_instruction</v>
      </c>
    </row>
    <row r="569" spans="1:4" x14ac:dyDescent="0.25">
      <c r="A569" t="s">
        <v>1442</v>
      </c>
      <c r="B569" t="s">
        <v>1443</v>
      </c>
      <c r="C569">
        <v>12</v>
      </c>
      <c r="D569" s="9" t="str">
        <f>VLOOKUP(Table_miniLM_keywords_topics[[#This Row],[Column3.topic]],miniLM_keywords_topicDescriptio!$B$2:$C$20, 2, FALSE)</f>
        <v>12_pronunciation_phonetics_instruction_acoustics</v>
      </c>
    </row>
    <row r="570" spans="1:4" x14ac:dyDescent="0.25">
      <c r="A570" t="s">
        <v>1447</v>
      </c>
      <c r="B570" t="s">
        <v>1448</v>
      </c>
      <c r="C570">
        <v>3</v>
      </c>
      <c r="D570" s="9" t="str">
        <f>VLOOKUP(Table_miniLM_keywords_topics[[#This Row],[Column3.topic]],miniLM_keywords_topicDescriptio!$B$2:$C$20, 2, FALSE)</f>
        <v>3_instruction_computer_assisted_learning</v>
      </c>
    </row>
    <row r="571" spans="1:4" x14ac:dyDescent="0.25">
      <c r="A571" t="s">
        <v>1452</v>
      </c>
      <c r="B571" t="s">
        <v>1453</v>
      </c>
      <c r="C571">
        <v>3</v>
      </c>
      <c r="D571" s="9" t="str">
        <f>VLOOKUP(Table_miniLM_keywords_topics[[#This Row],[Column3.topic]],miniLM_keywords_topicDescriptio!$B$2:$C$20, 2, FALSE)</f>
        <v>3_instruction_computer_assisted_learning</v>
      </c>
    </row>
    <row r="572" spans="1:4" x14ac:dyDescent="0.25">
      <c r="A572" t="s">
        <v>1457</v>
      </c>
      <c r="B572" t="s">
        <v>1458</v>
      </c>
      <c r="C572">
        <v>-1</v>
      </c>
      <c r="D572" s="9" t="str">
        <f>VLOOKUP(Table_miniLM_keywords_topics[[#This Row],[Column3.topic]],miniLM_keywords_topicDescriptio!$B$2:$C$20, 2, FALSE)</f>
        <v>-1_language_second_learning_instruction</v>
      </c>
    </row>
    <row r="573" spans="1:4" x14ac:dyDescent="0.25">
      <c r="A573" t="s">
        <v>1462</v>
      </c>
      <c r="B573" t="s">
        <v>1463</v>
      </c>
      <c r="C573">
        <v>7</v>
      </c>
      <c r="D573" s="9" t="str">
        <f>VLOOKUP(Table_miniLM_keywords_topics[[#This Row],[Column3.topic]],miniLM_keywords_topicDescriptio!$B$2:$C$20, 2, FALSE)</f>
        <v>7_communication_intercultural_mediated_cultural</v>
      </c>
    </row>
    <row r="574" spans="1:4" x14ac:dyDescent="0.25">
      <c r="A574" t="s">
        <v>1467</v>
      </c>
      <c r="B574" t="s">
        <v>1468</v>
      </c>
      <c r="C574">
        <v>3</v>
      </c>
      <c r="D574" s="9" t="str">
        <f>VLOOKUP(Table_miniLM_keywords_topics[[#This Row],[Column3.topic]],miniLM_keywords_topicDescriptio!$B$2:$C$20, 2, FALSE)</f>
        <v>3_instruction_computer_assisted_learning</v>
      </c>
    </row>
    <row r="575" spans="1:4" x14ac:dyDescent="0.25">
      <c r="A575" t="s">
        <v>1472</v>
      </c>
      <c r="B575" t="s">
        <v>1473</v>
      </c>
      <c r="C575">
        <v>1</v>
      </c>
      <c r="D575" s="9" t="str">
        <f>VLOOKUP(Table_miniLM_keywords_topics[[#This Row],[Column3.topic]],miniLM_keywords_topicDescriptio!$B$2:$C$20, 2, FALSE)</f>
        <v>1_tests_language_second_reading</v>
      </c>
    </row>
    <row r="576" spans="1:4" x14ac:dyDescent="0.25">
      <c r="A576" t="s">
        <v>1477</v>
      </c>
      <c r="B576" t="s">
        <v>1478</v>
      </c>
      <c r="C576">
        <v>-1</v>
      </c>
      <c r="D576" s="9" t="str">
        <f>VLOOKUP(Table_miniLM_keywords_topics[[#This Row],[Column3.topic]],miniLM_keywords_topicDescriptio!$B$2:$C$20, 2, FALSE)</f>
        <v>-1_language_second_learning_instruction</v>
      </c>
    </row>
    <row r="577" spans="1:4" x14ac:dyDescent="0.25">
      <c r="A577" t="s">
        <v>1481</v>
      </c>
      <c r="B577" t="s">
        <v>1482</v>
      </c>
      <c r="C577">
        <v>3</v>
      </c>
      <c r="D577" s="9" t="str">
        <f>VLOOKUP(Table_miniLM_keywords_topics[[#This Row],[Column3.topic]],miniLM_keywords_topicDescriptio!$B$2:$C$20, 2, FALSE)</f>
        <v>3_instruction_computer_assisted_learning</v>
      </c>
    </row>
    <row r="578" spans="1:4" x14ac:dyDescent="0.25">
      <c r="A578" t="s">
        <v>1485</v>
      </c>
      <c r="B578" t="s">
        <v>1486</v>
      </c>
      <c r="C578">
        <v>-1</v>
      </c>
      <c r="D578" s="9" t="str">
        <f>VLOOKUP(Table_miniLM_keywords_topics[[#This Row],[Column3.topic]],miniLM_keywords_topicDescriptio!$B$2:$C$20, 2, FALSE)</f>
        <v>-1_language_second_learning_instruction</v>
      </c>
    </row>
    <row r="579" spans="1:4" x14ac:dyDescent="0.25">
      <c r="A579" t="s">
        <v>1490</v>
      </c>
      <c r="B579" t="s">
        <v>1491</v>
      </c>
      <c r="C579">
        <v>-1</v>
      </c>
      <c r="D579" s="9" t="str">
        <f>VLOOKUP(Table_miniLM_keywords_topics[[#This Row],[Column3.topic]],miniLM_keywords_topicDescriptio!$B$2:$C$20, 2, FALSE)</f>
        <v>-1_language_second_learning_instruction</v>
      </c>
    </row>
    <row r="580" spans="1:4" x14ac:dyDescent="0.25">
      <c r="A580" t="s">
        <v>1495</v>
      </c>
      <c r="B580" t="s">
        <v>1496</v>
      </c>
      <c r="C580">
        <v>3</v>
      </c>
      <c r="D580" s="9" t="str">
        <f>VLOOKUP(Table_miniLM_keywords_topics[[#This Row],[Column3.topic]],miniLM_keywords_topicDescriptio!$B$2:$C$20, 2, FALSE)</f>
        <v>3_instruction_computer_assisted_learning</v>
      </c>
    </row>
    <row r="581" spans="1:4" x14ac:dyDescent="0.25">
      <c r="A581" t="s">
        <v>1500</v>
      </c>
      <c r="B581" t="s">
        <v>1501</v>
      </c>
      <c r="C581">
        <v>-1</v>
      </c>
      <c r="D581" s="9" t="str">
        <f>VLOOKUP(Table_miniLM_keywords_topics[[#This Row],[Column3.topic]],miniLM_keywords_topicDescriptio!$B$2:$C$20, 2, FALSE)</f>
        <v>-1_language_second_learning_instruction</v>
      </c>
    </row>
    <row r="582" spans="1:4" x14ac:dyDescent="0.25">
      <c r="A582" t="s">
        <v>1506</v>
      </c>
      <c r="B582" t="s">
        <v>1507</v>
      </c>
      <c r="C582">
        <v>4</v>
      </c>
      <c r="D582" s="9" t="str">
        <f>VLOOKUP(Table_miniLM_keywords_topics[[#This Row],[Column3.topic]],miniLM_keywords_topicDescriptio!$B$2:$C$20, 2, FALSE)</f>
        <v>4_writing_composition_instruction_second</v>
      </c>
    </row>
    <row r="583" spans="1:4" x14ac:dyDescent="0.25">
      <c r="A583" t="s">
        <v>1511</v>
      </c>
      <c r="B583" t="s">
        <v>1512</v>
      </c>
      <c r="C583">
        <v>1</v>
      </c>
      <c r="D583" s="9" t="str">
        <f>VLOOKUP(Table_miniLM_keywords_topics[[#This Row],[Column3.topic]],miniLM_keywords_topicDescriptio!$B$2:$C$20, 2, FALSE)</f>
        <v>1_tests_language_second_reading</v>
      </c>
    </row>
    <row r="584" spans="1:4" x14ac:dyDescent="0.25">
      <c r="A584" t="s">
        <v>1516</v>
      </c>
      <c r="B584" t="s">
        <v>1517</v>
      </c>
      <c r="C584">
        <v>-1</v>
      </c>
      <c r="D584" s="9" t="str">
        <f>VLOOKUP(Table_miniLM_keywords_topics[[#This Row],[Column3.topic]],miniLM_keywords_topicDescriptio!$B$2:$C$20, 2, FALSE)</f>
        <v>-1_language_second_learning_instruction</v>
      </c>
    </row>
    <row r="585" spans="1:4" x14ac:dyDescent="0.25">
      <c r="A585" t="s">
        <v>1521</v>
      </c>
      <c r="B585" t="s">
        <v>1522</v>
      </c>
      <c r="C585">
        <v>4</v>
      </c>
      <c r="D585" s="9" t="str">
        <f>VLOOKUP(Table_miniLM_keywords_topics[[#This Row],[Column3.topic]],miniLM_keywords_topicDescriptio!$B$2:$C$20, 2, FALSE)</f>
        <v>4_writing_composition_instruction_second</v>
      </c>
    </row>
    <row r="586" spans="1:4" x14ac:dyDescent="0.25">
      <c r="A586" t="s">
        <v>1526</v>
      </c>
      <c r="B586" t="s">
        <v>1527</v>
      </c>
      <c r="C586">
        <v>-1</v>
      </c>
      <c r="D586" s="9" t="str">
        <f>VLOOKUP(Table_miniLM_keywords_topics[[#This Row],[Column3.topic]],miniLM_keywords_topicDescriptio!$B$2:$C$20, 2, FALSE)</f>
        <v>-1_language_second_learning_instruction</v>
      </c>
    </row>
    <row r="587" spans="1:4" x14ac:dyDescent="0.25">
      <c r="A587" t="s">
        <v>1532</v>
      </c>
      <c r="B587" t="s">
        <v>1533</v>
      </c>
      <c r="C587">
        <v>-1</v>
      </c>
      <c r="D587" s="9" t="str">
        <f>VLOOKUP(Table_miniLM_keywords_topics[[#This Row],[Column3.topic]],miniLM_keywords_topicDescriptio!$B$2:$C$20, 2, FALSE)</f>
        <v>-1_language_second_learning_instruction</v>
      </c>
    </row>
    <row r="588" spans="1:4" x14ac:dyDescent="0.25">
      <c r="A588" t="s">
        <v>1537</v>
      </c>
      <c r="B588" t="s">
        <v>1538</v>
      </c>
      <c r="C588">
        <v>12</v>
      </c>
      <c r="D588" s="9" t="str">
        <f>VLOOKUP(Table_miniLM_keywords_topics[[#This Row],[Column3.topic]],miniLM_keywords_topicDescriptio!$B$2:$C$20, 2, FALSE)</f>
        <v>12_pronunciation_phonetics_instruction_acoustics</v>
      </c>
    </row>
    <row r="589" spans="1:4" x14ac:dyDescent="0.25">
      <c r="A589" t="s">
        <v>1542</v>
      </c>
      <c r="B589" t="s">
        <v>1543</v>
      </c>
      <c r="C589">
        <v>9</v>
      </c>
      <c r="D589" s="9" t="str">
        <f>VLOOKUP(Table_miniLM_keywords_topics[[#This Row],[Column3.topic]],miniLM_keywords_topicDescriptio!$B$2:$C$20, 2, FALSE)</f>
        <v>9_chinese_mandarin_language_second</v>
      </c>
    </row>
    <row r="590" spans="1:4" x14ac:dyDescent="0.25">
      <c r="A590" t="s">
        <v>1547</v>
      </c>
      <c r="B590" t="s">
        <v>5540</v>
      </c>
      <c r="C590">
        <v>15</v>
      </c>
      <c r="D590" s="9" t="str">
        <f>VLOOKUP(Table_miniLM_keywords_topics[[#This Row],[Column3.topic]],miniLM_keywords_topicDescriptio!$B$2:$C$20, 2, FALSE)</f>
        <v>15_technology_uses_in_education</v>
      </c>
    </row>
    <row r="591" spans="1:4" x14ac:dyDescent="0.25">
      <c r="A591" t="s">
        <v>1550</v>
      </c>
      <c r="B591" t="s">
        <v>1551</v>
      </c>
      <c r="C591">
        <v>-1</v>
      </c>
      <c r="D591" s="9" t="str">
        <f>VLOOKUP(Table_miniLM_keywords_topics[[#This Row],[Column3.topic]],miniLM_keywords_topicDescriptio!$B$2:$C$20, 2, FALSE)</f>
        <v>-1_language_second_learning_instruction</v>
      </c>
    </row>
    <row r="592" spans="1:4" x14ac:dyDescent="0.25">
      <c r="A592" t="s">
        <v>1555</v>
      </c>
      <c r="B592" t="s">
        <v>1556</v>
      </c>
      <c r="C592">
        <v>-1</v>
      </c>
      <c r="D592" s="9" t="str">
        <f>VLOOKUP(Table_miniLM_keywords_topics[[#This Row],[Column3.topic]],miniLM_keywords_topicDescriptio!$B$2:$C$20, 2, FALSE)</f>
        <v>-1_language_second_learning_instruction</v>
      </c>
    </row>
    <row r="593" spans="1:4" x14ac:dyDescent="0.25">
      <c r="A593" t="s">
        <v>1560</v>
      </c>
      <c r="B593" t="s">
        <v>1561</v>
      </c>
      <c r="C593">
        <v>9</v>
      </c>
      <c r="D593" s="9" t="str">
        <f>VLOOKUP(Table_miniLM_keywords_topics[[#This Row],[Column3.topic]],miniLM_keywords_topicDescriptio!$B$2:$C$20, 2, FALSE)</f>
        <v>9_chinese_mandarin_language_second</v>
      </c>
    </row>
    <row r="594" spans="1:4" x14ac:dyDescent="0.25">
      <c r="A594" t="s">
        <v>1565</v>
      </c>
      <c r="B594" t="s">
        <v>1566</v>
      </c>
      <c r="C594">
        <v>1</v>
      </c>
      <c r="D594" s="9" t="str">
        <f>VLOOKUP(Table_miniLM_keywords_topics[[#This Row],[Column3.topic]],miniLM_keywords_topicDescriptio!$B$2:$C$20, 2, FALSE)</f>
        <v>1_tests_language_second_reading</v>
      </c>
    </row>
    <row r="595" spans="1:4" x14ac:dyDescent="0.25">
      <c r="A595" t="s">
        <v>1570</v>
      </c>
      <c r="B595" t="s">
        <v>1571</v>
      </c>
      <c r="C595">
        <v>1</v>
      </c>
      <c r="D595" s="9" t="str">
        <f>VLOOKUP(Table_miniLM_keywords_topics[[#This Row],[Column3.topic]],miniLM_keywords_topicDescriptio!$B$2:$C$20, 2, FALSE)</f>
        <v>1_tests_language_second_reading</v>
      </c>
    </row>
    <row r="596" spans="1:4" x14ac:dyDescent="0.25">
      <c r="A596" t="s">
        <v>1574</v>
      </c>
      <c r="B596" t="s">
        <v>1575</v>
      </c>
      <c r="C596">
        <v>14</v>
      </c>
      <c r="D596" s="9" t="str">
        <f>VLOOKUP(Table_miniLM_keywords_topics[[#This Row],[Column3.topic]],miniLM_keywords_topicDescriptio!$B$2:$C$20, 2, FALSE)</f>
        <v>14_anxiety_second_student_scales</v>
      </c>
    </row>
    <row r="597" spans="1:4" x14ac:dyDescent="0.25">
      <c r="A597" t="s">
        <v>1579</v>
      </c>
      <c r="B597" t="s">
        <v>1580</v>
      </c>
      <c r="C597">
        <v>-1</v>
      </c>
      <c r="D597" s="9" t="str">
        <f>VLOOKUP(Table_miniLM_keywords_topics[[#This Row],[Column3.topic]],miniLM_keywords_topicDescriptio!$B$2:$C$20, 2, FALSE)</f>
        <v>-1_language_second_learning_instruction</v>
      </c>
    </row>
    <row r="598" spans="1:4" x14ac:dyDescent="0.25">
      <c r="A598" t="s">
        <v>1869</v>
      </c>
      <c r="B598" t="s">
        <v>1870</v>
      </c>
      <c r="C598">
        <v>-1</v>
      </c>
      <c r="D598" s="9" t="str">
        <f>VLOOKUP(Table_miniLM_keywords_topics[[#This Row],[Column3.topic]],miniLM_keywords_topicDescriptio!$B$2:$C$20, 2, FALSE)</f>
        <v>-1_language_second_learning_instruction</v>
      </c>
    </row>
    <row r="599" spans="1:4" x14ac:dyDescent="0.25">
      <c r="A599" t="s">
        <v>1874</v>
      </c>
      <c r="B599" t="s">
        <v>1875</v>
      </c>
      <c r="C599">
        <v>11</v>
      </c>
      <c r="D599" s="9" t="str">
        <f>VLOOKUP(Table_miniLM_keywords_topics[[#This Row],[Column3.topic]],miniLM_keywords_topicDescriptio!$B$2:$C$20, 2, FALSE)</f>
        <v>11_web_technologies_writing_collaborative</v>
      </c>
    </row>
    <row r="600" spans="1:4" x14ac:dyDescent="0.25">
      <c r="A600" t="s">
        <v>1879</v>
      </c>
      <c r="B600" t="s">
        <v>1880</v>
      </c>
      <c r="C600">
        <v>-1</v>
      </c>
      <c r="D600" s="9" t="str">
        <f>VLOOKUP(Table_miniLM_keywords_topics[[#This Row],[Column3.topic]],miniLM_keywords_topicDescriptio!$B$2:$C$20, 2, FALSE)</f>
        <v>-1_language_second_learning_instruction</v>
      </c>
    </row>
    <row r="601" spans="1:4" x14ac:dyDescent="0.25">
      <c r="A601" t="s">
        <v>1884</v>
      </c>
      <c r="B601" t="s">
        <v>1885</v>
      </c>
      <c r="C601">
        <v>4</v>
      </c>
      <c r="D601" s="9" t="str">
        <f>VLOOKUP(Table_miniLM_keywords_topics[[#This Row],[Column3.topic]],miniLM_keywords_topicDescriptio!$B$2:$C$20, 2, FALSE)</f>
        <v>4_writing_composition_instruction_second</v>
      </c>
    </row>
    <row r="602" spans="1:4" x14ac:dyDescent="0.25">
      <c r="A602" t="s">
        <v>1889</v>
      </c>
      <c r="B602" t="s">
        <v>1890</v>
      </c>
      <c r="C602">
        <v>-1</v>
      </c>
      <c r="D602" s="9" t="str">
        <f>VLOOKUP(Table_miniLM_keywords_topics[[#This Row],[Column3.topic]],miniLM_keywords_topicDescriptio!$B$2:$C$20, 2, FALSE)</f>
        <v>-1_language_second_learning_instruction</v>
      </c>
    </row>
    <row r="603" spans="1:4" x14ac:dyDescent="0.25">
      <c r="A603" t="s">
        <v>1895</v>
      </c>
      <c r="B603" t="s">
        <v>1896</v>
      </c>
      <c r="C603">
        <v>-1</v>
      </c>
      <c r="D603" s="9" t="str">
        <f>VLOOKUP(Table_miniLM_keywords_topics[[#This Row],[Column3.topic]],miniLM_keywords_topicDescriptio!$B$2:$C$20, 2, FALSE)</f>
        <v>-1_language_second_learning_instruction</v>
      </c>
    </row>
    <row r="604" spans="1:4" x14ac:dyDescent="0.25">
      <c r="A604" t="s">
        <v>1901</v>
      </c>
      <c r="B604" t="s">
        <v>1902</v>
      </c>
      <c r="C604">
        <v>7</v>
      </c>
      <c r="D604" s="9" t="str">
        <f>VLOOKUP(Table_miniLM_keywords_topics[[#This Row],[Column3.topic]],miniLM_keywords_topicDescriptio!$B$2:$C$20, 2, FALSE)</f>
        <v>7_communication_intercultural_mediated_cultural</v>
      </c>
    </row>
    <row r="605" spans="1:4" x14ac:dyDescent="0.25">
      <c r="A605" t="s">
        <v>1906</v>
      </c>
      <c r="B605" t="s">
        <v>1907</v>
      </c>
      <c r="C605">
        <v>-1</v>
      </c>
      <c r="D605" s="9" t="str">
        <f>VLOOKUP(Table_miniLM_keywords_topics[[#This Row],[Column3.topic]],miniLM_keywords_topicDescriptio!$B$2:$C$20, 2, FALSE)</f>
        <v>-1_language_second_learning_instruction</v>
      </c>
    </row>
    <row r="606" spans="1:4" x14ac:dyDescent="0.25">
      <c r="A606" t="s">
        <v>1911</v>
      </c>
      <c r="B606" t="s">
        <v>1912</v>
      </c>
      <c r="C606">
        <v>1</v>
      </c>
      <c r="D606" s="9" t="str">
        <f>VLOOKUP(Table_miniLM_keywords_topics[[#This Row],[Column3.topic]],miniLM_keywords_topicDescriptio!$B$2:$C$20, 2, FALSE)</f>
        <v>1_tests_language_second_reading</v>
      </c>
    </row>
    <row r="607" spans="1:4" x14ac:dyDescent="0.25">
      <c r="A607" t="s">
        <v>1916</v>
      </c>
      <c r="B607" t="s">
        <v>1917</v>
      </c>
      <c r="C607">
        <v>1</v>
      </c>
      <c r="D607" s="9" t="str">
        <f>VLOOKUP(Table_miniLM_keywords_topics[[#This Row],[Column3.topic]],miniLM_keywords_topicDescriptio!$B$2:$C$20, 2, FALSE)</f>
        <v>1_tests_language_second_reading</v>
      </c>
    </row>
    <row r="608" spans="1:4" x14ac:dyDescent="0.25">
      <c r="A608" t="s">
        <v>1921</v>
      </c>
      <c r="B608" t="s">
        <v>1922</v>
      </c>
      <c r="C608">
        <v>-1</v>
      </c>
      <c r="D608" s="9" t="str">
        <f>VLOOKUP(Table_miniLM_keywords_topics[[#This Row],[Column3.topic]],miniLM_keywords_topicDescriptio!$B$2:$C$20, 2, FALSE)</f>
        <v>-1_language_second_learning_instruction</v>
      </c>
    </row>
    <row r="609" spans="1:4" x14ac:dyDescent="0.25">
      <c r="A609" t="s">
        <v>1926</v>
      </c>
      <c r="B609" t="s">
        <v>5535</v>
      </c>
      <c r="C609">
        <v>5</v>
      </c>
      <c r="D609" s="9" t="str">
        <f>VLOOKUP(Table_miniLM_keywords_topics[[#This Row],[Column3.topic]],miniLM_keywords_topicDescriptio!$B$2:$C$20, 2, FALSE)</f>
        <v>5_student_technology_education_uses</v>
      </c>
    </row>
    <row r="610" spans="1:4" x14ac:dyDescent="0.25">
      <c r="A610" t="s">
        <v>1929</v>
      </c>
      <c r="B610" t="s">
        <v>1930</v>
      </c>
      <c r="C610">
        <v>17</v>
      </c>
      <c r="D610" s="9" t="str">
        <f>VLOOKUP(Table_miniLM_keywords_topics[[#This Row],[Column3.topic]],miniLM_keywords_topicDescriptio!$B$2:$C$20, 2, FALSE)</f>
        <v>17_simulation_computer_games_learning</v>
      </c>
    </row>
    <row r="611" spans="1:4" x14ac:dyDescent="0.25">
      <c r="A611" t="s">
        <v>1934</v>
      </c>
      <c r="B611" t="s">
        <v>1935</v>
      </c>
      <c r="C611">
        <v>7</v>
      </c>
      <c r="D611" s="9" t="str">
        <f>VLOOKUP(Table_miniLM_keywords_topics[[#This Row],[Column3.topic]],miniLM_keywords_topicDescriptio!$B$2:$C$20, 2, FALSE)</f>
        <v>7_communication_intercultural_mediated_cultural</v>
      </c>
    </row>
    <row r="612" spans="1:4" x14ac:dyDescent="0.25">
      <c r="A612" t="s">
        <v>1939</v>
      </c>
      <c r="B612" t="s">
        <v>1940</v>
      </c>
      <c r="C612">
        <v>5</v>
      </c>
      <c r="D612" s="9" t="str">
        <f>VLOOKUP(Table_miniLM_keywords_topics[[#This Row],[Column3.topic]],miniLM_keywords_topicDescriptio!$B$2:$C$20, 2, FALSE)</f>
        <v>5_student_technology_education_uses</v>
      </c>
    </row>
    <row r="613" spans="1:4" x14ac:dyDescent="0.25">
      <c r="A613" t="s">
        <v>1944</v>
      </c>
      <c r="B613" t="s">
        <v>1945</v>
      </c>
      <c r="C613">
        <v>-1</v>
      </c>
      <c r="D613" s="9" t="str">
        <f>VLOOKUP(Table_miniLM_keywords_topics[[#This Row],[Column3.topic]],miniLM_keywords_topicDescriptio!$B$2:$C$20, 2, FALSE)</f>
        <v>-1_language_second_learning_instruction</v>
      </c>
    </row>
    <row r="614" spans="1:4" x14ac:dyDescent="0.25">
      <c r="A614" t="s">
        <v>1948</v>
      </c>
      <c r="B614" t="s">
        <v>1949</v>
      </c>
      <c r="C614">
        <v>8</v>
      </c>
      <c r="D614" s="9" t="str">
        <f>VLOOKUP(Table_miniLM_keywords_topics[[#This Row],[Column3.topic]],miniLM_keywords_topicDescriptio!$B$2:$C$20, 2, FALSE)</f>
        <v>8_linguistics_computational_language_second</v>
      </c>
    </row>
    <row r="615" spans="1:4" x14ac:dyDescent="0.25">
      <c r="A615" t="s">
        <v>1954</v>
      </c>
      <c r="B615" t="s">
        <v>1955</v>
      </c>
      <c r="C615">
        <v>11</v>
      </c>
      <c r="D615" s="9" t="str">
        <f>VLOOKUP(Table_miniLM_keywords_topics[[#This Row],[Column3.topic]],miniLM_keywords_topicDescriptio!$B$2:$C$20, 2, FALSE)</f>
        <v>11_web_technologies_writing_collaborative</v>
      </c>
    </row>
    <row r="616" spans="1:4" x14ac:dyDescent="0.25">
      <c r="A616" t="s">
        <v>1959</v>
      </c>
      <c r="B616" t="s">
        <v>1960</v>
      </c>
      <c r="C616">
        <v>15</v>
      </c>
      <c r="D616" s="9" t="str">
        <f>VLOOKUP(Table_miniLM_keywords_topics[[#This Row],[Column3.topic]],miniLM_keywords_topicDescriptio!$B$2:$C$20, 2, FALSE)</f>
        <v>15_technology_uses_in_education</v>
      </c>
    </row>
    <row r="617" spans="1:4" x14ac:dyDescent="0.25">
      <c r="A617" t="s">
        <v>1963</v>
      </c>
      <c r="B617" t="s">
        <v>1964</v>
      </c>
      <c r="C617">
        <v>8</v>
      </c>
      <c r="D617" s="9" t="str">
        <f>VLOOKUP(Table_miniLM_keywords_topics[[#This Row],[Column3.topic]],miniLM_keywords_topicDescriptio!$B$2:$C$20, 2, FALSE)</f>
        <v>8_linguistics_computational_language_second</v>
      </c>
    </row>
    <row r="618" spans="1:4" x14ac:dyDescent="0.25">
      <c r="A618" t="s">
        <v>1968</v>
      </c>
      <c r="B618" t="s">
        <v>1969</v>
      </c>
      <c r="C618">
        <v>0</v>
      </c>
      <c r="D618" s="9" t="str">
        <f>VLOOKUP(Table_miniLM_keywords_topics[[#This Row],[Column3.topic]],miniLM_keywords_topicDescriptio!$B$2:$C$20, 2, FALSE)</f>
        <v>0_teacher_teachers_attitudes_language</v>
      </c>
    </row>
    <row r="619" spans="1:4" x14ac:dyDescent="0.25">
      <c r="A619" t="s">
        <v>1972</v>
      </c>
      <c r="B619" t="s">
        <v>1973</v>
      </c>
      <c r="C619">
        <v>8</v>
      </c>
      <c r="D619" s="9" t="str">
        <f>VLOOKUP(Table_miniLM_keywords_topics[[#This Row],[Column3.topic]],miniLM_keywords_topicDescriptio!$B$2:$C$20, 2, FALSE)</f>
        <v>8_linguistics_computational_language_second</v>
      </c>
    </row>
    <row r="620" spans="1:4" x14ac:dyDescent="0.25">
      <c r="A620" t="s">
        <v>1977</v>
      </c>
      <c r="B620" t="s">
        <v>1978</v>
      </c>
      <c r="C620">
        <v>1</v>
      </c>
      <c r="D620" s="9" t="str">
        <f>VLOOKUP(Table_miniLM_keywords_topics[[#This Row],[Column3.topic]],miniLM_keywords_topicDescriptio!$B$2:$C$20, 2, FALSE)</f>
        <v>1_tests_language_second_reading</v>
      </c>
    </row>
    <row r="621" spans="1:4" x14ac:dyDescent="0.25">
      <c r="A621" t="s">
        <v>1982</v>
      </c>
      <c r="B621" t="s">
        <v>1983</v>
      </c>
      <c r="C621">
        <v>4</v>
      </c>
      <c r="D621" s="9" t="str">
        <f>VLOOKUP(Table_miniLM_keywords_topics[[#This Row],[Column3.topic]],miniLM_keywords_topicDescriptio!$B$2:$C$20, 2, FALSE)</f>
        <v>4_writing_composition_instruction_second</v>
      </c>
    </row>
    <row r="622" spans="1:4" x14ac:dyDescent="0.25">
      <c r="A622" t="s">
        <v>1988</v>
      </c>
      <c r="B622" t="s">
        <v>1989</v>
      </c>
      <c r="C622">
        <v>-1</v>
      </c>
      <c r="D622" s="9" t="str">
        <f>VLOOKUP(Table_miniLM_keywords_topics[[#This Row],[Column3.topic]],miniLM_keywords_topicDescriptio!$B$2:$C$20, 2, FALSE)</f>
        <v>-1_language_second_learning_instruction</v>
      </c>
    </row>
    <row r="623" spans="1:4" x14ac:dyDescent="0.25">
      <c r="A623" t="s">
        <v>1994</v>
      </c>
      <c r="B623" t="s">
        <v>1995</v>
      </c>
      <c r="C623">
        <v>8</v>
      </c>
      <c r="D623" s="9" t="str">
        <f>VLOOKUP(Table_miniLM_keywords_topics[[#This Row],[Column3.topic]],miniLM_keywords_topicDescriptio!$B$2:$C$20, 2, FALSE)</f>
        <v>8_linguistics_computational_language_second</v>
      </c>
    </row>
    <row r="624" spans="1:4" x14ac:dyDescent="0.25">
      <c r="A624" t="s">
        <v>2000</v>
      </c>
      <c r="B624" t="s">
        <v>2001</v>
      </c>
      <c r="C624">
        <v>-1</v>
      </c>
      <c r="D624" s="9" t="str">
        <f>VLOOKUP(Table_miniLM_keywords_topics[[#This Row],[Column3.topic]],miniLM_keywords_topicDescriptio!$B$2:$C$20, 2, FALSE)</f>
        <v>-1_language_second_learning_instruction</v>
      </c>
    </row>
    <row r="625" spans="1:4" x14ac:dyDescent="0.25">
      <c r="A625" t="s">
        <v>2006</v>
      </c>
      <c r="B625" t="s">
        <v>2007</v>
      </c>
      <c r="C625">
        <v>-1</v>
      </c>
      <c r="D625" s="9" t="str">
        <f>VLOOKUP(Table_miniLM_keywords_topics[[#This Row],[Column3.topic]],miniLM_keywords_topicDescriptio!$B$2:$C$20, 2, FALSE)</f>
        <v>-1_language_second_learning_instruction</v>
      </c>
    </row>
    <row r="626" spans="1:4" x14ac:dyDescent="0.25">
      <c r="A626" t="s">
        <v>2011</v>
      </c>
      <c r="B626" t="s">
        <v>2012</v>
      </c>
      <c r="C626">
        <v>8</v>
      </c>
      <c r="D626" s="9" t="str">
        <f>VLOOKUP(Table_miniLM_keywords_topics[[#This Row],[Column3.topic]],miniLM_keywords_topicDescriptio!$B$2:$C$20, 2, FALSE)</f>
        <v>8_linguistics_computational_language_second</v>
      </c>
    </row>
    <row r="627" spans="1:4" x14ac:dyDescent="0.25">
      <c r="A627" t="s">
        <v>2312</v>
      </c>
      <c r="B627" t="s">
        <v>2313</v>
      </c>
      <c r="C627">
        <v>-1</v>
      </c>
      <c r="D627" s="9" t="str">
        <f>VLOOKUP(Table_miniLM_keywords_topics[[#This Row],[Column3.topic]],miniLM_keywords_topicDescriptio!$B$2:$C$20, 2, FALSE)</f>
        <v>-1_language_second_learning_instruction</v>
      </c>
    </row>
    <row r="628" spans="1:4" x14ac:dyDescent="0.25">
      <c r="A628" t="s">
        <v>2317</v>
      </c>
      <c r="B628" t="s">
        <v>5533</v>
      </c>
      <c r="C628">
        <v>7</v>
      </c>
      <c r="D628" s="9" t="str">
        <f>VLOOKUP(Table_miniLM_keywords_topics[[#This Row],[Column3.topic]],miniLM_keywords_topicDescriptio!$B$2:$C$20, 2, FALSE)</f>
        <v>7_communication_intercultural_mediated_cultural</v>
      </c>
    </row>
    <row r="629" spans="1:4" x14ac:dyDescent="0.25">
      <c r="A629" t="s">
        <v>2322</v>
      </c>
      <c r="B629" t="s">
        <v>5534</v>
      </c>
      <c r="C629">
        <v>-1</v>
      </c>
      <c r="D629" s="9" t="str">
        <f>VLOOKUP(Table_miniLM_keywords_topics[[#This Row],[Column3.topic]],miniLM_keywords_topicDescriptio!$B$2:$C$20, 2, FALSE)</f>
        <v>-1_language_second_learning_instruction</v>
      </c>
    </row>
    <row r="630" spans="1:4" x14ac:dyDescent="0.25">
      <c r="A630" t="s">
        <v>2326</v>
      </c>
      <c r="B630" t="s">
        <v>2327</v>
      </c>
      <c r="C630">
        <v>0</v>
      </c>
      <c r="D630" s="9" t="str">
        <f>VLOOKUP(Table_miniLM_keywords_topics[[#This Row],[Column3.topic]],miniLM_keywords_topicDescriptio!$B$2:$C$20, 2, FALSE)</f>
        <v>0_teacher_teachers_attitudes_language</v>
      </c>
    </row>
    <row r="631" spans="1:4" x14ac:dyDescent="0.25">
      <c r="A631" t="s">
        <v>2331</v>
      </c>
      <c r="B631" t="s">
        <v>2332</v>
      </c>
      <c r="C631">
        <v>-1</v>
      </c>
      <c r="D631" s="9" t="str">
        <f>VLOOKUP(Table_miniLM_keywords_topics[[#This Row],[Column3.topic]],miniLM_keywords_topicDescriptio!$B$2:$C$20, 2, FALSE)</f>
        <v>-1_language_second_learning_instruction</v>
      </c>
    </row>
    <row r="632" spans="1:4" x14ac:dyDescent="0.25">
      <c r="A632" t="s">
        <v>2336</v>
      </c>
      <c r="B632" t="s">
        <v>2337</v>
      </c>
      <c r="C632">
        <v>1</v>
      </c>
      <c r="D632" s="9" t="str">
        <f>VLOOKUP(Table_miniLM_keywords_topics[[#This Row],[Column3.topic]],miniLM_keywords_topicDescriptio!$B$2:$C$20, 2, FALSE)</f>
        <v>1_tests_language_second_reading</v>
      </c>
    </row>
    <row r="633" spans="1:4" x14ac:dyDescent="0.25">
      <c r="A633" t="s">
        <v>2341</v>
      </c>
      <c r="B633" t="s">
        <v>2342</v>
      </c>
      <c r="C633">
        <v>12</v>
      </c>
      <c r="D633" s="9" t="str">
        <f>VLOOKUP(Table_miniLM_keywords_topics[[#This Row],[Column3.topic]],miniLM_keywords_topicDescriptio!$B$2:$C$20, 2, FALSE)</f>
        <v>12_pronunciation_phonetics_instruction_acoustics</v>
      </c>
    </row>
    <row r="634" spans="1:4" x14ac:dyDescent="0.25">
      <c r="A634" t="s">
        <v>2346</v>
      </c>
      <c r="B634" t="s">
        <v>2347</v>
      </c>
      <c r="C634">
        <v>7</v>
      </c>
      <c r="D634" s="9" t="str">
        <f>VLOOKUP(Table_miniLM_keywords_topics[[#This Row],[Column3.topic]],miniLM_keywords_topicDescriptio!$B$2:$C$20, 2, FALSE)</f>
        <v>7_communication_intercultural_mediated_cultural</v>
      </c>
    </row>
    <row r="635" spans="1:4" x14ac:dyDescent="0.25">
      <c r="A635" t="s">
        <v>2352</v>
      </c>
      <c r="B635" t="s">
        <v>5532</v>
      </c>
      <c r="C635">
        <v>0</v>
      </c>
      <c r="D635" s="9" t="str">
        <f>VLOOKUP(Table_miniLM_keywords_topics[[#This Row],[Column3.topic]],miniLM_keywords_topicDescriptio!$B$2:$C$20, 2, FALSE)</f>
        <v>0_teacher_teachers_attitudes_language</v>
      </c>
    </row>
    <row r="636" spans="1:4" x14ac:dyDescent="0.25">
      <c r="A636" t="s">
        <v>2357</v>
      </c>
      <c r="B636" t="s">
        <v>2358</v>
      </c>
      <c r="C636">
        <v>4</v>
      </c>
      <c r="D636" s="9" t="str">
        <f>VLOOKUP(Table_miniLM_keywords_topics[[#This Row],[Column3.topic]],miniLM_keywords_topicDescriptio!$B$2:$C$20, 2, FALSE)</f>
        <v>4_writing_composition_instruction_second</v>
      </c>
    </row>
    <row r="637" spans="1:4" x14ac:dyDescent="0.25">
      <c r="A637" t="s">
        <v>2362</v>
      </c>
      <c r="B637" t="s">
        <v>2363</v>
      </c>
      <c r="C637">
        <v>13</v>
      </c>
      <c r="D637" s="9" t="str">
        <f>VLOOKUP(Table_miniLM_keywords_topics[[#This Row],[Column3.topic]],miniLM_keywords_topicDescriptio!$B$2:$C$20, 2, FALSE)</f>
        <v>13_blended_learning_language_second</v>
      </c>
    </row>
    <row r="638" spans="1:4" x14ac:dyDescent="0.25">
      <c r="A638" t="s">
        <v>2367</v>
      </c>
      <c r="B638" t="s">
        <v>2368</v>
      </c>
      <c r="C638">
        <v>3</v>
      </c>
      <c r="D638" s="9" t="str">
        <f>VLOOKUP(Table_miniLM_keywords_topics[[#This Row],[Column3.topic]],miniLM_keywords_topicDescriptio!$B$2:$C$20, 2, FALSE)</f>
        <v>3_instruction_computer_assisted_learning</v>
      </c>
    </row>
    <row r="639" spans="1:4" x14ac:dyDescent="0.25">
      <c r="A639" t="s">
        <v>2372</v>
      </c>
      <c r="B639" t="s">
        <v>2373</v>
      </c>
      <c r="C639">
        <v>8</v>
      </c>
      <c r="D639" s="9" t="str">
        <f>VLOOKUP(Table_miniLM_keywords_topics[[#This Row],[Column3.topic]],miniLM_keywords_topicDescriptio!$B$2:$C$20, 2, FALSE)</f>
        <v>8_linguistics_computational_language_second</v>
      </c>
    </row>
    <row r="640" spans="1:4" x14ac:dyDescent="0.25">
      <c r="A640" t="s">
        <v>2377</v>
      </c>
      <c r="B640" t="s">
        <v>2378</v>
      </c>
      <c r="C640">
        <v>13</v>
      </c>
      <c r="D640" s="9" t="str">
        <f>VLOOKUP(Table_miniLM_keywords_topics[[#This Row],[Column3.topic]],miniLM_keywords_topicDescriptio!$B$2:$C$20, 2, FALSE)</f>
        <v>13_blended_learning_language_second</v>
      </c>
    </row>
    <row r="641" spans="1:4" x14ac:dyDescent="0.25">
      <c r="A641" t="s">
        <v>2382</v>
      </c>
      <c r="B641" t="s">
        <v>2383</v>
      </c>
      <c r="C641">
        <v>7</v>
      </c>
      <c r="D641" s="9" t="str">
        <f>VLOOKUP(Table_miniLM_keywords_topics[[#This Row],[Column3.topic]],miniLM_keywords_topicDescriptio!$B$2:$C$20, 2, FALSE)</f>
        <v>7_communication_intercultural_mediated_cultural</v>
      </c>
    </row>
    <row r="642" spans="1:4" x14ac:dyDescent="0.25">
      <c r="A642" t="s">
        <v>2387</v>
      </c>
      <c r="B642" t="s">
        <v>2388</v>
      </c>
      <c r="C642">
        <v>-1</v>
      </c>
      <c r="D642" s="9" t="str">
        <f>VLOOKUP(Table_miniLM_keywords_topics[[#This Row],[Column3.topic]],miniLM_keywords_topicDescriptio!$B$2:$C$20, 2, FALSE)</f>
        <v>-1_language_second_learning_instruction</v>
      </c>
    </row>
    <row r="643" spans="1:4" x14ac:dyDescent="0.25">
      <c r="A643" t="s">
        <v>2391</v>
      </c>
      <c r="B643" t="s">
        <v>2392</v>
      </c>
      <c r="C643">
        <v>-1</v>
      </c>
      <c r="D643" s="9" t="str">
        <f>VLOOKUP(Table_miniLM_keywords_topics[[#This Row],[Column3.topic]],miniLM_keywords_topicDescriptio!$B$2:$C$20, 2, FALSE)</f>
        <v>-1_language_second_learning_instruction</v>
      </c>
    </row>
    <row r="644" spans="1:4" x14ac:dyDescent="0.25">
      <c r="A644" t="s">
        <v>2395</v>
      </c>
      <c r="B644" t="s">
        <v>2396</v>
      </c>
      <c r="C644">
        <v>-1</v>
      </c>
      <c r="D644" s="9" t="str">
        <f>VLOOKUP(Table_miniLM_keywords_topics[[#This Row],[Column3.topic]],miniLM_keywords_topicDescriptio!$B$2:$C$20, 2, FALSE)</f>
        <v>-1_language_second_learning_instruction</v>
      </c>
    </row>
    <row r="645" spans="1:4" x14ac:dyDescent="0.25">
      <c r="A645" t="s">
        <v>2400</v>
      </c>
      <c r="B645" t="s">
        <v>2401</v>
      </c>
      <c r="C645">
        <v>-1</v>
      </c>
      <c r="D645" s="9" t="str">
        <f>VLOOKUP(Table_miniLM_keywords_topics[[#This Row],[Column3.topic]],miniLM_keywords_topicDescriptio!$B$2:$C$20, 2, FALSE)</f>
        <v>-1_language_second_learning_instruction</v>
      </c>
    </row>
    <row r="646" spans="1:4" x14ac:dyDescent="0.25">
      <c r="A646" t="s">
        <v>2405</v>
      </c>
      <c r="B646" t="s">
        <v>2406</v>
      </c>
      <c r="C646">
        <v>-1</v>
      </c>
      <c r="D646" s="9" t="str">
        <f>VLOOKUP(Table_miniLM_keywords_topics[[#This Row],[Column3.topic]],miniLM_keywords_topicDescriptio!$B$2:$C$20, 2, FALSE)</f>
        <v>-1_language_second_learning_instruction</v>
      </c>
    </row>
    <row r="647" spans="1:4" x14ac:dyDescent="0.25">
      <c r="A647" t="s">
        <v>2410</v>
      </c>
      <c r="B647" t="s">
        <v>2411</v>
      </c>
      <c r="C647">
        <v>4</v>
      </c>
      <c r="D647" s="9" t="str">
        <f>VLOOKUP(Table_miniLM_keywords_topics[[#This Row],[Column3.topic]],miniLM_keywords_topicDescriptio!$B$2:$C$20, 2, FALSE)</f>
        <v>4_writing_composition_instruction_second</v>
      </c>
    </row>
    <row r="648" spans="1:4" x14ac:dyDescent="0.25">
      <c r="A648" t="s">
        <v>2415</v>
      </c>
      <c r="B648" t="s">
        <v>2416</v>
      </c>
      <c r="C648">
        <v>-1</v>
      </c>
      <c r="D648" s="9" t="str">
        <f>VLOOKUP(Table_miniLM_keywords_topics[[#This Row],[Column3.topic]],miniLM_keywords_topicDescriptio!$B$2:$C$20, 2, FALSE)</f>
        <v>-1_language_second_learning_instruction</v>
      </c>
    </row>
    <row r="649" spans="1:4" x14ac:dyDescent="0.25">
      <c r="A649" t="s">
        <v>2420</v>
      </c>
      <c r="B649" t="s">
        <v>2421</v>
      </c>
      <c r="C649">
        <v>-1</v>
      </c>
      <c r="D649" s="9" t="str">
        <f>VLOOKUP(Table_miniLM_keywords_topics[[#This Row],[Column3.topic]],miniLM_keywords_topicDescriptio!$B$2:$C$20, 2, FALSE)</f>
        <v>-1_language_second_learning_instruction</v>
      </c>
    </row>
    <row r="650" spans="1:4" x14ac:dyDescent="0.25">
      <c r="A650" t="s">
        <v>2425</v>
      </c>
      <c r="B650" t="s">
        <v>2426</v>
      </c>
      <c r="C650">
        <v>-1</v>
      </c>
      <c r="D650" s="9" t="str">
        <f>VLOOKUP(Table_miniLM_keywords_topics[[#This Row],[Column3.topic]],miniLM_keywords_topicDescriptio!$B$2:$C$20, 2, FALSE)</f>
        <v>-1_language_second_learning_instruction</v>
      </c>
    </row>
    <row r="651" spans="1:4" x14ac:dyDescent="0.25">
      <c r="A651" t="s">
        <v>2430</v>
      </c>
      <c r="B651" t="s">
        <v>2431</v>
      </c>
      <c r="C651">
        <v>9</v>
      </c>
      <c r="D651" s="9" t="str">
        <f>VLOOKUP(Table_miniLM_keywords_topics[[#This Row],[Column3.topic]],miniLM_keywords_topicDescriptio!$B$2:$C$20, 2, FALSE)</f>
        <v>9_chinese_mandarin_language_second</v>
      </c>
    </row>
    <row r="652" spans="1:4" x14ac:dyDescent="0.25">
      <c r="A652" t="s">
        <v>2435</v>
      </c>
      <c r="B652" t="s">
        <v>2436</v>
      </c>
      <c r="C652">
        <v>-1</v>
      </c>
      <c r="D652" s="9" t="str">
        <f>VLOOKUP(Table_miniLM_keywords_topics[[#This Row],[Column3.topic]],miniLM_keywords_topicDescriptio!$B$2:$C$20, 2, FALSE)</f>
        <v>-1_language_second_learning_instruction</v>
      </c>
    </row>
    <row r="653" spans="1:4" x14ac:dyDescent="0.25">
      <c r="A653" t="s">
        <v>2440</v>
      </c>
      <c r="B653" t="s">
        <v>2441</v>
      </c>
      <c r="C653">
        <v>-1</v>
      </c>
      <c r="D653" s="9" t="str">
        <f>VLOOKUP(Table_miniLM_keywords_topics[[#This Row],[Column3.topic]],miniLM_keywords_topicDescriptio!$B$2:$C$20, 2, FALSE)</f>
        <v>-1_language_second_learning_instruction</v>
      </c>
    </row>
    <row r="654" spans="1:4" x14ac:dyDescent="0.25">
      <c r="A654" t="s">
        <v>2444</v>
      </c>
      <c r="B654" t="s">
        <v>2445</v>
      </c>
      <c r="C654">
        <v>14</v>
      </c>
      <c r="D654" s="9" t="str">
        <f>VLOOKUP(Table_miniLM_keywords_topics[[#This Row],[Column3.topic]],miniLM_keywords_topicDescriptio!$B$2:$C$20, 2, FALSE)</f>
        <v>14_anxiety_second_student_scales</v>
      </c>
    </row>
    <row r="655" spans="1:4" x14ac:dyDescent="0.25">
      <c r="A655" t="s">
        <v>2714</v>
      </c>
      <c r="B655" t="s">
        <v>2715</v>
      </c>
      <c r="C655">
        <v>1</v>
      </c>
      <c r="D655" s="9" t="str">
        <f>VLOOKUP(Table_miniLM_keywords_topics[[#This Row],[Column3.topic]],miniLM_keywords_topicDescriptio!$B$2:$C$20, 2, FALSE)</f>
        <v>1_tests_language_second_reading</v>
      </c>
    </row>
    <row r="656" spans="1:4" x14ac:dyDescent="0.25">
      <c r="A656" t="s">
        <v>2719</v>
      </c>
      <c r="B656" t="s">
        <v>2720</v>
      </c>
      <c r="C656">
        <v>9</v>
      </c>
      <c r="D656" s="9" t="str">
        <f>VLOOKUP(Table_miniLM_keywords_topics[[#This Row],[Column3.topic]],miniLM_keywords_topicDescriptio!$B$2:$C$20, 2, FALSE)</f>
        <v>9_chinese_mandarin_language_second</v>
      </c>
    </row>
    <row r="657" spans="1:4" x14ac:dyDescent="0.25">
      <c r="A657" t="s">
        <v>2725</v>
      </c>
      <c r="B657" t="s">
        <v>2726</v>
      </c>
      <c r="C657">
        <v>4</v>
      </c>
      <c r="D657" s="9" t="str">
        <f>VLOOKUP(Table_miniLM_keywords_topics[[#This Row],[Column3.topic]],miniLM_keywords_topicDescriptio!$B$2:$C$20, 2, FALSE)</f>
        <v>4_writing_composition_instruction_second</v>
      </c>
    </row>
    <row r="658" spans="1:4" x14ac:dyDescent="0.25">
      <c r="A658" t="s">
        <v>2730</v>
      </c>
      <c r="B658" t="s">
        <v>2731</v>
      </c>
      <c r="C658">
        <v>4</v>
      </c>
      <c r="D658" s="9" t="str">
        <f>VLOOKUP(Table_miniLM_keywords_topics[[#This Row],[Column3.topic]],miniLM_keywords_topicDescriptio!$B$2:$C$20, 2, FALSE)</f>
        <v>4_writing_composition_instruction_second</v>
      </c>
    </row>
    <row r="659" spans="1:4" x14ac:dyDescent="0.25">
      <c r="A659" t="s">
        <v>2735</v>
      </c>
      <c r="B659" t="s">
        <v>2736</v>
      </c>
      <c r="C659">
        <v>1</v>
      </c>
      <c r="D659" s="9" t="str">
        <f>VLOOKUP(Table_miniLM_keywords_topics[[#This Row],[Column3.topic]],miniLM_keywords_topicDescriptio!$B$2:$C$20, 2, FALSE)</f>
        <v>1_tests_language_second_reading</v>
      </c>
    </row>
    <row r="660" spans="1:4" x14ac:dyDescent="0.25">
      <c r="A660" t="s">
        <v>2740</v>
      </c>
      <c r="B660" t="s">
        <v>2741</v>
      </c>
      <c r="C660">
        <v>-1</v>
      </c>
      <c r="D660" s="9" t="str">
        <f>VLOOKUP(Table_miniLM_keywords_topics[[#This Row],[Column3.topic]],miniLM_keywords_topicDescriptio!$B$2:$C$20, 2, FALSE)</f>
        <v>-1_language_second_learning_instruction</v>
      </c>
    </row>
    <row r="661" spans="1:4" x14ac:dyDescent="0.25">
      <c r="A661" t="s">
        <v>2745</v>
      </c>
      <c r="B661" t="s">
        <v>2746</v>
      </c>
      <c r="C661">
        <v>4</v>
      </c>
      <c r="D661" s="9" t="str">
        <f>VLOOKUP(Table_miniLM_keywords_topics[[#This Row],[Column3.topic]],miniLM_keywords_topicDescriptio!$B$2:$C$20, 2, FALSE)</f>
        <v>4_writing_composition_instruction_second</v>
      </c>
    </row>
    <row r="662" spans="1:4" x14ac:dyDescent="0.25">
      <c r="A662" t="s">
        <v>2750</v>
      </c>
      <c r="B662" t="s">
        <v>2751</v>
      </c>
      <c r="C662">
        <v>9</v>
      </c>
      <c r="D662" s="9" t="str">
        <f>VLOOKUP(Table_miniLM_keywords_topics[[#This Row],[Column3.topic]],miniLM_keywords_topicDescriptio!$B$2:$C$20, 2, FALSE)</f>
        <v>9_chinese_mandarin_language_second</v>
      </c>
    </row>
    <row r="663" spans="1:4" x14ac:dyDescent="0.25">
      <c r="A663" t="s">
        <v>2755</v>
      </c>
      <c r="B663" t="s">
        <v>2756</v>
      </c>
      <c r="C663">
        <v>7</v>
      </c>
      <c r="D663" s="9" t="str">
        <f>VLOOKUP(Table_miniLM_keywords_topics[[#This Row],[Column3.topic]],miniLM_keywords_topicDescriptio!$B$2:$C$20, 2, FALSE)</f>
        <v>7_communication_intercultural_mediated_cultural</v>
      </c>
    </row>
    <row r="664" spans="1:4" x14ac:dyDescent="0.25">
      <c r="A664" t="s">
        <v>2760</v>
      </c>
      <c r="B664" t="s">
        <v>2761</v>
      </c>
      <c r="C664">
        <v>0</v>
      </c>
      <c r="D664" s="9" t="str">
        <f>VLOOKUP(Table_miniLM_keywords_topics[[#This Row],[Column3.topic]],miniLM_keywords_topicDescriptio!$B$2:$C$20, 2, FALSE)</f>
        <v>0_teacher_teachers_attitudes_language</v>
      </c>
    </row>
    <row r="665" spans="1:4" x14ac:dyDescent="0.25">
      <c r="A665" t="s">
        <v>2766</v>
      </c>
      <c r="B665" t="s">
        <v>2767</v>
      </c>
      <c r="C665">
        <v>0</v>
      </c>
      <c r="D665" s="9" t="str">
        <f>VLOOKUP(Table_miniLM_keywords_topics[[#This Row],[Column3.topic]],miniLM_keywords_topicDescriptio!$B$2:$C$20, 2, FALSE)</f>
        <v>0_teacher_teachers_attitudes_language</v>
      </c>
    </row>
    <row r="666" spans="1:4" x14ac:dyDescent="0.25">
      <c r="A666" t="s">
        <v>2771</v>
      </c>
      <c r="B666" t="s">
        <v>2772</v>
      </c>
      <c r="C666">
        <v>7</v>
      </c>
      <c r="D666" s="9" t="str">
        <f>VLOOKUP(Table_miniLM_keywords_topics[[#This Row],[Column3.topic]],miniLM_keywords_topicDescriptio!$B$2:$C$20, 2, FALSE)</f>
        <v>7_communication_intercultural_mediated_cultural</v>
      </c>
    </row>
    <row r="667" spans="1:4" x14ac:dyDescent="0.25">
      <c r="A667" t="s">
        <v>2777</v>
      </c>
      <c r="B667" t="s">
        <v>2778</v>
      </c>
      <c r="C667">
        <v>7</v>
      </c>
      <c r="D667" s="9" t="str">
        <f>VLOOKUP(Table_miniLM_keywords_topics[[#This Row],[Column3.topic]],miniLM_keywords_topicDescriptio!$B$2:$C$20, 2, FALSE)</f>
        <v>7_communication_intercultural_mediated_cultural</v>
      </c>
    </row>
    <row r="668" spans="1:4" x14ac:dyDescent="0.25">
      <c r="A668" t="s">
        <v>2781</v>
      </c>
      <c r="B668" t="s">
        <v>2782</v>
      </c>
      <c r="C668">
        <v>13</v>
      </c>
      <c r="D668" s="9" t="str">
        <f>VLOOKUP(Table_miniLM_keywords_topics[[#This Row],[Column3.topic]],miniLM_keywords_topicDescriptio!$B$2:$C$20, 2, FALSE)</f>
        <v>13_blended_learning_language_second</v>
      </c>
    </row>
    <row r="669" spans="1:4" x14ac:dyDescent="0.25">
      <c r="A669" t="s">
        <v>2787</v>
      </c>
      <c r="B669" t="s">
        <v>2788</v>
      </c>
      <c r="C669">
        <v>9</v>
      </c>
      <c r="D669" s="9" t="str">
        <f>VLOOKUP(Table_miniLM_keywords_topics[[#This Row],[Column3.topic]],miniLM_keywords_topicDescriptio!$B$2:$C$20, 2, FALSE)</f>
        <v>9_chinese_mandarin_language_second</v>
      </c>
    </row>
    <row r="670" spans="1:4" x14ac:dyDescent="0.25">
      <c r="A670" t="s">
        <v>2792</v>
      </c>
      <c r="B670" t="s">
        <v>2793</v>
      </c>
      <c r="C670">
        <v>7</v>
      </c>
      <c r="D670" s="9" t="str">
        <f>VLOOKUP(Table_miniLM_keywords_topics[[#This Row],[Column3.topic]],miniLM_keywords_topicDescriptio!$B$2:$C$20, 2, FALSE)</f>
        <v>7_communication_intercultural_mediated_cultural</v>
      </c>
    </row>
    <row r="671" spans="1:4" x14ac:dyDescent="0.25">
      <c r="A671" t="s">
        <v>2797</v>
      </c>
      <c r="B671" t="s">
        <v>2798</v>
      </c>
      <c r="C671">
        <v>7</v>
      </c>
      <c r="D671" s="9" t="str">
        <f>VLOOKUP(Table_miniLM_keywords_topics[[#This Row],[Column3.topic]],miniLM_keywords_topicDescriptio!$B$2:$C$20, 2, FALSE)</f>
        <v>7_communication_intercultural_mediated_cultural</v>
      </c>
    </row>
    <row r="672" spans="1:4" x14ac:dyDescent="0.25">
      <c r="A672" t="s">
        <v>2803</v>
      </c>
      <c r="B672" t="s">
        <v>2804</v>
      </c>
      <c r="C672">
        <v>1</v>
      </c>
      <c r="D672" s="9" t="str">
        <f>VLOOKUP(Table_miniLM_keywords_topics[[#This Row],[Column3.topic]],miniLM_keywords_topicDescriptio!$B$2:$C$20, 2, FALSE)</f>
        <v>1_tests_language_second_reading</v>
      </c>
    </row>
    <row r="673" spans="1:4" x14ac:dyDescent="0.25">
      <c r="A673" t="s">
        <v>2808</v>
      </c>
      <c r="B673" t="s">
        <v>2809</v>
      </c>
      <c r="C673">
        <v>7</v>
      </c>
      <c r="D673" s="9" t="str">
        <f>VLOOKUP(Table_miniLM_keywords_topics[[#This Row],[Column3.topic]],miniLM_keywords_topicDescriptio!$B$2:$C$20, 2, FALSE)</f>
        <v>7_communication_intercultural_mediated_cultural</v>
      </c>
    </row>
    <row r="674" spans="1:4" x14ac:dyDescent="0.25">
      <c r="A674" t="s">
        <v>2814</v>
      </c>
      <c r="B674" t="s">
        <v>2815</v>
      </c>
      <c r="C674">
        <v>-1</v>
      </c>
      <c r="D674" s="9" t="str">
        <f>VLOOKUP(Table_miniLM_keywords_topics[[#This Row],[Column3.topic]],miniLM_keywords_topicDescriptio!$B$2:$C$20, 2, FALSE)</f>
        <v>-1_language_second_learning_instruction</v>
      </c>
    </row>
    <row r="675" spans="1:4" x14ac:dyDescent="0.25">
      <c r="A675" t="s">
        <v>2820</v>
      </c>
      <c r="B675" t="s">
        <v>2821</v>
      </c>
      <c r="C675">
        <v>14</v>
      </c>
      <c r="D675" s="9" t="str">
        <f>VLOOKUP(Table_miniLM_keywords_topics[[#This Row],[Column3.topic]],miniLM_keywords_topicDescriptio!$B$2:$C$20, 2, FALSE)</f>
        <v>14_anxiety_second_student_scales</v>
      </c>
    </row>
    <row r="676" spans="1:4" x14ac:dyDescent="0.25">
      <c r="A676" t="s">
        <v>2824</v>
      </c>
      <c r="B676" t="s">
        <v>2825</v>
      </c>
      <c r="C676">
        <v>-1</v>
      </c>
      <c r="D676" s="9" t="str">
        <f>VLOOKUP(Table_miniLM_keywords_topics[[#This Row],[Column3.topic]],miniLM_keywords_topicDescriptio!$B$2:$C$20, 2, FALSE)</f>
        <v>-1_language_second_learning_instruction</v>
      </c>
    </row>
    <row r="677" spans="1:4" x14ac:dyDescent="0.25">
      <c r="A677" t="s">
        <v>2829</v>
      </c>
      <c r="B677" t="s">
        <v>2830</v>
      </c>
      <c r="C677">
        <v>3</v>
      </c>
      <c r="D677" s="9" t="str">
        <f>VLOOKUP(Table_miniLM_keywords_topics[[#This Row],[Column3.topic]],miniLM_keywords_topicDescriptio!$B$2:$C$20, 2, FALSE)</f>
        <v>3_instruction_computer_assisted_learning</v>
      </c>
    </row>
    <row r="678" spans="1:4" x14ac:dyDescent="0.25">
      <c r="A678" t="s">
        <v>2833</v>
      </c>
      <c r="B678" t="s">
        <v>2834</v>
      </c>
      <c r="C678">
        <v>-1</v>
      </c>
      <c r="D678" s="9" t="str">
        <f>VLOOKUP(Table_miniLM_keywords_topics[[#This Row],[Column3.topic]],miniLM_keywords_topicDescriptio!$B$2:$C$20, 2, FALSE)</f>
        <v>-1_language_second_learning_instruction</v>
      </c>
    </row>
    <row r="679" spans="1:4" x14ac:dyDescent="0.25">
      <c r="A679" t="s">
        <v>3225</v>
      </c>
      <c r="B679" t="s">
        <v>3226</v>
      </c>
      <c r="C679">
        <v>-1</v>
      </c>
      <c r="D679" s="9" t="str">
        <f>VLOOKUP(Table_miniLM_keywords_topics[[#This Row],[Column3.topic]],miniLM_keywords_topicDescriptio!$B$2:$C$20, 2, FALSE)</f>
        <v>-1_language_second_learning_instruction</v>
      </c>
    </row>
    <row r="680" spans="1:4" x14ac:dyDescent="0.25">
      <c r="A680" t="s">
        <v>3230</v>
      </c>
      <c r="B680" t="s">
        <v>3231</v>
      </c>
      <c r="C680">
        <v>0</v>
      </c>
      <c r="D680" s="9" t="str">
        <f>VLOOKUP(Table_miniLM_keywords_topics[[#This Row],[Column3.topic]],miniLM_keywords_topicDescriptio!$B$2:$C$20, 2, FALSE)</f>
        <v>0_teacher_teachers_attitudes_language</v>
      </c>
    </row>
    <row r="681" spans="1:4" x14ac:dyDescent="0.25">
      <c r="A681" t="s">
        <v>3234</v>
      </c>
      <c r="B681" t="s">
        <v>3235</v>
      </c>
      <c r="C681">
        <v>-1</v>
      </c>
      <c r="D681" s="9" t="str">
        <f>VLOOKUP(Table_miniLM_keywords_topics[[#This Row],[Column3.topic]],miniLM_keywords_topicDescriptio!$B$2:$C$20, 2, FALSE)</f>
        <v>-1_language_second_learning_instruction</v>
      </c>
    </row>
    <row r="682" spans="1:4" x14ac:dyDescent="0.25">
      <c r="A682" t="s">
        <v>3239</v>
      </c>
      <c r="B682" t="s">
        <v>3240</v>
      </c>
      <c r="C682">
        <v>-1</v>
      </c>
      <c r="D682" s="9" t="str">
        <f>VLOOKUP(Table_miniLM_keywords_topics[[#This Row],[Column3.topic]],miniLM_keywords_topicDescriptio!$B$2:$C$20, 2, FALSE)</f>
        <v>-1_language_second_learning_instruction</v>
      </c>
    </row>
    <row r="683" spans="1:4" x14ac:dyDescent="0.25">
      <c r="A683" t="s">
        <v>3244</v>
      </c>
      <c r="B683" t="s">
        <v>3245</v>
      </c>
      <c r="C683">
        <v>0</v>
      </c>
      <c r="D683" s="9" t="str">
        <f>VLOOKUP(Table_miniLM_keywords_topics[[#This Row],[Column3.topic]],miniLM_keywords_topicDescriptio!$B$2:$C$20, 2, FALSE)</f>
        <v>0_teacher_teachers_attitudes_language</v>
      </c>
    </row>
    <row r="684" spans="1:4" x14ac:dyDescent="0.25">
      <c r="A684" t="s">
        <v>3249</v>
      </c>
      <c r="B684" t="s">
        <v>3250</v>
      </c>
      <c r="C684">
        <v>0</v>
      </c>
      <c r="D684" s="9" t="str">
        <f>VLOOKUP(Table_miniLM_keywords_topics[[#This Row],[Column3.topic]],miniLM_keywords_topicDescriptio!$B$2:$C$20, 2, FALSE)</f>
        <v>0_teacher_teachers_attitudes_language</v>
      </c>
    </row>
    <row r="685" spans="1:4" x14ac:dyDescent="0.25">
      <c r="A685" t="s">
        <v>3254</v>
      </c>
      <c r="B685" t="s">
        <v>3255</v>
      </c>
      <c r="C685">
        <v>9</v>
      </c>
      <c r="D685" s="9" t="str">
        <f>VLOOKUP(Table_miniLM_keywords_topics[[#This Row],[Column3.topic]],miniLM_keywords_topicDescriptio!$B$2:$C$20, 2, FALSE)</f>
        <v>9_chinese_mandarin_language_second</v>
      </c>
    </row>
    <row r="686" spans="1:4" x14ac:dyDescent="0.25">
      <c r="A686" t="s">
        <v>3259</v>
      </c>
      <c r="B686" t="s">
        <v>3260</v>
      </c>
      <c r="C686">
        <v>1</v>
      </c>
      <c r="D686" s="9" t="str">
        <f>VLOOKUP(Table_miniLM_keywords_topics[[#This Row],[Column3.topic]],miniLM_keywords_topicDescriptio!$B$2:$C$20, 2, FALSE)</f>
        <v>1_tests_language_second_reading</v>
      </c>
    </row>
    <row r="687" spans="1:4" x14ac:dyDescent="0.25">
      <c r="A687" t="s">
        <v>3265</v>
      </c>
      <c r="B687" t="s">
        <v>3266</v>
      </c>
      <c r="C687">
        <v>4</v>
      </c>
      <c r="D687" s="9" t="str">
        <f>VLOOKUP(Table_miniLM_keywords_topics[[#This Row],[Column3.topic]],miniLM_keywords_topicDescriptio!$B$2:$C$20, 2, FALSE)</f>
        <v>4_writing_composition_instruction_second</v>
      </c>
    </row>
    <row r="688" spans="1:4" x14ac:dyDescent="0.25">
      <c r="A688" t="s">
        <v>3270</v>
      </c>
      <c r="B688" t="s">
        <v>3271</v>
      </c>
      <c r="C688">
        <v>13</v>
      </c>
      <c r="D688" s="9" t="str">
        <f>VLOOKUP(Table_miniLM_keywords_topics[[#This Row],[Column3.topic]],miniLM_keywords_topicDescriptio!$B$2:$C$20, 2, FALSE)</f>
        <v>13_blended_learning_language_second</v>
      </c>
    </row>
    <row r="689" spans="1:4" x14ac:dyDescent="0.25">
      <c r="A689" t="s">
        <v>3274</v>
      </c>
      <c r="B689" t="s">
        <v>3275</v>
      </c>
      <c r="C689">
        <v>1</v>
      </c>
      <c r="D689" s="9" t="str">
        <f>VLOOKUP(Table_miniLM_keywords_topics[[#This Row],[Column3.topic]],miniLM_keywords_topicDescriptio!$B$2:$C$20, 2, FALSE)</f>
        <v>1_tests_language_second_reading</v>
      </c>
    </row>
    <row r="690" spans="1:4" x14ac:dyDescent="0.25">
      <c r="A690" t="s">
        <v>3279</v>
      </c>
      <c r="B690" t="s">
        <v>3280</v>
      </c>
      <c r="C690">
        <v>-1</v>
      </c>
      <c r="D690" s="9" t="str">
        <f>VLOOKUP(Table_miniLM_keywords_topics[[#This Row],[Column3.topic]],miniLM_keywords_topicDescriptio!$B$2:$C$20, 2, FALSE)</f>
        <v>-1_language_second_learning_instruction</v>
      </c>
    </row>
    <row r="691" spans="1:4" x14ac:dyDescent="0.25">
      <c r="A691" t="s">
        <v>3284</v>
      </c>
      <c r="B691" t="s">
        <v>3285</v>
      </c>
      <c r="C691">
        <v>7</v>
      </c>
      <c r="D691" s="9" t="str">
        <f>VLOOKUP(Table_miniLM_keywords_topics[[#This Row],[Column3.topic]],miniLM_keywords_topicDescriptio!$B$2:$C$20, 2, FALSE)</f>
        <v>7_communication_intercultural_mediated_cultural</v>
      </c>
    </row>
    <row r="692" spans="1:4" x14ac:dyDescent="0.25">
      <c r="A692" t="s">
        <v>3289</v>
      </c>
      <c r="B692" t="s">
        <v>3290</v>
      </c>
      <c r="C692">
        <v>-1</v>
      </c>
      <c r="D692" s="9" t="str">
        <f>VLOOKUP(Table_miniLM_keywords_topics[[#This Row],[Column3.topic]],miniLM_keywords_topicDescriptio!$B$2:$C$20, 2, FALSE)</f>
        <v>-1_language_second_learning_instruction</v>
      </c>
    </row>
    <row r="693" spans="1:4" x14ac:dyDescent="0.25">
      <c r="A693" t="s">
        <v>3294</v>
      </c>
      <c r="B693" t="s">
        <v>3295</v>
      </c>
      <c r="C693">
        <v>13</v>
      </c>
      <c r="D693" s="9" t="str">
        <f>VLOOKUP(Table_miniLM_keywords_topics[[#This Row],[Column3.topic]],miniLM_keywords_topicDescriptio!$B$2:$C$20, 2, FALSE)</f>
        <v>13_blended_learning_language_second</v>
      </c>
    </row>
    <row r="694" spans="1:4" x14ac:dyDescent="0.25">
      <c r="A694" t="s">
        <v>3299</v>
      </c>
      <c r="B694" t="s">
        <v>3300</v>
      </c>
      <c r="C694">
        <v>0</v>
      </c>
      <c r="D694" s="9" t="str">
        <f>VLOOKUP(Table_miniLM_keywords_topics[[#This Row],[Column3.topic]],miniLM_keywords_topicDescriptio!$B$2:$C$20, 2, FALSE)</f>
        <v>0_teacher_teachers_attitudes_language</v>
      </c>
    </row>
    <row r="695" spans="1:4" x14ac:dyDescent="0.25">
      <c r="A695" t="s">
        <v>3304</v>
      </c>
      <c r="B695" t="s">
        <v>3305</v>
      </c>
      <c r="C695">
        <v>-1</v>
      </c>
      <c r="D695" s="9" t="str">
        <f>VLOOKUP(Table_miniLM_keywords_topics[[#This Row],[Column3.topic]],miniLM_keywords_topicDescriptio!$B$2:$C$20, 2, FALSE)</f>
        <v>-1_language_second_learning_instruction</v>
      </c>
    </row>
    <row r="696" spans="1:4" x14ac:dyDescent="0.25">
      <c r="A696" t="s">
        <v>3309</v>
      </c>
      <c r="B696" t="s">
        <v>3310</v>
      </c>
      <c r="C696">
        <v>12</v>
      </c>
      <c r="D696" s="9" t="str">
        <f>VLOOKUP(Table_miniLM_keywords_topics[[#This Row],[Column3.topic]],miniLM_keywords_topicDescriptio!$B$2:$C$20, 2, FALSE)</f>
        <v>12_pronunciation_phonetics_instruction_acoustics</v>
      </c>
    </row>
    <row r="697" spans="1:4" x14ac:dyDescent="0.25">
      <c r="A697" t="s">
        <v>3314</v>
      </c>
      <c r="B697" t="s">
        <v>3315</v>
      </c>
      <c r="C697">
        <v>-1</v>
      </c>
      <c r="D697" s="9" t="str">
        <f>VLOOKUP(Table_miniLM_keywords_topics[[#This Row],[Column3.topic]],miniLM_keywords_topicDescriptio!$B$2:$C$20, 2, FALSE)</f>
        <v>-1_language_second_learning_instruction</v>
      </c>
    </row>
    <row r="698" spans="1:4" x14ac:dyDescent="0.25">
      <c r="A698" t="s">
        <v>3318</v>
      </c>
      <c r="B698" t="s">
        <v>3319</v>
      </c>
      <c r="C698">
        <v>4</v>
      </c>
      <c r="D698" s="9" t="str">
        <f>VLOOKUP(Table_miniLM_keywords_topics[[#This Row],[Column3.topic]],miniLM_keywords_topicDescriptio!$B$2:$C$20, 2, FALSE)</f>
        <v>4_writing_composition_instruction_second</v>
      </c>
    </row>
    <row r="699" spans="1:4" x14ac:dyDescent="0.25">
      <c r="A699" t="s">
        <v>3322</v>
      </c>
      <c r="B699" t="s">
        <v>3323</v>
      </c>
      <c r="C699">
        <v>17</v>
      </c>
      <c r="D699" s="9" t="str">
        <f>VLOOKUP(Table_miniLM_keywords_topics[[#This Row],[Column3.topic]],miniLM_keywords_topicDescriptio!$B$2:$C$20, 2, FALSE)</f>
        <v>17_simulation_computer_games_learning</v>
      </c>
    </row>
    <row r="700" spans="1:4" x14ac:dyDescent="0.25">
      <c r="A700" t="s">
        <v>3327</v>
      </c>
      <c r="B700" t="s">
        <v>3328</v>
      </c>
      <c r="C700">
        <v>7</v>
      </c>
      <c r="D700" s="9" t="str">
        <f>VLOOKUP(Table_miniLM_keywords_topics[[#This Row],[Column3.topic]],miniLM_keywords_topicDescriptio!$B$2:$C$20, 2, FALSE)</f>
        <v>7_communication_intercultural_mediated_cultural</v>
      </c>
    </row>
    <row r="701" spans="1:4" x14ac:dyDescent="0.25">
      <c r="A701" t="s">
        <v>3331</v>
      </c>
      <c r="B701" t="s">
        <v>3332</v>
      </c>
      <c r="C701">
        <v>17</v>
      </c>
      <c r="D701" s="9" t="str">
        <f>VLOOKUP(Table_miniLM_keywords_topics[[#This Row],[Column3.topic]],miniLM_keywords_topicDescriptio!$B$2:$C$20, 2, FALSE)</f>
        <v>17_simulation_computer_games_learning</v>
      </c>
    </row>
    <row r="702" spans="1:4" x14ac:dyDescent="0.25">
      <c r="A702" t="s">
        <v>3335</v>
      </c>
      <c r="B702" t="s">
        <v>3336</v>
      </c>
      <c r="C702">
        <v>7</v>
      </c>
      <c r="D702" s="9" t="str">
        <f>VLOOKUP(Table_miniLM_keywords_topics[[#This Row],[Column3.topic]],miniLM_keywords_topicDescriptio!$B$2:$C$20, 2, FALSE)</f>
        <v>7_communication_intercultural_mediated_cultural</v>
      </c>
    </row>
    <row r="703" spans="1:4" x14ac:dyDescent="0.25">
      <c r="A703" t="s">
        <v>3340</v>
      </c>
      <c r="B703" t="s">
        <v>3341</v>
      </c>
      <c r="C703">
        <v>-1</v>
      </c>
      <c r="D703" s="9" t="str">
        <f>VLOOKUP(Table_miniLM_keywords_topics[[#This Row],[Column3.topic]],miniLM_keywords_topicDescriptio!$B$2:$C$20, 2, FALSE)</f>
        <v>-1_language_second_learning_instruction</v>
      </c>
    </row>
    <row r="704" spans="1:4" x14ac:dyDescent="0.25">
      <c r="A704" t="s">
        <v>3344</v>
      </c>
      <c r="B704" t="s">
        <v>5531</v>
      </c>
      <c r="C704">
        <v>7</v>
      </c>
      <c r="D704" s="9" t="str">
        <f>VLOOKUP(Table_miniLM_keywords_topics[[#This Row],[Column3.topic]],miniLM_keywords_topicDescriptio!$B$2:$C$20, 2, FALSE)</f>
        <v>7_communication_intercultural_mediated_cultural</v>
      </c>
    </row>
    <row r="705" spans="1:4" x14ac:dyDescent="0.25">
      <c r="A705" t="s">
        <v>3348</v>
      </c>
      <c r="B705" t="s">
        <v>3349</v>
      </c>
      <c r="C705">
        <v>-1</v>
      </c>
      <c r="D705" s="9" t="str">
        <f>VLOOKUP(Table_miniLM_keywords_topics[[#This Row],[Column3.topic]],miniLM_keywords_topicDescriptio!$B$2:$C$20, 2, FALSE)</f>
        <v>-1_language_second_learning_instruction</v>
      </c>
    </row>
    <row r="706" spans="1:4" x14ac:dyDescent="0.25">
      <c r="A706" t="s">
        <v>3353</v>
      </c>
      <c r="B706" t="s">
        <v>3354</v>
      </c>
      <c r="C706">
        <v>13</v>
      </c>
      <c r="D706" s="9" t="str">
        <f>VLOOKUP(Table_miniLM_keywords_topics[[#This Row],[Column3.topic]],miniLM_keywords_topicDescriptio!$B$2:$C$20, 2, FALSE)</f>
        <v>13_blended_learning_language_second</v>
      </c>
    </row>
    <row r="707" spans="1:4" x14ac:dyDescent="0.25">
      <c r="A707" t="s">
        <v>3669</v>
      </c>
      <c r="B707" t="s">
        <v>3670</v>
      </c>
      <c r="C707">
        <v>12</v>
      </c>
      <c r="D707" s="9" t="str">
        <f>VLOOKUP(Table_miniLM_keywords_topics[[#This Row],[Column3.topic]],miniLM_keywords_topicDescriptio!$B$2:$C$20, 2, FALSE)</f>
        <v>12_pronunciation_phonetics_instruction_acoustics</v>
      </c>
    </row>
    <row r="708" spans="1:4" x14ac:dyDescent="0.25">
      <c r="A708" t="s">
        <v>3674</v>
      </c>
      <c r="B708" t="s">
        <v>3675</v>
      </c>
      <c r="C708">
        <v>-1</v>
      </c>
      <c r="D708" s="9" t="str">
        <f>VLOOKUP(Table_miniLM_keywords_topics[[#This Row],[Column3.topic]],miniLM_keywords_topicDescriptio!$B$2:$C$20, 2, FALSE)</f>
        <v>-1_language_second_learning_instruction</v>
      </c>
    </row>
    <row r="709" spans="1:4" x14ac:dyDescent="0.25">
      <c r="A709" t="s">
        <v>3678</v>
      </c>
      <c r="B709" t="s">
        <v>3679</v>
      </c>
      <c r="C709">
        <v>-1</v>
      </c>
      <c r="D709" s="9" t="str">
        <f>VLOOKUP(Table_miniLM_keywords_topics[[#This Row],[Column3.topic]],miniLM_keywords_topicDescriptio!$B$2:$C$20, 2, FALSE)</f>
        <v>-1_language_second_learning_instruction</v>
      </c>
    </row>
    <row r="710" spans="1:4" x14ac:dyDescent="0.25">
      <c r="A710" t="s">
        <v>3683</v>
      </c>
      <c r="B710" t="s">
        <v>3684</v>
      </c>
      <c r="C710">
        <v>-1</v>
      </c>
      <c r="D710" s="9" t="str">
        <f>VLOOKUP(Table_miniLM_keywords_topics[[#This Row],[Column3.topic]],miniLM_keywords_topicDescriptio!$B$2:$C$20, 2, FALSE)</f>
        <v>-1_language_second_learning_instruction</v>
      </c>
    </row>
    <row r="711" spans="1:4" x14ac:dyDescent="0.25">
      <c r="A711" t="s">
        <v>3689</v>
      </c>
      <c r="B711" t="s">
        <v>3690</v>
      </c>
      <c r="C711">
        <v>-1</v>
      </c>
      <c r="D711" s="9" t="str">
        <f>VLOOKUP(Table_miniLM_keywords_topics[[#This Row],[Column3.topic]],miniLM_keywords_topicDescriptio!$B$2:$C$20, 2, FALSE)</f>
        <v>-1_language_second_learning_instruction</v>
      </c>
    </row>
    <row r="712" spans="1:4" x14ac:dyDescent="0.25">
      <c r="A712" t="s">
        <v>3694</v>
      </c>
      <c r="B712" t="s">
        <v>3695</v>
      </c>
      <c r="C712">
        <v>0</v>
      </c>
      <c r="D712" s="9" t="str">
        <f>VLOOKUP(Table_miniLM_keywords_topics[[#This Row],[Column3.topic]],miniLM_keywords_topicDescriptio!$B$2:$C$20, 2, FALSE)</f>
        <v>0_teacher_teachers_attitudes_language</v>
      </c>
    </row>
    <row r="713" spans="1:4" x14ac:dyDescent="0.25">
      <c r="A713" t="s">
        <v>3699</v>
      </c>
      <c r="B713" t="s">
        <v>3700</v>
      </c>
      <c r="C713">
        <v>-1</v>
      </c>
      <c r="D713" s="9" t="str">
        <f>VLOOKUP(Table_miniLM_keywords_topics[[#This Row],[Column3.topic]],miniLM_keywords_topicDescriptio!$B$2:$C$20, 2, FALSE)</f>
        <v>-1_language_second_learning_instruction</v>
      </c>
    </row>
    <row r="714" spans="1:4" x14ac:dyDescent="0.25">
      <c r="A714" t="s">
        <v>3705</v>
      </c>
      <c r="B714" t="s">
        <v>3706</v>
      </c>
      <c r="C714">
        <v>0</v>
      </c>
      <c r="D714" s="9" t="str">
        <f>VLOOKUP(Table_miniLM_keywords_topics[[#This Row],[Column3.topic]],miniLM_keywords_topicDescriptio!$B$2:$C$20, 2, FALSE)</f>
        <v>0_teacher_teachers_attitudes_language</v>
      </c>
    </row>
    <row r="715" spans="1:4" x14ac:dyDescent="0.25">
      <c r="A715" t="s">
        <v>3709</v>
      </c>
      <c r="B715" t="s">
        <v>3710</v>
      </c>
      <c r="C715">
        <v>7</v>
      </c>
      <c r="D715" s="9" t="str">
        <f>VLOOKUP(Table_miniLM_keywords_topics[[#This Row],[Column3.topic]],miniLM_keywords_topicDescriptio!$B$2:$C$20, 2, FALSE)</f>
        <v>7_communication_intercultural_mediated_cultural</v>
      </c>
    </row>
    <row r="716" spans="1:4" x14ac:dyDescent="0.25">
      <c r="A716" t="s">
        <v>3714</v>
      </c>
      <c r="B716" t="s">
        <v>3715</v>
      </c>
      <c r="C716">
        <v>-1</v>
      </c>
      <c r="D716" s="9" t="str">
        <f>VLOOKUP(Table_miniLM_keywords_topics[[#This Row],[Column3.topic]],miniLM_keywords_topicDescriptio!$B$2:$C$20, 2, FALSE)</f>
        <v>-1_language_second_learning_instruction</v>
      </c>
    </row>
    <row r="717" spans="1:4" x14ac:dyDescent="0.25">
      <c r="A717" t="s">
        <v>3718</v>
      </c>
      <c r="B717" t="s">
        <v>3719</v>
      </c>
      <c r="C717">
        <v>-1</v>
      </c>
      <c r="D717" s="9" t="str">
        <f>VLOOKUP(Table_miniLM_keywords_topics[[#This Row],[Column3.topic]],miniLM_keywords_topicDescriptio!$B$2:$C$20, 2, FALSE)</f>
        <v>-1_language_second_learning_instruction</v>
      </c>
    </row>
    <row r="718" spans="1:4" x14ac:dyDescent="0.25">
      <c r="A718" t="s">
        <v>3723</v>
      </c>
      <c r="B718" t="s">
        <v>3724</v>
      </c>
      <c r="C718">
        <v>3</v>
      </c>
      <c r="D718" s="9" t="str">
        <f>VLOOKUP(Table_miniLM_keywords_topics[[#This Row],[Column3.topic]],miniLM_keywords_topicDescriptio!$B$2:$C$20, 2, FALSE)</f>
        <v>3_instruction_computer_assisted_learning</v>
      </c>
    </row>
    <row r="719" spans="1:4" x14ac:dyDescent="0.25">
      <c r="A719" t="s">
        <v>3728</v>
      </c>
      <c r="B719" t="s">
        <v>3729</v>
      </c>
      <c r="C719">
        <v>1</v>
      </c>
      <c r="D719" s="9" t="str">
        <f>VLOOKUP(Table_miniLM_keywords_topics[[#This Row],[Column3.topic]],miniLM_keywords_topicDescriptio!$B$2:$C$20, 2, FALSE)</f>
        <v>1_tests_language_second_reading</v>
      </c>
    </row>
    <row r="720" spans="1:4" x14ac:dyDescent="0.25">
      <c r="A720" t="s">
        <v>3734</v>
      </c>
      <c r="B720" t="s">
        <v>5529</v>
      </c>
      <c r="C720">
        <v>4</v>
      </c>
      <c r="D720" s="9" t="str">
        <f>VLOOKUP(Table_miniLM_keywords_topics[[#This Row],[Column3.topic]],miniLM_keywords_topicDescriptio!$B$2:$C$20, 2, FALSE)</f>
        <v>4_writing_composition_instruction_second</v>
      </c>
    </row>
    <row r="721" spans="1:4" x14ac:dyDescent="0.25">
      <c r="A721" t="s">
        <v>3738</v>
      </c>
      <c r="B721" t="s">
        <v>5527</v>
      </c>
      <c r="C721">
        <v>0</v>
      </c>
      <c r="D721" s="9" t="str">
        <f>VLOOKUP(Table_miniLM_keywords_topics[[#This Row],[Column3.topic]],miniLM_keywords_topicDescriptio!$B$2:$C$20, 2, FALSE)</f>
        <v>0_teacher_teachers_attitudes_language</v>
      </c>
    </row>
    <row r="722" spans="1:4" x14ac:dyDescent="0.25">
      <c r="A722" t="s">
        <v>3742</v>
      </c>
      <c r="B722" t="s">
        <v>3743</v>
      </c>
      <c r="C722">
        <v>-1</v>
      </c>
      <c r="D722" s="9" t="str">
        <f>VLOOKUP(Table_miniLM_keywords_topics[[#This Row],[Column3.topic]],miniLM_keywords_topicDescriptio!$B$2:$C$20, 2, FALSE)</f>
        <v>-1_language_second_learning_instruction</v>
      </c>
    </row>
    <row r="723" spans="1:4" x14ac:dyDescent="0.25">
      <c r="A723" t="s">
        <v>3747</v>
      </c>
      <c r="B723" t="s">
        <v>3748</v>
      </c>
      <c r="C723">
        <v>1</v>
      </c>
      <c r="D723" s="9" t="str">
        <f>VLOOKUP(Table_miniLM_keywords_topics[[#This Row],[Column3.topic]],miniLM_keywords_topicDescriptio!$B$2:$C$20, 2, FALSE)</f>
        <v>1_tests_language_second_reading</v>
      </c>
    </row>
    <row r="724" spans="1:4" x14ac:dyDescent="0.25">
      <c r="A724" t="s">
        <v>3752</v>
      </c>
      <c r="B724" t="s">
        <v>5528</v>
      </c>
      <c r="C724">
        <v>-1</v>
      </c>
      <c r="D724" s="9" t="str">
        <f>VLOOKUP(Table_miniLM_keywords_topics[[#This Row],[Column3.topic]],miniLM_keywords_topicDescriptio!$B$2:$C$20, 2, FALSE)</f>
        <v>-1_language_second_learning_instruction</v>
      </c>
    </row>
    <row r="725" spans="1:4" x14ac:dyDescent="0.25">
      <c r="A725" t="s">
        <v>3756</v>
      </c>
      <c r="B725" t="s">
        <v>3757</v>
      </c>
      <c r="C725">
        <v>-1</v>
      </c>
      <c r="D725" s="9" t="str">
        <f>VLOOKUP(Table_miniLM_keywords_topics[[#This Row],[Column3.topic]],miniLM_keywords_topicDescriptio!$B$2:$C$20, 2, FALSE)</f>
        <v>-1_language_second_learning_instruction</v>
      </c>
    </row>
    <row r="726" spans="1:4" x14ac:dyDescent="0.25">
      <c r="A726" t="s">
        <v>3761</v>
      </c>
      <c r="B726" t="s">
        <v>3762</v>
      </c>
      <c r="C726">
        <v>4</v>
      </c>
      <c r="D726" s="9" t="str">
        <f>VLOOKUP(Table_miniLM_keywords_topics[[#This Row],[Column3.topic]],miniLM_keywords_topicDescriptio!$B$2:$C$20, 2, FALSE)</f>
        <v>4_writing_composition_instruction_second</v>
      </c>
    </row>
    <row r="727" spans="1:4" x14ac:dyDescent="0.25">
      <c r="A727" t="s">
        <v>3765</v>
      </c>
      <c r="B727" t="s">
        <v>3766</v>
      </c>
      <c r="C727">
        <v>7</v>
      </c>
      <c r="D727" s="9" t="str">
        <f>VLOOKUP(Table_miniLM_keywords_topics[[#This Row],[Column3.topic]],miniLM_keywords_topicDescriptio!$B$2:$C$20, 2, FALSE)</f>
        <v>7_communication_intercultural_mediated_cultural</v>
      </c>
    </row>
    <row r="728" spans="1:4" x14ac:dyDescent="0.25">
      <c r="A728" t="s">
        <v>3771</v>
      </c>
      <c r="B728" t="s">
        <v>5530</v>
      </c>
      <c r="C728">
        <v>1</v>
      </c>
      <c r="D728" s="9" t="str">
        <f>VLOOKUP(Table_miniLM_keywords_topics[[#This Row],[Column3.topic]],miniLM_keywords_topicDescriptio!$B$2:$C$20, 2, FALSE)</f>
        <v>1_tests_language_second_reading</v>
      </c>
    </row>
    <row r="729" spans="1:4" x14ac:dyDescent="0.25">
      <c r="A729" t="s">
        <v>4264</v>
      </c>
      <c r="B729" t="s">
        <v>4265</v>
      </c>
      <c r="C729">
        <v>-1</v>
      </c>
      <c r="D729" s="9" t="str">
        <f>VLOOKUP(Table_miniLM_keywords_topics[[#This Row],[Column3.topic]],miniLM_keywords_topicDescriptio!$B$2:$C$20, 2, FALSE)</f>
        <v>-1_language_second_learning_instruction</v>
      </c>
    </row>
    <row r="730" spans="1:4" x14ac:dyDescent="0.25">
      <c r="A730" t="s">
        <v>4269</v>
      </c>
      <c r="B730" t="s">
        <v>4270</v>
      </c>
      <c r="C730">
        <v>-1</v>
      </c>
      <c r="D730" s="9" t="str">
        <f>VLOOKUP(Table_miniLM_keywords_topics[[#This Row],[Column3.topic]],miniLM_keywords_topicDescriptio!$B$2:$C$20, 2, FALSE)</f>
        <v>-1_language_second_learning_instruction</v>
      </c>
    </row>
    <row r="731" spans="1:4" x14ac:dyDescent="0.25">
      <c r="A731" t="s">
        <v>4275</v>
      </c>
      <c r="B731" t="s">
        <v>4276</v>
      </c>
      <c r="C731">
        <v>12</v>
      </c>
      <c r="D731" s="9" t="str">
        <f>VLOOKUP(Table_miniLM_keywords_topics[[#This Row],[Column3.topic]],miniLM_keywords_topicDescriptio!$B$2:$C$20, 2, FALSE)</f>
        <v>12_pronunciation_phonetics_instruction_acoustics</v>
      </c>
    </row>
    <row r="732" spans="1:4" x14ac:dyDescent="0.25">
      <c r="A732" t="s">
        <v>4280</v>
      </c>
      <c r="B732" t="s">
        <v>4281</v>
      </c>
      <c r="C732">
        <v>3</v>
      </c>
      <c r="D732" s="9" t="str">
        <f>VLOOKUP(Table_miniLM_keywords_topics[[#This Row],[Column3.topic]],miniLM_keywords_topicDescriptio!$B$2:$C$20, 2, FALSE)</f>
        <v>3_instruction_computer_assisted_learning</v>
      </c>
    </row>
    <row r="733" spans="1:4" x14ac:dyDescent="0.25">
      <c r="A733" t="s">
        <v>4285</v>
      </c>
      <c r="B733" t="s">
        <v>4286</v>
      </c>
      <c r="C733">
        <v>12</v>
      </c>
      <c r="D733" s="9" t="str">
        <f>VLOOKUP(Table_miniLM_keywords_topics[[#This Row],[Column3.topic]],miniLM_keywords_topicDescriptio!$B$2:$C$20, 2, FALSE)</f>
        <v>12_pronunciation_phonetics_instruction_acoustics</v>
      </c>
    </row>
    <row r="734" spans="1:4" x14ac:dyDescent="0.25">
      <c r="A734" t="s">
        <v>4290</v>
      </c>
      <c r="B734" t="s">
        <v>4291</v>
      </c>
      <c r="C734">
        <v>3</v>
      </c>
      <c r="D734" s="9" t="str">
        <f>VLOOKUP(Table_miniLM_keywords_topics[[#This Row],[Column3.topic]],miniLM_keywords_topicDescriptio!$B$2:$C$20, 2, FALSE)</f>
        <v>3_instruction_computer_assisted_learning</v>
      </c>
    </row>
    <row r="735" spans="1:4" x14ac:dyDescent="0.25">
      <c r="A735" t="s">
        <v>4555</v>
      </c>
      <c r="B735" t="s">
        <v>4556</v>
      </c>
      <c r="C735">
        <v>-1</v>
      </c>
      <c r="D735" s="9" t="str">
        <f>VLOOKUP(Table_miniLM_keywords_topics[[#This Row],[Column3.topic]],miniLM_keywords_topicDescriptio!$B$2:$C$20, 2, FALSE)</f>
        <v>-1_language_second_learning_instruction</v>
      </c>
    </row>
    <row r="736" spans="1:4" x14ac:dyDescent="0.25">
      <c r="A736" t="s">
        <v>4559</v>
      </c>
      <c r="B736" t="s">
        <v>4560</v>
      </c>
      <c r="C736">
        <v>-1</v>
      </c>
      <c r="D736" s="9" t="str">
        <f>VLOOKUP(Table_miniLM_keywords_topics[[#This Row],[Column3.topic]],miniLM_keywords_topicDescriptio!$B$2:$C$20, 2, FALSE)</f>
        <v>-1_language_second_learning_instruction</v>
      </c>
    </row>
    <row r="737" spans="1:4" x14ac:dyDescent="0.25">
      <c r="A737" t="s">
        <v>4565</v>
      </c>
      <c r="B737" t="s">
        <v>4566</v>
      </c>
      <c r="C737">
        <v>3</v>
      </c>
      <c r="D737" s="9" t="str">
        <f>VLOOKUP(Table_miniLM_keywords_topics[[#This Row],[Column3.topic]],miniLM_keywords_topicDescriptio!$B$2:$C$20, 2, FALSE)</f>
        <v>3_instruction_computer_assisted_learning</v>
      </c>
    </row>
    <row r="738" spans="1:4" x14ac:dyDescent="0.25">
      <c r="A738" t="s">
        <v>4570</v>
      </c>
      <c r="B738" t="s">
        <v>4571</v>
      </c>
      <c r="C738">
        <v>-1</v>
      </c>
      <c r="D738" s="9" t="str">
        <f>VLOOKUP(Table_miniLM_keywords_topics[[#This Row],[Column3.topic]],miniLM_keywords_topicDescriptio!$B$2:$C$20, 2, FALSE)</f>
        <v>-1_language_second_learning_instruction</v>
      </c>
    </row>
    <row r="739" spans="1:4" x14ac:dyDescent="0.25">
      <c r="A739" t="s">
        <v>4574</v>
      </c>
      <c r="B739" t="s">
        <v>4575</v>
      </c>
      <c r="C739">
        <v>5</v>
      </c>
      <c r="D739" s="9" t="str">
        <f>VLOOKUP(Table_miniLM_keywords_topics[[#This Row],[Column3.topic]],miniLM_keywords_topicDescriptio!$B$2:$C$20, 2, FALSE)</f>
        <v>5_student_technology_education_uses</v>
      </c>
    </row>
    <row r="740" spans="1:4" x14ac:dyDescent="0.25">
      <c r="A740" t="s">
        <v>4579</v>
      </c>
      <c r="B740" t="s">
        <v>4580</v>
      </c>
      <c r="C740">
        <v>1</v>
      </c>
      <c r="D740" s="9" t="str">
        <f>VLOOKUP(Table_miniLM_keywords_topics[[#This Row],[Column3.topic]],miniLM_keywords_topicDescriptio!$B$2:$C$20, 2, FALSE)</f>
        <v>1_tests_language_second_reading</v>
      </c>
    </row>
    <row r="741" spans="1:4" x14ac:dyDescent="0.25">
      <c r="A741" t="s">
        <v>4584</v>
      </c>
      <c r="B741" t="s">
        <v>4585</v>
      </c>
      <c r="C741">
        <v>1</v>
      </c>
      <c r="D741" s="9" t="str">
        <f>VLOOKUP(Table_miniLM_keywords_topics[[#This Row],[Column3.topic]],miniLM_keywords_topicDescriptio!$B$2:$C$20, 2, FALSE)</f>
        <v>1_tests_language_second_reading</v>
      </c>
    </row>
    <row r="742" spans="1:4" x14ac:dyDescent="0.25">
      <c r="A742" t="s">
        <v>4589</v>
      </c>
      <c r="B742" t="s">
        <v>4590</v>
      </c>
      <c r="C742">
        <v>9</v>
      </c>
      <c r="D742" s="9" t="str">
        <f>VLOOKUP(Table_miniLM_keywords_topics[[#This Row],[Column3.topic]],miniLM_keywords_topicDescriptio!$B$2:$C$20, 2, FALSE)</f>
        <v>9_chinese_mandarin_language_second</v>
      </c>
    </row>
    <row r="743" spans="1:4" x14ac:dyDescent="0.25">
      <c r="A743" t="s">
        <v>4594</v>
      </c>
      <c r="B743" t="s">
        <v>4595</v>
      </c>
      <c r="C743">
        <v>4</v>
      </c>
      <c r="D743" s="9" t="str">
        <f>VLOOKUP(Table_miniLM_keywords_topics[[#This Row],[Column3.topic]],miniLM_keywords_topicDescriptio!$B$2:$C$20, 2, FALSE)</f>
        <v>4_writing_composition_instruction_second</v>
      </c>
    </row>
    <row r="744" spans="1:4" x14ac:dyDescent="0.25">
      <c r="A744" t="s">
        <v>4599</v>
      </c>
      <c r="B744" t="s">
        <v>4600</v>
      </c>
      <c r="C744">
        <v>5</v>
      </c>
      <c r="D744" s="9" t="str">
        <f>VLOOKUP(Table_miniLM_keywords_topics[[#This Row],[Column3.topic]],miniLM_keywords_topicDescriptio!$B$2:$C$20, 2, FALSE)</f>
        <v>5_student_technology_education_uses</v>
      </c>
    </row>
    <row r="745" spans="1:4" x14ac:dyDescent="0.25">
      <c r="A745" t="s">
        <v>4604</v>
      </c>
      <c r="B745" t="s">
        <v>4605</v>
      </c>
      <c r="C745">
        <v>5</v>
      </c>
      <c r="D745" s="9" t="str">
        <f>VLOOKUP(Table_miniLM_keywords_topics[[#This Row],[Column3.topic]],miniLM_keywords_topicDescriptio!$B$2:$C$20, 2, FALSE)</f>
        <v>5_student_technology_education_uses</v>
      </c>
    </row>
    <row r="746" spans="1:4" x14ac:dyDescent="0.25">
      <c r="A746" t="s">
        <v>4609</v>
      </c>
      <c r="B746" t="s">
        <v>4610</v>
      </c>
      <c r="C746">
        <v>9</v>
      </c>
      <c r="D746" s="9" t="str">
        <f>VLOOKUP(Table_miniLM_keywords_topics[[#This Row],[Column3.topic]],miniLM_keywords_topicDescriptio!$B$2:$C$20, 2, FALSE)</f>
        <v>9_chinese_mandarin_language_second</v>
      </c>
    </row>
    <row r="747" spans="1:4" x14ac:dyDescent="0.25">
      <c r="A747" t="s">
        <v>4613</v>
      </c>
      <c r="B747" t="s">
        <v>4614</v>
      </c>
      <c r="C747">
        <v>-1</v>
      </c>
      <c r="D747" s="9" t="str">
        <f>VLOOKUP(Table_miniLM_keywords_topics[[#This Row],[Column3.topic]],miniLM_keywords_topicDescriptio!$B$2:$C$20, 2, FALSE)</f>
        <v>-1_language_second_learning_instruction</v>
      </c>
    </row>
    <row r="748" spans="1:4" x14ac:dyDescent="0.25">
      <c r="A748" t="s">
        <v>4618</v>
      </c>
      <c r="B748" t="s">
        <v>4619</v>
      </c>
      <c r="C748">
        <v>5</v>
      </c>
      <c r="D748" s="9" t="str">
        <f>VLOOKUP(Table_miniLM_keywords_topics[[#This Row],[Column3.topic]],miniLM_keywords_topicDescriptio!$B$2:$C$20, 2, FALSE)</f>
        <v>5_student_technology_education_uses</v>
      </c>
    </row>
    <row r="749" spans="1:4" x14ac:dyDescent="0.25">
      <c r="A749" t="s">
        <v>4623</v>
      </c>
      <c r="B749" t="s">
        <v>4624</v>
      </c>
      <c r="C749">
        <v>-1</v>
      </c>
      <c r="D749" s="9" t="str">
        <f>VLOOKUP(Table_miniLM_keywords_topics[[#This Row],[Column3.topic]],miniLM_keywords_topicDescriptio!$B$2:$C$20, 2, FALSE)</f>
        <v>-1_language_second_learning_instruction</v>
      </c>
    </row>
    <row r="750" spans="1:4" x14ac:dyDescent="0.25">
      <c r="A750" t="s">
        <v>4628</v>
      </c>
      <c r="B750" t="s">
        <v>4629</v>
      </c>
      <c r="C750">
        <v>4</v>
      </c>
      <c r="D750" s="9" t="str">
        <f>VLOOKUP(Table_miniLM_keywords_topics[[#This Row],[Column3.topic]],miniLM_keywords_topicDescriptio!$B$2:$C$20, 2, FALSE)</f>
        <v>4_writing_composition_instruction_second</v>
      </c>
    </row>
    <row r="751" spans="1:4" x14ac:dyDescent="0.25">
      <c r="A751" t="s">
        <v>4633</v>
      </c>
      <c r="B751" t="s">
        <v>4634</v>
      </c>
      <c r="C751">
        <v>9</v>
      </c>
      <c r="D751" s="9" t="str">
        <f>VLOOKUP(Table_miniLM_keywords_topics[[#This Row],[Column3.topic]],miniLM_keywords_topicDescriptio!$B$2:$C$20, 2, FALSE)</f>
        <v>9_chinese_mandarin_language_second</v>
      </c>
    </row>
    <row r="752" spans="1:4" x14ac:dyDescent="0.25">
      <c r="A752" t="s">
        <v>4637</v>
      </c>
      <c r="B752" t="s">
        <v>4638</v>
      </c>
      <c r="C752">
        <v>9</v>
      </c>
      <c r="D752" s="9" t="str">
        <f>VLOOKUP(Table_miniLM_keywords_topics[[#This Row],[Column3.topic]],miniLM_keywords_topicDescriptio!$B$2:$C$20, 2, FALSE)</f>
        <v>9_chinese_mandarin_language_second</v>
      </c>
    </row>
    <row r="753" spans="1:4" x14ac:dyDescent="0.25">
      <c r="A753" t="s">
        <v>4642</v>
      </c>
      <c r="B753" t="s">
        <v>4643</v>
      </c>
      <c r="C753">
        <v>-1</v>
      </c>
      <c r="D753" s="9" t="str">
        <f>VLOOKUP(Table_miniLM_keywords_topics[[#This Row],[Column3.topic]],miniLM_keywords_topicDescriptio!$B$2:$C$20, 2, FALSE)</f>
        <v>-1_language_second_learning_instruction</v>
      </c>
    </row>
    <row r="754" spans="1:4" x14ac:dyDescent="0.25">
      <c r="A754" t="s">
        <v>4647</v>
      </c>
      <c r="B754" t="s">
        <v>4648</v>
      </c>
      <c r="C754">
        <v>1</v>
      </c>
      <c r="D754" s="9" t="str">
        <f>VLOOKUP(Table_miniLM_keywords_topics[[#This Row],[Column3.topic]],miniLM_keywords_topicDescriptio!$B$2:$C$20, 2, FALSE)</f>
        <v>1_tests_language_second_reading</v>
      </c>
    </row>
    <row r="755" spans="1:4" x14ac:dyDescent="0.25">
      <c r="A755" t="s">
        <v>521</v>
      </c>
      <c r="B755" t="s">
        <v>522</v>
      </c>
      <c r="C755">
        <v>0</v>
      </c>
      <c r="D755" s="9" t="str">
        <f>VLOOKUP(Table_miniLM_keywords_topics[[#This Row],[Column3.topic]],miniLM_keywords_topicDescriptio!$B$2:$C$20, 2, FALSE)</f>
        <v>0_teacher_teachers_attitudes_language</v>
      </c>
    </row>
    <row r="756" spans="1:4" x14ac:dyDescent="0.25">
      <c r="A756" t="s">
        <v>528</v>
      </c>
      <c r="B756" t="s">
        <v>529</v>
      </c>
      <c r="C756">
        <v>-1</v>
      </c>
      <c r="D756" s="9" t="str">
        <f>VLOOKUP(Table_miniLM_keywords_topics[[#This Row],[Column3.topic]],miniLM_keywords_topicDescriptio!$B$2:$C$20, 2, FALSE)</f>
        <v>-1_language_second_learning_instruction</v>
      </c>
    </row>
    <row r="757" spans="1:4" x14ac:dyDescent="0.25">
      <c r="A757" t="s">
        <v>533</v>
      </c>
      <c r="B757" t="s">
        <v>534</v>
      </c>
      <c r="C757">
        <v>-1</v>
      </c>
      <c r="D757" s="9" t="str">
        <f>VLOOKUP(Table_miniLM_keywords_topics[[#This Row],[Column3.topic]],miniLM_keywords_topicDescriptio!$B$2:$C$20, 2, FALSE)</f>
        <v>-1_language_second_learning_instruction</v>
      </c>
    </row>
    <row r="758" spans="1:4" x14ac:dyDescent="0.25">
      <c r="A758" t="s">
        <v>538</v>
      </c>
      <c r="B758" t="s">
        <v>539</v>
      </c>
      <c r="C758">
        <v>-1</v>
      </c>
      <c r="D758" s="9" t="str">
        <f>VLOOKUP(Table_miniLM_keywords_topics[[#This Row],[Column3.topic]],miniLM_keywords_topicDescriptio!$B$2:$C$20, 2, FALSE)</f>
        <v>-1_language_second_learning_instruction</v>
      </c>
    </row>
    <row r="759" spans="1:4" x14ac:dyDescent="0.25">
      <c r="A759" t="s">
        <v>543</v>
      </c>
      <c r="B759" t="s">
        <v>544</v>
      </c>
      <c r="C759">
        <v>1</v>
      </c>
      <c r="D759" s="9" t="str">
        <f>VLOOKUP(Table_miniLM_keywords_topics[[#This Row],[Column3.topic]],miniLM_keywords_topicDescriptio!$B$2:$C$20, 2, FALSE)</f>
        <v>1_tests_language_second_reading</v>
      </c>
    </row>
    <row r="760" spans="1:4" x14ac:dyDescent="0.25">
      <c r="A760" t="s">
        <v>548</v>
      </c>
      <c r="B760" t="s">
        <v>549</v>
      </c>
      <c r="C760">
        <v>1</v>
      </c>
      <c r="D760" s="9" t="str">
        <f>VLOOKUP(Table_miniLM_keywords_topics[[#This Row],[Column3.topic]],miniLM_keywords_topicDescriptio!$B$2:$C$20, 2, FALSE)</f>
        <v>1_tests_language_second_reading</v>
      </c>
    </row>
    <row r="761" spans="1:4" x14ac:dyDescent="0.25">
      <c r="A761" t="s">
        <v>553</v>
      </c>
      <c r="B761" t="s">
        <v>554</v>
      </c>
      <c r="C761">
        <v>0</v>
      </c>
      <c r="D761" s="9" t="str">
        <f>VLOOKUP(Table_miniLM_keywords_topics[[#This Row],[Column3.topic]],miniLM_keywords_topicDescriptio!$B$2:$C$20, 2, FALSE)</f>
        <v>0_teacher_teachers_attitudes_language</v>
      </c>
    </row>
    <row r="762" spans="1:4" x14ac:dyDescent="0.25">
      <c r="A762" t="s">
        <v>558</v>
      </c>
      <c r="B762" t="s">
        <v>559</v>
      </c>
      <c r="C762">
        <v>8</v>
      </c>
      <c r="D762" s="9" t="str">
        <f>VLOOKUP(Table_miniLM_keywords_topics[[#This Row],[Column3.topic]],miniLM_keywords_topicDescriptio!$B$2:$C$20, 2, FALSE)</f>
        <v>8_linguistics_computational_language_second</v>
      </c>
    </row>
    <row r="763" spans="1:4" x14ac:dyDescent="0.25">
      <c r="A763" t="s">
        <v>563</v>
      </c>
      <c r="B763" t="s">
        <v>564</v>
      </c>
      <c r="C763">
        <v>8</v>
      </c>
      <c r="D763" s="9" t="str">
        <f>VLOOKUP(Table_miniLM_keywords_topics[[#This Row],[Column3.topic]],miniLM_keywords_topicDescriptio!$B$2:$C$20, 2, FALSE)</f>
        <v>8_linguistics_computational_language_second</v>
      </c>
    </row>
    <row r="764" spans="1:4" x14ac:dyDescent="0.25">
      <c r="A764" t="s">
        <v>568</v>
      </c>
      <c r="B764" t="s">
        <v>569</v>
      </c>
      <c r="C764">
        <v>-1</v>
      </c>
      <c r="D764" s="9" t="str">
        <f>VLOOKUP(Table_miniLM_keywords_topics[[#This Row],[Column3.topic]],miniLM_keywords_topicDescriptio!$B$2:$C$20, 2, FALSE)</f>
        <v>-1_language_second_learning_instruction</v>
      </c>
    </row>
    <row r="765" spans="1:4" x14ac:dyDescent="0.25">
      <c r="A765" t="s">
        <v>573</v>
      </c>
      <c r="B765" t="s">
        <v>574</v>
      </c>
      <c r="C765">
        <v>1</v>
      </c>
      <c r="D765" s="9" t="str">
        <f>VLOOKUP(Table_miniLM_keywords_topics[[#This Row],[Column3.topic]],miniLM_keywords_topicDescriptio!$B$2:$C$20, 2, FALSE)</f>
        <v>1_tests_language_second_reading</v>
      </c>
    </row>
    <row r="766" spans="1:4" x14ac:dyDescent="0.25">
      <c r="A766" t="s">
        <v>578</v>
      </c>
      <c r="B766" t="s">
        <v>579</v>
      </c>
      <c r="C766">
        <v>-1</v>
      </c>
      <c r="D766" s="9" t="str">
        <f>VLOOKUP(Table_miniLM_keywords_topics[[#This Row],[Column3.topic]],miniLM_keywords_topicDescriptio!$B$2:$C$20, 2, FALSE)</f>
        <v>-1_language_second_learning_instruction</v>
      </c>
    </row>
    <row r="767" spans="1:4" x14ac:dyDescent="0.25">
      <c r="A767" t="s">
        <v>584</v>
      </c>
      <c r="B767" t="s">
        <v>585</v>
      </c>
      <c r="C767">
        <v>0</v>
      </c>
      <c r="D767" s="9" t="str">
        <f>VLOOKUP(Table_miniLM_keywords_topics[[#This Row],[Column3.topic]],miniLM_keywords_topicDescriptio!$B$2:$C$20, 2, FALSE)</f>
        <v>0_teacher_teachers_attitudes_language</v>
      </c>
    </row>
    <row r="768" spans="1:4" x14ac:dyDescent="0.25">
      <c r="A768" t="s">
        <v>589</v>
      </c>
      <c r="B768" t="s">
        <v>590</v>
      </c>
      <c r="C768">
        <v>-1</v>
      </c>
      <c r="D768" s="9" t="str">
        <f>VLOOKUP(Table_miniLM_keywords_topics[[#This Row],[Column3.topic]],miniLM_keywords_topicDescriptio!$B$2:$C$20, 2, FALSE)</f>
        <v>-1_language_second_learning_instruction</v>
      </c>
    </row>
    <row r="769" spans="1:4" x14ac:dyDescent="0.25">
      <c r="A769" t="s">
        <v>594</v>
      </c>
      <c r="B769" t="s">
        <v>595</v>
      </c>
      <c r="C769">
        <v>8</v>
      </c>
      <c r="D769" s="9" t="str">
        <f>VLOOKUP(Table_miniLM_keywords_topics[[#This Row],[Column3.topic]],miniLM_keywords_topicDescriptio!$B$2:$C$20, 2, FALSE)</f>
        <v>8_linguistics_computational_language_second</v>
      </c>
    </row>
    <row r="770" spans="1:4" x14ac:dyDescent="0.25">
      <c r="A770" t="s">
        <v>599</v>
      </c>
      <c r="B770" t="s">
        <v>600</v>
      </c>
      <c r="C770">
        <v>8</v>
      </c>
      <c r="D770" s="9" t="str">
        <f>VLOOKUP(Table_miniLM_keywords_topics[[#This Row],[Column3.topic]],miniLM_keywords_topicDescriptio!$B$2:$C$20, 2, FALSE)</f>
        <v>8_linguistics_computational_language_second</v>
      </c>
    </row>
    <row r="771" spans="1:4" x14ac:dyDescent="0.25">
      <c r="A771" t="s">
        <v>605</v>
      </c>
      <c r="B771" t="s">
        <v>606</v>
      </c>
      <c r="C771">
        <v>8</v>
      </c>
      <c r="D771" s="9" t="str">
        <f>VLOOKUP(Table_miniLM_keywords_topics[[#This Row],[Column3.topic]],miniLM_keywords_topicDescriptio!$B$2:$C$20, 2, FALSE)</f>
        <v>8_linguistics_computational_language_second</v>
      </c>
    </row>
    <row r="772" spans="1:4" x14ac:dyDescent="0.25">
      <c r="A772" t="s">
        <v>610</v>
      </c>
      <c r="B772" t="s">
        <v>611</v>
      </c>
      <c r="C772">
        <v>8</v>
      </c>
      <c r="D772" s="9" t="str">
        <f>VLOOKUP(Table_miniLM_keywords_topics[[#This Row],[Column3.topic]],miniLM_keywords_topicDescriptio!$B$2:$C$20, 2, FALSE)</f>
        <v>8_linguistics_computational_language_second</v>
      </c>
    </row>
    <row r="773" spans="1:4" x14ac:dyDescent="0.25">
      <c r="A773" t="s">
        <v>615</v>
      </c>
      <c r="B773" t="s">
        <v>616</v>
      </c>
      <c r="C773">
        <v>8</v>
      </c>
      <c r="D773" s="9" t="str">
        <f>VLOOKUP(Table_miniLM_keywords_topics[[#This Row],[Column3.topic]],miniLM_keywords_topicDescriptio!$B$2:$C$20, 2, FALSE)</f>
        <v>8_linguistics_computational_language_second</v>
      </c>
    </row>
    <row r="774" spans="1:4" x14ac:dyDescent="0.25">
      <c r="A774" t="s">
        <v>990</v>
      </c>
      <c r="B774" t="s">
        <v>991</v>
      </c>
      <c r="C774">
        <v>8</v>
      </c>
      <c r="D774" s="9" t="str">
        <f>VLOOKUP(Table_miniLM_keywords_topics[[#This Row],[Column3.topic]],miniLM_keywords_topicDescriptio!$B$2:$C$20, 2, FALSE)</f>
        <v>8_linguistics_computational_language_second</v>
      </c>
    </row>
    <row r="775" spans="1:4" x14ac:dyDescent="0.25">
      <c r="A775" t="s">
        <v>996</v>
      </c>
      <c r="B775" t="s">
        <v>997</v>
      </c>
      <c r="C775">
        <v>4</v>
      </c>
      <c r="D775" s="9" t="str">
        <f>VLOOKUP(Table_miniLM_keywords_topics[[#This Row],[Column3.topic]],miniLM_keywords_topicDescriptio!$B$2:$C$20, 2, FALSE)</f>
        <v>4_writing_composition_instruction_second</v>
      </c>
    </row>
    <row r="776" spans="1:4" x14ac:dyDescent="0.25">
      <c r="A776" t="s">
        <v>1001</v>
      </c>
      <c r="B776" t="s">
        <v>1002</v>
      </c>
      <c r="C776">
        <v>0</v>
      </c>
      <c r="D776" s="9" t="str">
        <f>VLOOKUP(Table_miniLM_keywords_topics[[#This Row],[Column3.topic]],miniLM_keywords_topicDescriptio!$B$2:$C$20, 2, FALSE)</f>
        <v>0_teacher_teachers_attitudes_language</v>
      </c>
    </row>
    <row r="777" spans="1:4" x14ac:dyDescent="0.25">
      <c r="A777" t="s">
        <v>1006</v>
      </c>
      <c r="B777" t="s">
        <v>1007</v>
      </c>
      <c r="C777">
        <v>-1</v>
      </c>
      <c r="D777" s="9" t="str">
        <f>VLOOKUP(Table_miniLM_keywords_topics[[#This Row],[Column3.topic]],miniLM_keywords_topicDescriptio!$B$2:$C$20, 2, FALSE)</f>
        <v>-1_language_second_learning_instruction</v>
      </c>
    </row>
    <row r="778" spans="1:4" x14ac:dyDescent="0.25">
      <c r="A778" t="s">
        <v>1010</v>
      </c>
      <c r="B778" t="s">
        <v>1011</v>
      </c>
      <c r="C778">
        <v>1</v>
      </c>
      <c r="D778" s="9" t="str">
        <f>VLOOKUP(Table_miniLM_keywords_topics[[#This Row],[Column3.topic]],miniLM_keywords_topicDescriptio!$B$2:$C$20, 2, FALSE)</f>
        <v>1_tests_language_second_reading</v>
      </c>
    </row>
    <row r="779" spans="1:4" x14ac:dyDescent="0.25">
      <c r="A779" t="s">
        <v>1015</v>
      </c>
      <c r="B779" t="s">
        <v>1016</v>
      </c>
      <c r="C779">
        <v>-1</v>
      </c>
      <c r="D779" s="9" t="str">
        <f>VLOOKUP(Table_miniLM_keywords_topics[[#This Row],[Column3.topic]],miniLM_keywords_topicDescriptio!$B$2:$C$20, 2, FALSE)</f>
        <v>-1_language_second_learning_instruction</v>
      </c>
    </row>
    <row r="780" spans="1:4" x14ac:dyDescent="0.25">
      <c r="A780" t="s">
        <v>1020</v>
      </c>
      <c r="B780" t="s">
        <v>1021</v>
      </c>
      <c r="C780">
        <v>-1</v>
      </c>
      <c r="D780" s="9" t="str">
        <f>VLOOKUP(Table_miniLM_keywords_topics[[#This Row],[Column3.topic]],miniLM_keywords_topicDescriptio!$B$2:$C$20, 2, FALSE)</f>
        <v>-1_language_second_learning_instruction</v>
      </c>
    </row>
    <row r="781" spans="1:4" x14ac:dyDescent="0.25">
      <c r="A781" t="s">
        <v>1025</v>
      </c>
      <c r="B781" t="s">
        <v>1026</v>
      </c>
      <c r="C781">
        <v>0</v>
      </c>
      <c r="D781" s="9" t="str">
        <f>VLOOKUP(Table_miniLM_keywords_topics[[#This Row],[Column3.topic]],miniLM_keywords_topicDescriptio!$B$2:$C$20, 2, FALSE)</f>
        <v>0_teacher_teachers_attitudes_language</v>
      </c>
    </row>
    <row r="782" spans="1:4" x14ac:dyDescent="0.25">
      <c r="A782" t="s">
        <v>1030</v>
      </c>
      <c r="B782" t="s">
        <v>1031</v>
      </c>
      <c r="C782">
        <v>-1</v>
      </c>
      <c r="D782" s="9" t="str">
        <f>VLOOKUP(Table_miniLM_keywords_topics[[#This Row],[Column3.topic]],miniLM_keywords_topicDescriptio!$B$2:$C$20, 2, FALSE)</f>
        <v>-1_language_second_learning_instruction</v>
      </c>
    </row>
    <row r="783" spans="1:4" x14ac:dyDescent="0.25">
      <c r="A783" t="s">
        <v>1034</v>
      </c>
      <c r="B783" t="s">
        <v>1035</v>
      </c>
      <c r="C783">
        <v>12</v>
      </c>
      <c r="D783" s="9" t="str">
        <f>VLOOKUP(Table_miniLM_keywords_topics[[#This Row],[Column3.topic]],miniLM_keywords_topicDescriptio!$B$2:$C$20, 2, FALSE)</f>
        <v>12_pronunciation_phonetics_instruction_acoustics</v>
      </c>
    </row>
    <row r="784" spans="1:4" x14ac:dyDescent="0.25">
      <c r="A784" t="s">
        <v>1039</v>
      </c>
      <c r="B784" t="s">
        <v>1040</v>
      </c>
      <c r="C784">
        <v>15</v>
      </c>
      <c r="D784" s="9" t="str">
        <f>VLOOKUP(Table_miniLM_keywords_topics[[#This Row],[Column3.topic]],miniLM_keywords_topicDescriptio!$B$2:$C$20, 2, FALSE)</f>
        <v>15_technology_uses_in_education</v>
      </c>
    </row>
    <row r="785" spans="1:4" x14ac:dyDescent="0.25">
      <c r="A785" t="s">
        <v>1043</v>
      </c>
      <c r="B785" t="s">
        <v>1044</v>
      </c>
      <c r="C785">
        <v>0</v>
      </c>
      <c r="D785" s="9" t="str">
        <f>VLOOKUP(Table_miniLM_keywords_topics[[#This Row],[Column3.topic]],miniLM_keywords_topicDescriptio!$B$2:$C$20, 2, FALSE)</f>
        <v>0_teacher_teachers_attitudes_language</v>
      </c>
    </row>
    <row r="786" spans="1:4" x14ac:dyDescent="0.25">
      <c r="A786" t="s">
        <v>1049</v>
      </c>
      <c r="B786" t="s">
        <v>1050</v>
      </c>
      <c r="C786">
        <v>-1</v>
      </c>
      <c r="D786" s="9" t="str">
        <f>VLOOKUP(Table_miniLM_keywords_topics[[#This Row],[Column3.topic]],miniLM_keywords_topicDescriptio!$B$2:$C$20, 2, FALSE)</f>
        <v>-1_language_second_learning_instruction</v>
      </c>
    </row>
    <row r="787" spans="1:4" x14ac:dyDescent="0.25">
      <c r="A787" t="s">
        <v>1054</v>
      </c>
      <c r="B787" t="s">
        <v>1055</v>
      </c>
      <c r="C787">
        <v>0</v>
      </c>
      <c r="D787" s="9" t="str">
        <f>VLOOKUP(Table_miniLM_keywords_topics[[#This Row],[Column3.topic]],miniLM_keywords_topicDescriptio!$B$2:$C$20, 2, FALSE)</f>
        <v>0_teacher_teachers_attitudes_language</v>
      </c>
    </row>
    <row r="788" spans="1:4" x14ac:dyDescent="0.25">
      <c r="A788" t="s">
        <v>1059</v>
      </c>
      <c r="B788" t="s">
        <v>1060</v>
      </c>
      <c r="C788">
        <v>7</v>
      </c>
      <c r="D788" s="9" t="str">
        <f>VLOOKUP(Table_miniLM_keywords_topics[[#This Row],[Column3.topic]],miniLM_keywords_topicDescriptio!$B$2:$C$20, 2, FALSE)</f>
        <v>7_communication_intercultural_mediated_cultural</v>
      </c>
    </row>
    <row r="789" spans="1:4" x14ac:dyDescent="0.25">
      <c r="A789" t="s">
        <v>1064</v>
      </c>
      <c r="B789" t="s">
        <v>1065</v>
      </c>
      <c r="C789">
        <v>-1</v>
      </c>
      <c r="D789" s="9" t="str">
        <f>VLOOKUP(Table_miniLM_keywords_topics[[#This Row],[Column3.topic]],miniLM_keywords_topicDescriptio!$B$2:$C$20, 2, FALSE)</f>
        <v>-1_language_second_learning_instruction</v>
      </c>
    </row>
    <row r="790" spans="1:4" x14ac:dyDescent="0.25">
      <c r="A790" t="s">
        <v>1069</v>
      </c>
      <c r="B790" t="s">
        <v>1070</v>
      </c>
      <c r="C790">
        <v>-1</v>
      </c>
      <c r="D790" s="9" t="str">
        <f>VLOOKUP(Table_miniLM_keywords_topics[[#This Row],[Column3.topic]],miniLM_keywords_topicDescriptio!$B$2:$C$20, 2, FALSE)</f>
        <v>-1_language_second_learning_instruction</v>
      </c>
    </row>
    <row r="791" spans="1:4" x14ac:dyDescent="0.25">
      <c r="A791" t="s">
        <v>1584</v>
      </c>
      <c r="B791" t="s">
        <v>1585</v>
      </c>
      <c r="C791">
        <v>-1</v>
      </c>
      <c r="D791" s="9" t="str">
        <f>VLOOKUP(Table_miniLM_keywords_topics[[#This Row],[Column3.topic]],miniLM_keywords_topicDescriptio!$B$2:$C$20, 2, FALSE)</f>
        <v>-1_language_second_learning_instruction</v>
      </c>
    </row>
    <row r="792" spans="1:4" x14ac:dyDescent="0.25">
      <c r="A792" t="s">
        <v>1589</v>
      </c>
      <c r="B792" t="s">
        <v>1590</v>
      </c>
      <c r="C792">
        <v>-1</v>
      </c>
      <c r="D792" s="9" t="str">
        <f>VLOOKUP(Table_miniLM_keywords_topics[[#This Row],[Column3.topic]],miniLM_keywords_topicDescriptio!$B$2:$C$20, 2, FALSE)</f>
        <v>-1_language_second_learning_instruction</v>
      </c>
    </row>
    <row r="793" spans="1:4" x14ac:dyDescent="0.25">
      <c r="A793" t="s">
        <v>1594</v>
      </c>
      <c r="B793" t="s">
        <v>1595</v>
      </c>
      <c r="C793">
        <v>-1</v>
      </c>
      <c r="D793" s="9" t="str">
        <f>VLOOKUP(Table_miniLM_keywords_topics[[#This Row],[Column3.topic]],miniLM_keywords_topicDescriptio!$B$2:$C$20, 2, FALSE)</f>
        <v>-1_language_second_learning_instruction</v>
      </c>
    </row>
    <row r="794" spans="1:4" x14ac:dyDescent="0.25">
      <c r="A794" t="s">
        <v>1599</v>
      </c>
      <c r="B794" t="s">
        <v>1600</v>
      </c>
      <c r="C794">
        <v>-1</v>
      </c>
      <c r="D794" s="9" t="str">
        <f>VLOOKUP(Table_miniLM_keywords_topics[[#This Row],[Column3.topic]],miniLM_keywords_topicDescriptio!$B$2:$C$20, 2, FALSE)</f>
        <v>-1_language_second_learning_instruction</v>
      </c>
    </row>
    <row r="795" spans="1:4" x14ac:dyDescent="0.25">
      <c r="A795" t="s">
        <v>1604</v>
      </c>
      <c r="B795" t="s">
        <v>1605</v>
      </c>
      <c r="C795">
        <v>-1</v>
      </c>
      <c r="D795" s="9" t="str">
        <f>VLOOKUP(Table_miniLM_keywords_topics[[#This Row],[Column3.topic]],miniLM_keywords_topicDescriptio!$B$2:$C$20, 2, FALSE)</f>
        <v>-1_language_second_learning_instruction</v>
      </c>
    </row>
    <row r="796" spans="1:4" x14ac:dyDescent="0.25">
      <c r="A796" t="s">
        <v>1609</v>
      </c>
      <c r="B796" t="s">
        <v>1610</v>
      </c>
      <c r="C796">
        <v>-1</v>
      </c>
      <c r="D796" s="9" t="str">
        <f>VLOOKUP(Table_miniLM_keywords_topics[[#This Row],[Column3.topic]],miniLM_keywords_topicDescriptio!$B$2:$C$20, 2, FALSE)</f>
        <v>-1_language_second_learning_instruction</v>
      </c>
    </row>
    <row r="797" spans="1:4" x14ac:dyDescent="0.25">
      <c r="A797" t="s">
        <v>1614</v>
      </c>
      <c r="B797" t="s">
        <v>1615</v>
      </c>
      <c r="C797">
        <v>-1</v>
      </c>
      <c r="D797" s="9" t="str">
        <f>VLOOKUP(Table_miniLM_keywords_topics[[#This Row],[Column3.topic]],miniLM_keywords_topicDescriptio!$B$2:$C$20, 2, FALSE)</f>
        <v>-1_language_second_learning_instruction</v>
      </c>
    </row>
    <row r="798" spans="1:4" x14ac:dyDescent="0.25">
      <c r="A798" t="s">
        <v>1619</v>
      </c>
      <c r="B798" t="s">
        <v>1620</v>
      </c>
      <c r="C798">
        <v>-1</v>
      </c>
      <c r="D798" s="9" t="str">
        <f>VLOOKUP(Table_miniLM_keywords_topics[[#This Row],[Column3.topic]],miniLM_keywords_topicDescriptio!$B$2:$C$20, 2, FALSE)</f>
        <v>-1_language_second_learning_instruction</v>
      </c>
    </row>
    <row r="799" spans="1:4" x14ac:dyDescent="0.25">
      <c r="A799" t="s">
        <v>1625</v>
      </c>
      <c r="B799" t="s">
        <v>1626</v>
      </c>
      <c r="C799">
        <v>4</v>
      </c>
      <c r="D799" s="9" t="str">
        <f>VLOOKUP(Table_miniLM_keywords_topics[[#This Row],[Column3.topic]],miniLM_keywords_topicDescriptio!$B$2:$C$20, 2, FALSE)</f>
        <v>4_writing_composition_instruction_second</v>
      </c>
    </row>
    <row r="800" spans="1:4" x14ac:dyDescent="0.25">
      <c r="A800" t="s">
        <v>1630</v>
      </c>
      <c r="B800" t="s">
        <v>1631</v>
      </c>
      <c r="C800">
        <v>9</v>
      </c>
      <c r="D800" s="9" t="str">
        <f>VLOOKUP(Table_miniLM_keywords_topics[[#This Row],[Column3.topic]],miniLM_keywords_topicDescriptio!$B$2:$C$20, 2, FALSE)</f>
        <v>9_chinese_mandarin_language_second</v>
      </c>
    </row>
    <row r="801" spans="1:4" x14ac:dyDescent="0.25">
      <c r="A801" t="s">
        <v>1635</v>
      </c>
      <c r="B801" t="s">
        <v>1636</v>
      </c>
      <c r="C801">
        <v>14</v>
      </c>
      <c r="D801" s="9" t="str">
        <f>VLOOKUP(Table_miniLM_keywords_topics[[#This Row],[Column3.topic]],miniLM_keywords_topicDescriptio!$B$2:$C$20, 2, FALSE)</f>
        <v>14_anxiety_second_student_scales</v>
      </c>
    </row>
    <row r="802" spans="1:4" x14ac:dyDescent="0.25">
      <c r="A802" t="s">
        <v>1640</v>
      </c>
      <c r="B802" t="s">
        <v>1641</v>
      </c>
      <c r="C802">
        <v>0</v>
      </c>
      <c r="D802" s="9" t="str">
        <f>VLOOKUP(Table_miniLM_keywords_topics[[#This Row],[Column3.topic]],miniLM_keywords_topicDescriptio!$B$2:$C$20, 2, FALSE)</f>
        <v>0_teacher_teachers_attitudes_language</v>
      </c>
    </row>
    <row r="803" spans="1:4" x14ac:dyDescent="0.25">
      <c r="A803" t="s">
        <v>1645</v>
      </c>
      <c r="B803" t="s">
        <v>1646</v>
      </c>
      <c r="C803">
        <v>-1</v>
      </c>
      <c r="D803" s="9" t="str">
        <f>VLOOKUP(Table_miniLM_keywords_topics[[#This Row],[Column3.topic]],miniLM_keywords_topicDescriptio!$B$2:$C$20, 2, FALSE)</f>
        <v>-1_language_second_learning_instruction</v>
      </c>
    </row>
    <row r="804" spans="1:4" x14ac:dyDescent="0.25">
      <c r="A804" t="s">
        <v>1650</v>
      </c>
      <c r="B804" t="s">
        <v>1651</v>
      </c>
      <c r="C804">
        <v>8</v>
      </c>
      <c r="D804" s="9" t="str">
        <f>VLOOKUP(Table_miniLM_keywords_topics[[#This Row],[Column3.topic]],miniLM_keywords_topicDescriptio!$B$2:$C$20, 2, FALSE)</f>
        <v>8_linguistics_computational_language_second</v>
      </c>
    </row>
    <row r="805" spans="1:4" x14ac:dyDescent="0.25">
      <c r="A805" t="s">
        <v>1655</v>
      </c>
      <c r="B805" t="s">
        <v>1656</v>
      </c>
      <c r="C805">
        <v>1</v>
      </c>
      <c r="D805" s="9" t="str">
        <f>VLOOKUP(Table_miniLM_keywords_topics[[#This Row],[Column3.topic]],miniLM_keywords_topicDescriptio!$B$2:$C$20, 2, FALSE)</f>
        <v>1_tests_language_second_reading</v>
      </c>
    </row>
    <row r="806" spans="1:4" x14ac:dyDescent="0.25">
      <c r="A806" t="s">
        <v>1660</v>
      </c>
      <c r="B806" t="s">
        <v>1661</v>
      </c>
      <c r="C806">
        <v>5</v>
      </c>
      <c r="D806" s="9" t="str">
        <f>VLOOKUP(Table_miniLM_keywords_topics[[#This Row],[Column3.topic]],miniLM_keywords_topicDescriptio!$B$2:$C$20, 2, FALSE)</f>
        <v>5_student_technology_education_uses</v>
      </c>
    </row>
    <row r="807" spans="1:4" x14ac:dyDescent="0.25">
      <c r="A807" t="s">
        <v>2015</v>
      </c>
      <c r="B807" t="s">
        <v>2016</v>
      </c>
      <c r="C807">
        <v>-1</v>
      </c>
      <c r="D807" s="9" t="str">
        <f>VLOOKUP(Table_miniLM_keywords_topics[[#This Row],[Column3.topic]],miniLM_keywords_topicDescriptio!$B$2:$C$20, 2, FALSE)</f>
        <v>-1_language_second_learning_instruction</v>
      </c>
    </row>
    <row r="808" spans="1:4" x14ac:dyDescent="0.25">
      <c r="A808" t="s">
        <v>2020</v>
      </c>
      <c r="B808" t="s">
        <v>2021</v>
      </c>
      <c r="C808">
        <v>-1</v>
      </c>
      <c r="D808" s="9" t="str">
        <f>VLOOKUP(Table_miniLM_keywords_topics[[#This Row],[Column3.topic]],miniLM_keywords_topicDescriptio!$B$2:$C$20, 2, FALSE)</f>
        <v>-1_language_second_learning_instruction</v>
      </c>
    </row>
    <row r="809" spans="1:4" x14ac:dyDescent="0.25">
      <c r="A809" t="s">
        <v>2024</v>
      </c>
      <c r="B809" t="s">
        <v>2025</v>
      </c>
      <c r="C809">
        <v>-1</v>
      </c>
      <c r="D809" s="9" t="str">
        <f>VLOOKUP(Table_miniLM_keywords_topics[[#This Row],[Column3.topic]],miniLM_keywords_topicDescriptio!$B$2:$C$20, 2, FALSE)</f>
        <v>-1_language_second_learning_instruction</v>
      </c>
    </row>
    <row r="810" spans="1:4" x14ac:dyDescent="0.25">
      <c r="A810" t="s">
        <v>2030</v>
      </c>
      <c r="B810" t="s">
        <v>2031</v>
      </c>
      <c r="C810">
        <v>3</v>
      </c>
      <c r="D810" s="9" t="str">
        <f>VLOOKUP(Table_miniLM_keywords_topics[[#This Row],[Column3.topic]],miniLM_keywords_topicDescriptio!$B$2:$C$20, 2, FALSE)</f>
        <v>3_instruction_computer_assisted_learning</v>
      </c>
    </row>
    <row r="811" spans="1:4" x14ac:dyDescent="0.25">
      <c r="A811" t="s">
        <v>2035</v>
      </c>
      <c r="B811" t="s">
        <v>2036</v>
      </c>
      <c r="C811">
        <v>-1</v>
      </c>
      <c r="D811" s="9" t="str">
        <f>VLOOKUP(Table_miniLM_keywords_topics[[#This Row],[Column3.topic]],miniLM_keywords_topicDescriptio!$B$2:$C$20, 2, FALSE)</f>
        <v>-1_language_second_learning_instruction</v>
      </c>
    </row>
    <row r="812" spans="1:4" x14ac:dyDescent="0.25">
      <c r="A812" t="s">
        <v>2040</v>
      </c>
      <c r="B812" t="s">
        <v>2041</v>
      </c>
      <c r="C812">
        <v>-1</v>
      </c>
      <c r="D812" s="9" t="str">
        <f>VLOOKUP(Table_miniLM_keywords_topics[[#This Row],[Column3.topic]],miniLM_keywords_topicDescriptio!$B$2:$C$20, 2, FALSE)</f>
        <v>-1_language_second_learning_instruction</v>
      </c>
    </row>
    <row r="813" spans="1:4" x14ac:dyDescent="0.25">
      <c r="A813" t="s">
        <v>2045</v>
      </c>
      <c r="B813" t="s">
        <v>2046</v>
      </c>
      <c r="C813">
        <v>-1</v>
      </c>
      <c r="D813" s="9" t="str">
        <f>VLOOKUP(Table_miniLM_keywords_topics[[#This Row],[Column3.topic]],miniLM_keywords_topicDescriptio!$B$2:$C$20, 2, FALSE)</f>
        <v>-1_language_second_learning_instruction</v>
      </c>
    </row>
    <row r="814" spans="1:4" x14ac:dyDescent="0.25">
      <c r="A814" t="s">
        <v>2050</v>
      </c>
      <c r="B814" t="s">
        <v>2051</v>
      </c>
      <c r="C814">
        <v>-1</v>
      </c>
      <c r="D814" s="9" t="str">
        <f>VLOOKUP(Table_miniLM_keywords_topics[[#This Row],[Column3.topic]],miniLM_keywords_topicDescriptio!$B$2:$C$20, 2, FALSE)</f>
        <v>-1_language_second_learning_instruction</v>
      </c>
    </row>
    <row r="815" spans="1:4" x14ac:dyDescent="0.25">
      <c r="A815" t="s">
        <v>2055</v>
      </c>
      <c r="B815" t="s">
        <v>2056</v>
      </c>
      <c r="C815">
        <v>-1</v>
      </c>
      <c r="D815" s="9" t="str">
        <f>VLOOKUP(Table_miniLM_keywords_topics[[#This Row],[Column3.topic]],miniLM_keywords_topicDescriptio!$B$2:$C$20, 2, FALSE)</f>
        <v>-1_language_second_learning_instruction</v>
      </c>
    </row>
    <row r="816" spans="1:4" x14ac:dyDescent="0.25">
      <c r="A816" t="s">
        <v>2060</v>
      </c>
      <c r="B816" t="s">
        <v>2061</v>
      </c>
      <c r="C816">
        <v>0</v>
      </c>
      <c r="D816" s="9" t="str">
        <f>VLOOKUP(Table_miniLM_keywords_topics[[#This Row],[Column3.topic]],miniLM_keywords_topicDescriptio!$B$2:$C$20, 2, FALSE)</f>
        <v>0_teacher_teachers_attitudes_language</v>
      </c>
    </row>
    <row r="817" spans="1:4" x14ac:dyDescent="0.25">
      <c r="A817" t="s">
        <v>2066</v>
      </c>
      <c r="B817" t="s">
        <v>2067</v>
      </c>
      <c r="C817">
        <v>-1</v>
      </c>
      <c r="D817" s="9" t="str">
        <f>VLOOKUP(Table_miniLM_keywords_topics[[#This Row],[Column3.topic]],miniLM_keywords_topicDescriptio!$B$2:$C$20, 2, FALSE)</f>
        <v>-1_language_second_learning_instruction</v>
      </c>
    </row>
    <row r="818" spans="1:4" x14ac:dyDescent="0.25">
      <c r="A818" t="s">
        <v>2071</v>
      </c>
      <c r="B818" t="s">
        <v>2072</v>
      </c>
      <c r="C818">
        <v>0</v>
      </c>
      <c r="D818" s="9" t="str">
        <f>VLOOKUP(Table_miniLM_keywords_topics[[#This Row],[Column3.topic]],miniLM_keywords_topicDescriptio!$B$2:$C$20, 2, FALSE)</f>
        <v>0_teacher_teachers_attitudes_language</v>
      </c>
    </row>
    <row r="819" spans="1:4" x14ac:dyDescent="0.25">
      <c r="A819" t="s">
        <v>2076</v>
      </c>
      <c r="B819" t="s">
        <v>2077</v>
      </c>
      <c r="C819">
        <v>15</v>
      </c>
      <c r="D819" s="9" t="str">
        <f>VLOOKUP(Table_miniLM_keywords_topics[[#This Row],[Column3.topic]],miniLM_keywords_topicDescriptio!$B$2:$C$20, 2, FALSE)</f>
        <v>15_technology_uses_in_education</v>
      </c>
    </row>
    <row r="820" spans="1:4" x14ac:dyDescent="0.25">
      <c r="A820" t="s">
        <v>2081</v>
      </c>
      <c r="B820" t="s">
        <v>2082</v>
      </c>
      <c r="C820">
        <v>-1</v>
      </c>
      <c r="D820" s="9" t="str">
        <f>VLOOKUP(Table_miniLM_keywords_topics[[#This Row],[Column3.topic]],miniLM_keywords_topicDescriptio!$B$2:$C$20, 2, FALSE)</f>
        <v>-1_language_second_learning_instruction</v>
      </c>
    </row>
    <row r="821" spans="1:4" x14ac:dyDescent="0.25">
      <c r="A821" t="s">
        <v>2086</v>
      </c>
      <c r="B821" t="s">
        <v>2087</v>
      </c>
      <c r="C821">
        <v>15</v>
      </c>
      <c r="D821" s="9" t="str">
        <f>VLOOKUP(Table_miniLM_keywords_topics[[#This Row],[Column3.topic]],miniLM_keywords_topicDescriptio!$B$2:$C$20, 2, FALSE)</f>
        <v>15_technology_uses_in_education</v>
      </c>
    </row>
    <row r="822" spans="1:4" x14ac:dyDescent="0.25">
      <c r="A822" t="s">
        <v>2091</v>
      </c>
      <c r="B822" t="s">
        <v>2092</v>
      </c>
      <c r="C822">
        <v>14</v>
      </c>
      <c r="D822" s="9" t="str">
        <f>VLOOKUP(Table_miniLM_keywords_topics[[#This Row],[Column3.topic]],miniLM_keywords_topicDescriptio!$B$2:$C$20, 2, FALSE)</f>
        <v>14_anxiety_second_student_scales</v>
      </c>
    </row>
    <row r="823" spans="1:4" x14ac:dyDescent="0.25">
      <c r="A823" t="s">
        <v>2096</v>
      </c>
      <c r="B823" t="s">
        <v>2097</v>
      </c>
      <c r="C823">
        <v>0</v>
      </c>
      <c r="D823" s="9" t="str">
        <f>VLOOKUP(Table_miniLM_keywords_topics[[#This Row],[Column3.topic]],miniLM_keywords_topicDescriptio!$B$2:$C$20, 2, FALSE)</f>
        <v>0_teacher_teachers_attitudes_language</v>
      </c>
    </row>
    <row r="824" spans="1:4" x14ac:dyDescent="0.25">
      <c r="A824" t="s">
        <v>2101</v>
      </c>
      <c r="B824" t="s">
        <v>5926</v>
      </c>
      <c r="C824">
        <v>-1</v>
      </c>
      <c r="D824" s="9" t="str">
        <f>VLOOKUP(Table_miniLM_keywords_topics[[#This Row],[Column3.topic]],miniLM_keywords_topicDescriptio!$B$2:$C$20, 2, FALSE)</f>
        <v>-1_language_second_learning_instruction</v>
      </c>
    </row>
    <row r="825" spans="1:4" x14ac:dyDescent="0.25">
      <c r="A825" t="s">
        <v>2105</v>
      </c>
      <c r="B825" t="s">
        <v>2106</v>
      </c>
      <c r="C825">
        <v>-1</v>
      </c>
      <c r="D825" s="9" t="str">
        <f>VLOOKUP(Table_miniLM_keywords_topics[[#This Row],[Column3.topic]],miniLM_keywords_topicDescriptio!$B$2:$C$20, 2, FALSE)</f>
        <v>-1_language_second_learning_instruction</v>
      </c>
    </row>
    <row r="826" spans="1:4" x14ac:dyDescent="0.25">
      <c r="A826" t="s">
        <v>2449</v>
      </c>
      <c r="B826" t="s">
        <v>2450</v>
      </c>
      <c r="C826">
        <v>-1</v>
      </c>
      <c r="D826" s="9" t="str">
        <f>VLOOKUP(Table_miniLM_keywords_topics[[#This Row],[Column3.topic]],miniLM_keywords_topicDescriptio!$B$2:$C$20, 2, FALSE)</f>
        <v>-1_language_second_learning_instruction</v>
      </c>
    </row>
    <row r="827" spans="1:4" x14ac:dyDescent="0.25">
      <c r="A827" t="s">
        <v>2454</v>
      </c>
      <c r="B827" t="s">
        <v>2455</v>
      </c>
      <c r="C827">
        <v>1</v>
      </c>
      <c r="D827" s="9" t="str">
        <f>VLOOKUP(Table_miniLM_keywords_topics[[#This Row],[Column3.topic]],miniLM_keywords_topicDescriptio!$B$2:$C$20, 2, FALSE)</f>
        <v>1_tests_language_second_reading</v>
      </c>
    </row>
    <row r="828" spans="1:4" x14ac:dyDescent="0.25">
      <c r="A828" t="s">
        <v>2459</v>
      </c>
      <c r="B828" t="s">
        <v>2460</v>
      </c>
      <c r="C828">
        <v>1</v>
      </c>
      <c r="D828" s="9" t="str">
        <f>VLOOKUP(Table_miniLM_keywords_topics[[#This Row],[Column3.topic]],miniLM_keywords_topicDescriptio!$B$2:$C$20, 2, FALSE)</f>
        <v>1_tests_language_second_reading</v>
      </c>
    </row>
    <row r="829" spans="1:4" x14ac:dyDescent="0.25">
      <c r="A829" t="s">
        <v>2464</v>
      </c>
      <c r="B829" t="s">
        <v>2465</v>
      </c>
      <c r="C829">
        <v>0</v>
      </c>
      <c r="D829" s="9" t="str">
        <f>VLOOKUP(Table_miniLM_keywords_topics[[#This Row],[Column3.topic]],miniLM_keywords_topicDescriptio!$B$2:$C$20, 2, FALSE)</f>
        <v>0_teacher_teachers_attitudes_language</v>
      </c>
    </row>
    <row r="830" spans="1:4" x14ac:dyDescent="0.25">
      <c r="A830" t="s">
        <v>2469</v>
      </c>
      <c r="B830" t="s">
        <v>5925</v>
      </c>
      <c r="C830">
        <v>8</v>
      </c>
      <c r="D830" s="9" t="str">
        <f>VLOOKUP(Table_miniLM_keywords_topics[[#This Row],[Column3.topic]],miniLM_keywords_topicDescriptio!$B$2:$C$20, 2, FALSE)</f>
        <v>8_linguistics_computational_language_second</v>
      </c>
    </row>
    <row r="831" spans="1:4" x14ac:dyDescent="0.25">
      <c r="A831" t="s">
        <v>2473</v>
      </c>
      <c r="B831" t="s">
        <v>2474</v>
      </c>
      <c r="C831">
        <v>9</v>
      </c>
      <c r="D831" s="9" t="str">
        <f>VLOOKUP(Table_miniLM_keywords_topics[[#This Row],[Column3.topic]],miniLM_keywords_topicDescriptio!$B$2:$C$20, 2, FALSE)</f>
        <v>9_chinese_mandarin_language_second</v>
      </c>
    </row>
    <row r="832" spans="1:4" x14ac:dyDescent="0.25">
      <c r="A832" t="s">
        <v>2478</v>
      </c>
      <c r="B832" t="s">
        <v>2479</v>
      </c>
      <c r="C832">
        <v>0</v>
      </c>
      <c r="D832" s="9" t="str">
        <f>VLOOKUP(Table_miniLM_keywords_topics[[#This Row],[Column3.topic]],miniLM_keywords_topicDescriptio!$B$2:$C$20, 2, FALSE)</f>
        <v>0_teacher_teachers_attitudes_language</v>
      </c>
    </row>
    <row r="833" spans="1:4" x14ac:dyDescent="0.25">
      <c r="A833" t="s">
        <v>2482</v>
      </c>
      <c r="B833" t="s">
        <v>2483</v>
      </c>
      <c r="C833">
        <v>-1</v>
      </c>
      <c r="D833" s="9" t="str">
        <f>VLOOKUP(Table_miniLM_keywords_topics[[#This Row],[Column3.topic]],miniLM_keywords_topicDescriptio!$B$2:$C$20, 2, FALSE)</f>
        <v>-1_language_second_learning_instruction</v>
      </c>
    </row>
    <row r="834" spans="1:4" x14ac:dyDescent="0.25">
      <c r="A834" t="s">
        <v>2487</v>
      </c>
      <c r="B834" t="s">
        <v>2488</v>
      </c>
      <c r="C834">
        <v>-1</v>
      </c>
      <c r="D834" s="9" t="str">
        <f>VLOOKUP(Table_miniLM_keywords_topics[[#This Row],[Column3.topic]],miniLM_keywords_topicDescriptio!$B$2:$C$20, 2, FALSE)</f>
        <v>-1_language_second_learning_instruction</v>
      </c>
    </row>
    <row r="835" spans="1:4" x14ac:dyDescent="0.25">
      <c r="A835" t="s">
        <v>2492</v>
      </c>
      <c r="B835" t="s">
        <v>2493</v>
      </c>
      <c r="C835">
        <v>-1</v>
      </c>
      <c r="D835" s="9" t="str">
        <f>VLOOKUP(Table_miniLM_keywords_topics[[#This Row],[Column3.topic]],miniLM_keywords_topicDescriptio!$B$2:$C$20, 2, FALSE)</f>
        <v>-1_language_second_learning_instruction</v>
      </c>
    </row>
    <row r="836" spans="1:4" x14ac:dyDescent="0.25">
      <c r="A836" t="s">
        <v>2497</v>
      </c>
      <c r="B836" t="s">
        <v>2498</v>
      </c>
      <c r="C836">
        <v>1</v>
      </c>
      <c r="D836" s="9" t="str">
        <f>VLOOKUP(Table_miniLM_keywords_topics[[#This Row],[Column3.topic]],miniLM_keywords_topicDescriptio!$B$2:$C$20, 2, FALSE)</f>
        <v>1_tests_language_second_reading</v>
      </c>
    </row>
    <row r="837" spans="1:4" x14ac:dyDescent="0.25">
      <c r="A837" t="s">
        <v>2502</v>
      </c>
      <c r="B837" t="s">
        <v>2503</v>
      </c>
      <c r="C837">
        <v>17</v>
      </c>
      <c r="D837" s="9" t="str">
        <f>VLOOKUP(Table_miniLM_keywords_topics[[#This Row],[Column3.topic]],miniLM_keywords_topicDescriptio!$B$2:$C$20, 2, FALSE)</f>
        <v>17_simulation_computer_games_learning</v>
      </c>
    </row>
    <row r="838" spans="1:4" x14ac:dyDescent="0.25">
      <c r="A838" t="s">
        <v>2507</v>
      </c>
      <c r="B838" t="s">
        <v>2508</v>
      </c>
      <c r="C838">
        <v>0</v>
      </c>
      <c r="D838" s="9" t="str">
        <f>VLOOKUP(Table_miniLM_keywords_topics[[#This Row],[Column3.topic]],miniLM_keywords_topicDescriptio!$B$2:$C$20, 2, FALSE)</f>
        <v>0_teacher_teachers_attitudes_language</v>
      </c>
    </row>
    <row r="839" spans="1:4" x14ac:dyDescent="0.25">
      <c r="A839" t="s">
        <v>2511</v>
      </c>
      <c r="B839" t="s">
        <v>2512</v>
      </c>
      <c r="C839">
        <v>-1</v>
      </c>
      <c r="D839" s="9" t="str">
        <f>VLOOKUP(Table_miniLM_keywords_topics[[#This Row],[Column3.topic]],miniLM_keywords_topicDescriptio!$B$2:$C$20, 2, FALSE)</f>
        <v>-1_language_second_learning_instruction</v>
      </c>
    </row>
    <row r="840" spans="1:4" x14ac:dyDescent="0.25">
      <c r="A840" t="s">
        <v>2516</v>
      </c>
      <c r="B840" t="s">
        <v>2517</v>
      </c>
      <c r="C840">
        <v>-1</v>
      </c>
      <c r="D840" s="9" t="str">
        <f>VLOOKUP(Table_miniLM_keywords_topics[[#This Row],[Column3.topic]],miniLM_keywords_topicDescriptio!$B$2:$C$20, 2, FALSE)</f>
        <v>-1_language_second_learning_instruction</v>
      </c>
    </row>
    <row r="841" spans="1:4" x14ac:dyDescent="0.25">
      <c r="A841" t="s">
        <v>2521</v>
      </c>
      <c r="B841" t="s">
        <v>2522</v>
      </c>
      <c r="C841">
        <v>15</v>
      </c>
      <c r="D841" s="9" t="str">
        <f>VLOOKUP(Table_miniLM_keywords_topics[[#This Row],[Column3.topic]],miniLM_keywords_topicDescriptio!$B$2:$C$20, 2, FALSE)</f>
        <v>15_technology_uses_in_education</v>
      </c>
    </row>
    <row r="842" spans="1:4" x14ac:dyDescent="0.25">
      <c r="A842" t="s">
        <v>2526</v>
      </c>
      <c r="B842" t="s">
        <v>2527</v>
      </c>
      <c r="C842">
        <v>-1</v>
      </c>
      <c r="D842" s="9" t="str">
        <f>VLOOKUP(Table_miniLM_keywords_topics[[#This Row],[Column3.topic]],miniLM_keywords_topicDescriptio!$B$2:$C$20, 2, FALSE)</f>
        <v>-1_language_second_learning_instruction</v>
      </c>
    </row>
    <row r="843" spans="1:4" x14ac:dyDescent="0.25">
      <c r="A843" t="s">
        <v>2531</v>
      </c>
      <c r="B843" t="s">
        <v>2532</v>
      </c>
      <c r="C843">
        <v>3</v>
      </c>
      <c r="D843" s="9" t="str">
        <f>VLOOKUP(Table_miniLM_keywords_topics[[#This Row],[Column3.topic]],miniLM_keywords_topicDescriptio!$B$2:$C$20, 2, FALSE)</f>
        <v>3_instruction_computer_assisted_learning</v>
      </c>
    </row>
    <row r="844" spans="1:4" x14ac:dyDescent="0.25">
      <c r="A844" t="s">
        <v>2536</v>
      </c>
      <c r="B844" t="s">
        <v>2537</v>
      </c>
      <c r="C844">
        <v>-1</v>
      </c>
      <c r="D844" s="9" t="str">
        <f>VLOOKUP(Table_miniLM_keywords_topics[[#This Row],[Column3.topic]],miniLM_keywords_topicDescriptio!$B$2:$C$20, 2, FALSE)</f>
        <v>-1_language_second_learning_instruction</v>
      </c>
    </row>
    <row r="845" spans="1:4" x14ac:dyDescent="0.25">
      <c r="A845" t="s">
        <v>2838</v>
      </c>
      <c r="B845" t="s">
        <v>2839</v>
      </c>
      <c r="C845">
        <v>1</v>
      </c>
      <c r="D845" s="9" t="str">
        <f>VLOOKUP(Table_miniLM_keywords_topics[[#This Row],[Column3.topic]],miniLM_keywords_topicDescriptio!$B$2:$C$20, 2, FALSE)</f>
        <v>1_tests_language_second_reading</v>
      </c>
    </row>
    <row r="846" spans="1:4" x14ac:dyDescent="0.25">
      <c r="A846" t="s">
        <v>2843</v>
      </c>
      <c r="B846" t="s">
        <v>2844</v>
      </c>
      <c r="C846">
        <v>-1</v>
      </c>
      <c r="D846" s="9" t="str">
        <f>VLOOKUP(Table_miniLM_keywords_topics[[#This Row],[Column3.topic]],miniLM_keywords_topicDescriptio!$B$2:$C$20, 2, FALSE)</f>
        <v>-1_language_second_learning_instruction</v>
      </c>
    </row>
    <row r="847" spans="1:4" x14ac:dyDescent="0.25">
      <c r="A847" t="s">
        <v>2847</v>
      </c>
      <c r="B847" t="s">
        <v>2848</v>
      </c>
      <c r="C847">
        <v>-1</v>
      </c>
      <c r="D847" s="9" t="str">
        <f>VLOOKUP(Table_miniLM_keywords_topics[[#This Row],[Column3.topic]],miniLM_keywords_topicDescriptio!$B$2:$C$20, 2, FALSE)</f>
        <v>-1_language_second_learning_instruction</v>
      </c>
    </row>
    <row r="848" spans="1:4" x14ac:dyDescent="0.25">
      <c r="A848" t="s">
        <v>2851</v>
      </c>
      <c r="B848" t="s">
        <v>2852</v>
      </c>
      <c r="C848">
        <v>3</v>
      </c>
      <c r="D848" s="9" t="str">
        <f>VLOOKUP(Table_miniLM_keywords_topics[[#This Row],[Column3.topic]],miniLM_keywords_topicDescriptio!$B$2:$C$20, 2, FALSE)</f>
        <v>3_instruction_computer_assisted_learning</v>
      </c>
    </row>
    <row r="849" spans="1:4" x14ac:dyDescent="0.25">
      <c r="A849" t="s">
        <v>2856</v>
      </c>
      <c r="B849" t="s">
        <v>2857</v>
      </c>
      <c r="C849">
        <v>-1</v>
      </c>
      <c r="D849" s="9" t="str">
        <f>VLOOKUP(Table_miniLM_keywords_topics[[#This Row],[Column3.topic]],miniLM_keywords_topicDescriptio!$B$2:$C$20, 2, FALSE)</f>
        <v>-1_language_second_learning_instruction</v>
      </c>
    </row>
    <row r="850" spans="1:4" x14ac:dyDescent="0.25">
      <c r="A850" t="s">
        <v>2861</v>
      </c>
      <c r="B850" t="s">
        <v>2862</v>
      </c>
      <c r="C850">
        <v>8</v>
      </c>
      <c r="D850" s="9" t="str">
        <f>VLOOKUP(Table_miniLM_keywords_topics[[#This Row],[Column3.topic]],miniLM_keywords_topicDescriptio!$B$2:$C$20, 2, FALSE)</f>
        <v>8_linguistics_computational_language_second</v>
      </c>
    </row>
    <row r="851" spans="1:4" x14ac:dyDescent="0.25">
      <c r="A851" t="s">
        <v>2866</v>
      </c>
      <c r="B851" t="s">
        <v>2867</v>
      </c>
      <c r="C851">
        <v>-1</v>
      </c>
      <c r="D851" s="9" t="str">
        <f>VLOOKUP(Table_miniLM_keywords_topics[[#This Row],[Column3.topic]],miniLM_keywords_topicDescriptio!$B$2:$C$20, 2, FALSE)</f>
        <v>-1_language_second_learning_instruction</v>
      </c>
    </row>
    <row r="852" spans="1:4" x14ac:dyDescent="0.25">
      <c r="A852" t="s">
        <v>2871</v>
      </c>
      <c r="B852" t="s">
        <v>2872</v>
      </c>
      <c r="C852">
        <v>-1</v>
      </c>
      <c r="D852" s="9" t="str">
        <f>VLOOKUP(Table_miniLM_keywords_topics[[#This Row],[Column3.topic]],miniLM_keywords_topicDescriptio!$B$2:$C$20, 2, FALSE)</f>
        <v>-1_language_second_learning_instruction</v>
      </c>
    </row>
    <row r="853" spans="1:4" x14ac:dyDescent="0.25">
      <c r="A853" t="s">
        <v>2876</v>
      </c>
      <c r="B853" t="s">
        <v>2877</v>
      </c>
      <c r="C853">
        <v>-1</v>
      </c>
      <c r="D853" s="9" t="str">
        <f>VLOOKUP(Table_miniLM_keywords_topics[[#This Row],[Column3.topic]],miniLM_keywords_topicDescriptio!$B$2:$C$20, 2, FALSE)</f>
        <v>-1_language_second_learning_instruction</v>
      </c>
    </row>
    <row r="854" spans="1:4" x14ac:dyDescent="0.25">
      <c r="A854" t="s">
        <v>2881</v>
      </c>
      <c r="B854" t="s">
        <v>2882</v>
      </c>
      <c r="C854">
        <v>15</v>
      </c>
      <c r="D854" s="9" t="str">
        <f>VLOOKUP(Table_miniLM_keywords_topics[[#This Row],[Column3.topic]],miniLM_keywords_topicDescriptio!$B$2:$C$20, 2, FALSE)</f>
        <v>15_technology_uses_in_education</v>
      </c>
    </row>
    <row r="855" spans="1:4" x14ac:dyDescent="0.25">
      <c r="A855" t="s">
        <v>2885</v>
      </c>
      <c r="B855" t="s">
        <v>2886</v>
      </c>
      <c r="C855">
        <v>15</v>
      </c>
      <c r="D855" s="9" t="str">
        <f>VLOOKUP(Table_miniLM_keywords_topics[[#This Row],[Column3.topic]],miniLM_keywords_topicDescriptio!$B$2:$C$20, 2, FALSE)</f>
        <v>15_technology_uses_in_education</v>
      </c>
    </row>
    <row r="856" spans="1:4" x14ac:dyDescent="0.25">
      <c r="A856" t="s">
        <v>2889</v>
      </c>
      <c r="B856" t="s">
        <v>2890</v>
      </c>
      <c r="C856">
        <v>4</v>
      </c>
      <c r="D856" s="9" t="str">
        <f>VLOOKUP(Table_miniLM_keywords_topics[[#This Row],[Column3.topic]],miniLM_keywords_topicDescriptio!$B$2:$C$20, 2, FALSE)</f>
        <v>4_writing_composition_instruction_second</v>
      </c>
    </row>
    <row r="857" spans="1:4" x14ac:dyDescent="0.25">
      <c r="A857" t="s">
        <v>2894</v>
      </c>
      <c r="B857" t="s">
        <v>2895</v>
      </c>
      <c r="C857">
        <v>8</v>
      </c>
      <c r="D857" s="9" t="str">
        <f>VLOOKUP(Table_miniLM_keywords_topics[[#This Row],[Column3.topic]],miniLM_keywords_topicDescriptio!$B$2:$C$20, 2, FALSE)</f>
        <v>8_linguistics_computational_language_second</v>
      </c>
    </row>
    <row r="858" spans="1:4" x14ac:dyDescent="0.25">
      <c r="A858" t="s">
        <v>2899</v>
      </c>
      <c r="B858" t="s">
        <v>2900</v>
      </c>
      <c r="C858">
        <v>5</v>
      </c>
      <c r="D858" s="9" t="str">
        <f>VLOOKUP(Table_miniLM_keywords_topics[[#This Row],[Column3.topic]],miniLM_keywords_topicDescriptio!$B$2:$C$20, 2, FALSE)</f>
        <v>5_student_technology_education_uses</v>
      </c>
    </row>
    <row r="859" spans="1:4" x14ac:dyDescent="0.25">
      <c r="A859" t="s">
        <v>2903</v>
      </c>
      <c r="B859" t="s">
        <v>2904</v>
      </c>
      <c r="C859">
        <v>3</v>
      </c>
      <c r="D859" s="9" t="str">
        <f>VLOOKUP(Table_miniLM_keywords_topics[[#This Row],[Column3.topic]],miniLM_keywords_topicDescriptio!$B$2:$C$20, 2, FALSE)</f>
        <v>3_instruction_computer_assisted_learning</v>
      </c>
    </row>
    <row r="860" spans="1:4" x14ac:dyDescent="0.25">
      <c r="A860" t="s">
        <v>2908</v>
      </c>
      <c r="B860" t="s">
        <v>5924</v>
      </c>
      <c r="C860">
        <v>-1</v>
      </c>
      <c r="D860" s="9" t="str">
        <f>VLOOKUP(Table_miniLM_keywords_topics[[#This Row],[Column3.topic]],miniLM_keywords_topicDescriptio!$B$2:$C$20, 2, FALSE)</f>
        <v>-1_language_second_learning_instruction</v>
      </c>
    </row>
    <row r="861" spans="1:4" x14ac:dyDescent="0.25">
      <c r="A861" t="s">
        <v>2912</v>
      </c>
      <c r="B861" t="s">
        <v>2913</v>
      </c>
      <c r="C861">
        <v>7</v>
      </c>
      <c r="D861" s="9" t="str">
        <f>VLOOKUP(Table_miniLM_keywords_topics[[#This Row],[Column3.topic]],miniLM_keywords_topicDescriptio!$B$2:$C$20, 2, FALSE)</f>
        <v>7_communication_intercultural_mediated_cultural</v>
      </c>
    </row>
    <row r="862" spans="1:4" x14ac:dyDescent="0.25">
      <c r="A862" t="s">
        <v>2917</v>
      </c>
      <c r="B862" t="s">
        <v>2918</v>
      </c>
      <c r="C862">
        <v>-1</v>
      </c>
      <c r="D862" s="9" t="str">
        <f>VLOOKUP(Table_miniLM_keywords_topics[[#This Row],[Column3.topic]],miniLM_keywords_topicDescriptio!$B$2:$C$20, 2, FALSE)</f>
        <v>-1_language_second_learning_instruction</v>
      </c>
    </row>
    <row r="863" spans="1:4" x14ac:dyDescent="0.25">
      <c r="A863" t="s">
        <v>2922</v>
      </c>
      <c r="B863" t="s">
        <v>2923</v>
      </c>
      <c r="C863">
        <v>17</v>
      </c>
      <c r="D863" s="9" t="str">
        <f>VLOOKUP(Table_miniLM_keywords_topics[[#This Row],[Column3.topic]],miniLM_keywords_topicDescriptio!$B$2:$C$20, 2, FALSE)</f>
        <v>17_simulation_computer_games_learning</v>
      </c>
    </row>
    <row r="864" spans="1:4" x14ac:dyDescent="0.25">
      <c r="A864" t="s">
        <v>2926</v>
      </c>
      <c r="B864" t="s">
        <v>2927</v>
      </c>
      <c r="C864">
        <v>8</v>
      </c>
      <c r="D864" s="9" t="str">
        <f>VLOOKUP(Table_miniLM_keywords_topics[[#This Row],[Column3.topic]],miniLM_keywords_topicDescriptio!$B$2:$C$20, 2, FALSE)</f>
        <v>8_linguistics_computational_language_second</v>
      </c>
    </row>
    <row r="865" spans="1:4" x14ac:dyDescent="0.25">
      <c r="A865" t="s">
        <v>2931</v>
      </c>
      <c r="B865" t="s">
        <v>2932</v>
      </c>
      <c r="C865">
        <v>-1</v>
      </c>
      <c r="D865" s="9" t="str">
        <f>VLOOKUP(Table_miniLM_keywords_topics[[#This Row],[Column3.topic]],miniLM_keywords_topicDescriptio!$B$2:$C$20, 2, FALSE)</f>
        <v>-1_language_second_learning_instruction</v>
      </c>
    </row>
    <row r="866" spans="1:4" x14ac:dyDescent="0.25">
      <c r="A866" t="s">
        <v>2935</v>
      </c>
      <c r="B866" t="s">
        <v>2936</v>
      </c>
      <c r="C866">
        <v>-1</v>
      </c>
      <c r="D866" s="9" t="str">
        <f>VLOOKUP(Table_miniLM_keywords_topics[[#This Row],[Column3.topic]],miniLM_keywords_topicDescriptio!$B$2:$C$20, 2, FALSE)</f>
        <v>-1_language_second_learning_instruction</v>
      </c>
    </row>
    <row r="867" spans="1:4" x14ac:dyDescent="0.25">
      <c r="A867" t="s">
        <v>2940</v>
      </c>
      <c r="B867" t="s">
        <v>2941</v>
      </c>
      <c r="C867">
        <v>3</v>
      </c>
      <c r="D867" s="9" t="str">
        <f>VLOOKUP(Table_miniLM_keywords_topics[[#This Row],[Column3.topic]],miniLM_keywords_topicDescriptio!$B$2:$C$20, 2, FALSE)</f>
        <v>3_instruction_computer_assisted_learning</v>
      </c>
    </row>
    <row r="868" spans="1:4" x14ac:dyDescent="0.25">
      <c r="A868" t="s">
        <v>2945</v>
      </c>
      <c r="B868" t="s">
        <v>2946</v>
      </c>
      <c r="C868">
        <v>-1</v>
      </c>
      <c r="D868" s="9" t="str">
        <f>VLOOKUP(Table_miniLM_keywords_topics[[#This Row],[Column3.topic]],miniLM_keywords_topicDescriptio!$B$2:$C$20, 2, FALSE)</f>
        <v>-1_language_second_learning_instruction</v>
      </c>
    </row>
    <row r="869" spans="1:4" x14ac:dyDescent="0.25">
      <c r="A869" t="s">
        <v>2950</v>
      </c>
      <c r="B869" t="s">
        <v>2951</v>
      </c>
      <c r="C869">
        <v>-1</v>
      </c>
      <c r="D869" s="9" t="str">
        <f>VLOOKUP(Table_miniLM_keywords_topics[[#This Row],[Column3.topic]],miniLM_keywords_topicDescriptio!$B$2:$C$20, 2, FALSE)</f>
        <v>-1_language_second_learning_instruction</v>
      </c>
    </row>
    <row r="870" spans="1:4" x14ac:dyDescent="0.25">
      <c r="A870" t="s">
        <v>2955</v>
      </c>
      <c r="B870" t="s">
        <v>2956</v>
      </c>
      <c r="C870">
        <v>5</v>
      </c>
      <c r="D870" s="9" t="str">
        <f>VLOOKUP(Table_miniLM_keywords_topics[[#This Row],[Column3.topic]],miniLM_keywords_topicDescriptio!$B$2:$C$20, 2, FALSE)</f>
        <v>5_student_technology_education_uses</v>
      </c>
    </row>
    <row r="871" spans="1:4" x14ac:dyDescent="0.25">
      <c r="A871" t="s">
        <v>2960</v>
      </c>
      <c r="B871" t="s">
        <v>2961</v>
      </c>
      <c r="C871">
        <v>1</v>
      </c>
      <c r="D871" s="9" t="str">
        <f>VLOOKUP(Table_miniLM_keywords_topics[[#This Row],[Column3.topic]],miniLM_keywords_topicDescriptio!$B$2:$C$20, 2, FALSE)</f>
        <v>1_tests_language_second_reading</v>
      </c>
    </row>
    <row r="872" spans="1:4" x14ac:dyDescent="0.25">
      <c r="A872" t="s">
        <v>2965</v>
      </c>
      <c r="B872" t="s">
        <v>2966</v>
      </c>
      <c r="C872">
        <v>-1</v>
      </c>
      <c r="D872" s="9" t="str">
        <f>VLOOKUP(Table_miniLM_keywords_topics[[#This Row],[Column3.topic]],miniLM_keywords_topicDescriptio!$B$2:$C$20, 2, FALSE)</f>
        <v>-1_language_second_learning_instruction</v>
      </c>
    </row>
    <row r="873" spans="1:4" x14ac:dyDescent="0.25">
      <c r="A873" t="s">
        <v>2970</v>
      </c>
      <c r="B873" t="s">
        <v>2971</v>
      </c>
      <c r="C873">
        <v>-1</v>
      </c>
      <c r="D873" s="9" t="str">
        <f>VLOOKUP(Table_miniLM_keywords_topics[[#This Row],[Column3.topic]],miniLM_keywords_topicDescriptio!$B$2:$C$20, 2, FALSE)</f>
        <v>-1_language_second_learning_instruction</v>
      </c>
    </row>
    <row r="874" spans="1:4" x14ac:dyDescent="0.25">
      <c r="A874" t="s">
        <v>2975</v>
      </c>
      <c r="B874" t="s">
        <v>2976</v>
      </c>
      <c r="C874">
        <v>7</v>
      </c>
      <c r="D874" s="9" t="str">
        <f>VLOOKUP(Table_miniLM_keywords_topics[[#This Row],[Column3.topic]],miniLM_keywords_topicDescriptio!$B$2:$C$20, 2, FALSE)</f>
        <v>7_communication_intercultural_mediated_cultural</v>
      </c>
    </row>
    <row r="875" spans="1:4" x14ac:dyDescent="0.25">
      <c r="A875" t="s">
        <v>2981</v>
      </c>
      <c r="B875" t="s">
        <v>2982</v>
      </c>
      <c r="C875">
        <v>1</v>
      </c>
      <c r="D875" s="9" t="str">
        <f>VLOOKUP(Table_miniLM_keywords_topics[[#This Row],[Column3.topic]],miniLM_keywords_topicDescriptio!$B$2:$C$20, 2, FALSE)</f>
        <v>1_tests_language_second_reading</v>
      </c>
    </row>
    <row r="876" spans="1:4" x14ac:dyDescent="0.25">
      <c r="A876" t="s">
        <v>2986</v>
      </c>
      <c r="B876" t="s">
        <v>2987</v>
      </c>
      <c r="C876">
        <v>3</v>
      </c>
      <c r="D876" s="9" t="str">
        <f>VLOOKUP(Table_miniLM_keywords_topics[[#This Row],[Column3.topic]],miniLM_keywords_topicDescriptio!$B$2:$C$20, 2, FALSE)</f>
        <v>3_instruction_computer_assisted_learning</v>
      </c>
    </row>
    <row r="877" spans="1:4" x14ac:dyDescent="0.25">
      <c r="A877" t="s">
        <v>2991</v>
      </c>
      <c r="B877" t="s">
        <v>2992</v>
      </c>
      <c r="C877">
        <v>-1</v>
      </c>
      <c r="D877" s="9" t="str">
        <f>VLOOKUP(Table_miniLM_keywords_topics[[#This Row],[Column3.topic]],miniLM_keywords_topicDescriptio!$B$2:$C$20, 2, FALSE)</f>
        <v>-1_language_second_learning_instruction</v>
      </c>
    </row>
    <row r="878" spans="1:4" x14ac:dyDescent="0.25">
      <c r="A878" t="s">
        <v>2996</v>
      </c>
      <c r="B878" t="s">
        <v>2997</v>
      </c>
      <c r="C878">
        <v>-1</v>
      </c>
      <c r="D878" s="9" t="str">
        <f>VLOOKUP(Table_miniLM_keywords_topics[[#This Row],[Column3.topic]],miniLM_keywords_topicDescriptio!$B$2:$C$20, 2, FALSE)</f>
        <v>-1_language_second_learning_instruction</v>
      </c>
    </row>
    <row r="879" spans="1:4" x14ac:dyDescent="0.25">
      <c r="A879" t="s">
        <v>3358</v>
      </c>
      <c r="B879" t="s">
        <v>3359</v>
      </c>
      <c r="C879">
        <v>1</v>
      </c>
      <c r="D879" s="9" t="str">
        <f>VLOOKUP(Table_miniLM_keywords_topics[[#This Row],[Column3.topic]],miniLM_keywords_topicDescriptio!$B$2:$C$20, 2, FALSE)</f>
        <v>1_tests_language_second_reading</v>
      </c>
    </row>
    <row r="880" spans="1:4" x14ac:dyDescent="0.25">
      <c r="A880" t="s">
        <v>3363</v>
      </c>
      <c r="B880" t="s">
        <v>3364</v>
      </c>
      <c r="C880">
        <v>-1</v>
      </c>
      <c r="D880" s="9" t="str">
        <f>VLOOKUP(Table_miniLM_keywords_topics[[#This Row],[Column3.topic]],miniLM_keywords_topicDescriptio!$B$2:$C$20, 2, FALSE)</f>
        <v>-1_language_second_learning_instruction</v>
      </c>
    </row>
    <row r="881" spans="1:4" x14ac:dyDescent="0.25">
      <c r="A881" t="s">
        <v>3368</v>
      </c>
      <c r="B881" t="s">
        <v>3369</v>
      </c>
      <c r="C881">
        <v>8</v>
      </c>
      <c r="D881" s="9" t="str">
        <f>VLOOKUP(Table_miniLM_keywords_topics[[#This Row],[Column3.topic]],miniLM_keywords_topicDescriptio!$B$2:$C$20, 2, FALSE)</f>
        <v>8_linguistics_computational_language_second</v>
      </c>
    </row>
    <row r="882" spans="1:4" x14ac:dyDescent="0.25">
      <c r="A882" t="s">
        <v>3373</v>
      </c>
      <c r="B882" t="s">
        <v>3374</v>
      </c>
      <c r="C882">
        <v>0</v>
      </c>
      <c r="D882" s="9" t="str">
        <f>VLOOKUP(Table_miniLM_keywords_topics[[#This Row],[Column3.topic]],miniLM_keywords_topicDescriptio!$B$2:$C$20, 2, FALSE)</f>
        <v>0_teacher_teachers_attitudes_language</v>
      </c>
    </row>
    <row r="883" spans="1:4" x14ac:dyDescent="0.25">
      <c r="A883" t="s">
        <v>3378</v>
      </c>
      <c r="B883" t="s">
        <v>3379</v>
      </c>
      <c r="C883">
        <v>1</v>
      </c>
      <c r="D883" s="9" t="str">
        <f>VLOOKUP(Table_miniLM_keywords_topics[[#This Row],[Column3.topic]],miniLM_keywords_topicDescriptio!$B$2:$C$20, 2, FALSE)</f>
        <v>1_tests_language_second_reading</v>
      </c>
    </row>
    <row r="884" spans="1:4" x14ac:dyDescent="0.25">
      <c r="A884" t="s">
        <v>3383</v>
      </c>
      <c r="B884" t="s">
        <v>3384</v>
      </c>
      <c r="C884">
        <v>3</v>
      </c>
      <c r="D884" s="9" t="str">
        <f>VLOOKUP(Table_miniLM_keywords_topics[[#This Row],[Column3.topic]],miniLM_keywords_topicDescriptio!$B$2:$C$20, 2, FALSE)</f>
        <v>3_instruction_computer_assisted_learning</v>
      </c>
    </row>
    <row r="885" spans="1:4" x14ac:dyDescent="0.25">
      <c r="A885" t="s">
        <v>3388</v>
      </c>
      <c r="B885" t="s">
        <v>5922</v>
      </c>
      <c r="C885">
        <v>13</v>
      </c>
      <c r="D885" s="9" t="str">
        <f>VLOOKUP(Table_miniLM_keywords_topics[[#This Row],[Column3.topic]],miniLM_keywords_topicDescriptio!$B$2:$C$20, 2, FALSE)</f>
        <v>13_blended_learning_language_second</v>
      </c>
    </row>
    <row r="886" spans="1:4" x14ac:dyDescent="0.25">
      <c r="A886" t="s">
        <v>3391</v>
      </c>
      <c r="B886" t="s">
        <v>3392</v>
      </c>
      <c r="C886">
        <v>-1</v>
      </c>
      <c r="D886" s="9" t="str">
        <f>VLOOKUP(Table_miniLM_keywords_topics[[#This Row],[Column3.topic]],miniLM_keywords_topicDescriptio!$B$2:$C$20, 2, FALSE)</f>
        <v>-1_language_second_learning_instruction</v>
      </c>
    </row>
    <row r="887" spans="1:4" x14ac:dyDescent="0.25">
      <c r="A887" t="s">
        <v>3395</v>
      </c>
      <c r="B887" t="s">
        <v>3396</v>
      </c>
      <c r="C887">
        <v>-1</v>
      </c>
      <c r="D887" s="9" t="str">
        <f>VLOOKUP(Table_miniLM_keywords_topics[[#This Row],[Column3.topic]],miniLM_keywords_topicDescriptio!$B$2:$C$20, 2, FALSE)</f>
        <v>-1_language_second_learning_instruction</v>
      </c>
    </row>
    <row r="888" spans="1:4" x14ac:dyDescent="0.25">
      <c r="A888" t="s">
        <v>3399</v>
      </c>
      <c r="B888" t="s">
        <v>3400</v>
      </c>
      <c r="C888">
        <v>-1</v>
      </c>
      <c r="D888" s="9" t="str">
        <f>VLOOKUP(Table_miniLM_keywords_topics[[#This Row],[Column3.topic]],miniLM_keywords_topicDescriptio!$B$2:$C$20, 2, FALSE)</f>
        <v>-1_language_second_learning_instruction</v>
      </c>
    </row>
    <row r="889" spans="1:4" x14ac:dyDescent="0.25">
      <c r="A889" t="s">
        <v>3403</v>
      </c>
      <c r="B889" t="s">
        <v>3404</v>
      </c>
      <c r="C889">
        <v>-1</v>
      </c>
      <c r="D889" s="9" t="str">
        <f>VLOOKUP(Table_miniLM_keywords_topics[[#This Row],[Column3.topic]],miniLM_keywords_topicDescriptio!$B$2:$C$20, 2, FALSE)</f>
        <v>-1_language_second_learning_instruction</v>
      </c>
    </row>
    <row r="890" spans="1:4" x14ac:dyDescent="0.25">
      <c r="A890" t="s">
        <v>3408</v>
      </c>
      <c r="B890" t="s">
        <v>3409</v>
      </c>
      <c r="C890">
        <v>15</v>
      </c>
      <c r="D890" s="9" t="str">
        <f>VLOOKUP(Table_miniLM_keywords_topics[[#This Row],[Column3.topic]],miniLM_keywords_topicDescriptio!$B$2:$C$20, 2, FALSE)</f>
        <v>15_technology_uses_in_education</v>
      </c>
    </row>
    <row r="891" spans="1:4" x14ac:dyDescent="0.25">
      <c r="A891" t="s">
        <v>3412</v>
      </c>
      <c r="B891" t="s">
        <v>3413</v>
      </c>
      <c r="C891">
        <v>-1</v>
      </c>
      <c r="D891" s="9" t="str">
        <f>VLOOKUP(Table_miniLM_keywords_topics[[#This Row],[Column3.topic]],miniLM_keywords_topicDescriptio!$B$2:$C$20, 2, FALSE)</f>
        <v>-1_language_second_learning_instruction</v>
      </c>
    </row>
    <row r="892" spans="1:4" x14ac:dyDescent="0.25">
      <c r="A892" t="s">
        <v>3416</v>
      </c>
      <c r="B892" t="s">
        <v>3417</v>
      </c>
      <c r="C892">
        <v>-1</v>
      </c>
      <c r="D892" s="9" t="str">
        <f>VLOOKUP(Table_miniLM_keywords_topics[[#This Row],[Column3.topic]],miniLM_keywords_topicDescriptio!$B$2:$C$20, 2, FALSE)</f>
        <v>-1_language_second_learning_instruction</v>
      </c>
    </row>
    <row r="893" spans="1:4" x14ac:dyDescent="0.25">
      <c r="A893" t="s">
        <v>3421</v>
      </c>
      <c r="B893" t="s">
        <v>5923</v>
      </c>
      <c r="C893">
        <v>11</v>
      </c>
      <c r="D893" s="9" t="str">
        <f>VLOOKUP(Table_miniLM_keywords_topics[[#This Row],[Column3.topic]],miniLM_keywords_topicDescriptio!$B$2:$C$20, 2, FALSE)</f>
        <v>11_web_technologies_writing_collaborative</v>
      </c>
    </row>
    <row r="894" spans="1:4" x14ac:dyDescent="0.25">
      <c r="A894" t="s">
        <v>3425</v>
      </c>
      <c r="B894" t="s">
        <v>3426</v>
      </c>
      <c r="C894">
        <v>0</v>
      </c>
      <c r="D894" s="9" t="str">
        <f>VLOOKUP(Table_miniLM_keywords_topics[[#This Row],[Column3.topic]],miniLM_keywords_topicDescriptio!$B$2:$C$20, 2, FALSE)</f>
        <v>0_teacher_teachers_attitudes_language</v>
      </c>
    </row>
    <row r="895" spans="1:4" x14ac:dyDescent="0.25">
      <c r="A895" t="s">
        <v>3430</v>
      </c>
      <c r="B895" t="s">
        <v>3431</v>
      </c>
      <c r="C895">
        <v>1</v>
      </c>
      <c r="D895" s="9" t="str">
        <f>VLOOKUP(Table_miniLM_keywords_topics[[#This Row],[Column3.topic]],miniLM_keywords_topicDescriptio!$B$2:$C$20, 2, FALSE)</f>
        <v>1_tests_language_second_reading</v>
      </c>
    </row>
    <row r="896" spans="1:4" x14ac:dyDescent="0.25">
      <c r="A896" t="s">
        <v>3774</v>
      </c>
      <c r="B896" t="s">
        <v>3775</v>
      </c>
      <c r="C896">
        <v>-1</v>
      </c>
      <c r="D896" s="9" t="str">
        <f>VLOOKUP(Table_miniLM_keywords_topics[[#This Row],[Column3.topic]],miniLM_keywords_topicDescriptio!$B$2:$C$20, 2, FALSE)</f>
        <v>-1_language_second_learning_instruction</v>
      </c>
    </row>
    <row r="897" spans="1:4" x14ac:dyDescent="0.25">
      <c r="A897" t="s">
        <v>3779</v>
      </c>
      <c r="B897" t="s">
        <v>3780</v>
      </c>
      <c r="C897">
        <v>-1</v>
      </c>
      <c r="D897" s="9" t="str">
        <f>VLOOKUP(Table_miniLM_keywords_topics[[#This Row],[Column3.topic]],miniLM_keywords_topicDescriptio!$B$2:$C$20, 2, FALSE)</f>
        <v>-1_language_second_learning_instruction</v>
      </c>
    </row>
    <row r="898" spans="1:4" x14ac:dyDescent="0.25">
      <c r="A898" t="s">
        <v>3784</v>
      </c>
      <c r="B898" t="s">
        <v>3785</v>
      </c>
      <c r="C898">
        <v>-1</v>
      </c>
      <c r="D898" s="9" t="str">
        <f>VLOOKUP(Table_miniLM_keywords_topics[[#This Row],[Column3.topic]],miniLM_keywords_topicDescriptio!$B$2:$C$20, 2, FALSE)</f>
        <v>-1_language_second_learning_instruction</v>
      </c>
    </row>
    <row r="899" spans="1:4" x14ac:dyDescent="0.25">
      <c r="A899" t="s">
        <v>3789</v>
      </c>
      <c r="B899" t="s">
        <v>3790</v>
      </c>
      <c r="C899">
        <v>-1</v>
      </c>
      <c r="D899" s="9" t="str">
        <f>VLOOKUP(Table_miniLM_keywords_topics[[#This Row],[Column3.topic]],miniLM_keywords_topicDescriptio!$B$2:$C$20, 2, FALSE)</f>
        <v>-1_language_second_learning_instruction</v>
      </c>
    </row>
    <row r="900" spans="1:4" x14ac:dyDescent="0.25">
      <c r="A900" t="s">
        <v>3794</v>
      </c>
      <c r="B900" t="s">
        <v>3795</v>
      </c>
      <c r="C900">
        <v>-1</v>
      </c>
      <c r="D900" s="9" t="str">
        <f>VLOOKUP(Table_miniLM_keywords_topics[[#This Row],[Column3.topic]],miniLM_keywords_topicDescriptio!$B$2:$C$20, 2, FALSE)</f>
        <v>-1_language_second_learning_instruction</v>
      </c>
    </row>
    <row r="901" spans="1:4" x14ac:dyDescent="0.25">
      <c r="A901" t="s">
        <v>3798</v>
      </c>
      <c r="B901" t="s">
        <v>3799</v>
      </c>
      <c r="C901">
        <v>14</v>
      </c>
      <c r="D901" s="9" t="str">
        <f>VLOOKUP(Table_miniLM_keywords_topics[[#This Row],[Column3.topic]],miniLM_keywords_topicDescriptio!$B$2:$C$20, 2, FALSE)</f>
        <v>14_anxiety_second_student_scales</v>
      </c>
    </row>
    <row r="902" spans="1:4" x14ac:dyDescent="0.25">
      <c r="A902" t="s">
        <v>3803</v>
      </c>
      <c r="B902" t="s">
        <v>3804</v>
      </c>
      <c r="C902">
        <v>1</v>
      </c>
      <c r="D902" s="9" t="str">
        <f>VLOOKUP(Table_miniLM_keywords_topics[[#This Row],[Column3.topic]],miniLM_keywords_topicDescriptio!$B$2:$C$20, 2, FALSE)</f>
        <v>1_tests_language_second_reading</v>
      </c>
    </row>
    <row r="903" spans="1:4" x14ac:dyDescent="0.25">
      <c r="A903" t="s">
        <v>3808</v>
      </c>
      <c r="B903" t="s">
        <v>3809</v>
      </c>
      <c r="C903">
        <v>0</v>
      </c>
      <c r="D903" s="9" t="str">
        <f>VLOOKUP(Table_miniLM_keywords_topics[[#This Row],[Column3.topic]],miniLM_keywords_topicDescriptio!$B$2:$C$20, 2, FALSE)</f>
        <v>0_teacher_teachers_attitudes_language</v>
      </c>
    </row>
    <row r="904" spans="1:4" x14ac:dyDescent="0.25">
      <c r="A904" t="s">
        <v>3813</v>
      </c>
      <c r="B904" t="s">
        <v>3814</v>
      </c>
      <c r="C904">
        <v>-1</v>
      </c>
      <c r="D904" s="9" t="str">
        <f>VLOOKUP(Table_miniLM_keywords_topics[[#This Row],[Column3.topic]],miniLM_keywords_topicDescriptio!$B$2:$C$20, 2, FALSE)</f>
        <v>-1_language_second_learning_instruction</v>
      </c>
    </row>
    <row r="905" spans="1:4" x14ac:dyDescent="0.25">
      <c r="A905" t="s">
        <v>3818</v>
      </c>
      <c r="B905" t="s">
        <v>3819</v>
      </c>
      <c r="C905">
        <v>-1</v>
      </c>
      <c r="D905" s="9" t="str">
        <f>VLOOKUP(Table_miniLM_keywords_topics[[#This Row],[Column3.topic]],miniLM_keywords_topicDescriptio!$B$2:$C$20, 2, FALSE)</f>
        <v>-1_language_second_learning_instruction</v>
      </c>
    </row>
    <row r="906" spans="1:4" x14ac:dyDescent="0.25">
      <c r="A906" t="s">
        <v>3822</v>
      </c>
      <c r="B906" t="s">
        <v>3823</v>
      </c>
      <c r="C906">
        <v>8</v>
      </c>
      <c r="D906" s="9" t="str">
        <f>VLOOKUP(Table_miniLM_keywords_topics[[#This Row],[Column3.topic]],miniLM_keywords_topicDescriptio!$B$2:$C$20, 2, FALSE)</f>
        <v>8_linguistics_computational_language_second</v>
      </c>
    </row>
    <row r="907" spans="1:4" x14ac:dyDescent="0.25">
      <c r="A907" t="s">
        <v>3827</v>
      </c>
      <c r="B907" t="s">
        <v>3828</v>
      </c>
      <c r="C907">
        <v>1</v>
      </c>
      <c r="D907" s="9" t="str">
        <f>VLOOKUP(Table_miniLM_keywords_topics[[#This Row],[Column3.topic]],miniLM_keywords_topicDescriptio!$B$2:$C$20, 2, FALSE)</f>
        <v>1_tests_language_second_reading</v>
      </c>
    </row>
    <row r="908" spans="1:4" x14ac:dyDescent="0.25">
      <c r="A908" t="s">
        <v>3833</v>
      </c>
      <c r="B908" t="s">
        <v>3834</v>
      </c>
      <c r="C908">
        <v>-1</v>
      </c>
      <c r="D908" s="9" t="str">
        <f>VLOOKUP(Table_miniLM_keywords_topics[[#This Row],[Column3.topic]],miniLM_keywords_topicDescriptio!$B$2:$C$20, 2, FALSE)</f>
        <v>-1_language_second_learning_instruction</v>
      </c>
    </row>
    <row r="909" spans="1:4" x14ac:dyDescent="0.25">
      <c r="A909" t="s">
        <v>3838</v>
      </c>
      <c r="B909" t="s">
        <v>3839</v>
      </c>
      <c r="C909">
        <v>3</v>
      </c>
      <c r="D909" s="9" t="str">
        <f>VLOOKUP(Table_miniLM_keywords_topics[[#This Row],[Column3.topic]],miniLM_keywords_topicDescriptio!$B$2:$C$20, 2, FALSE)</f>
        <v>3_instruction_computer_assisted_learning</v>
      </c>
    </row>
    <row r="910" spans="1:4" x14ac:dyDescent="0.25">
      <c r="A910" t="s">
        <v>3843</v>
      </c>
      <c r="B910" t="s">
        <v>3844</v>
      </c>
      <c r="C910">
        <v>8</v>
      </c>
      <c r="D910" s="9" t="str">
        <f>VLOOKUP(Table_miniLM_keywords_topics[[#This Row],[Column3.topic]],miniLM_keywords_topicDescriptio!$B$2:$C$20, 2, FALSE)</f>
        <v>8_linguistics_computational_language_second</v>
      </c>
    </row>
    <row r="911" spans="1:4" x14ac:dyDescent="0.25">
      <c r="A911" t="s">
        <v>3847</v>
      </c>
      <c r="B911" t="s">
        <v>5891</v>
      </c>
      <c r="C911">
        <v>8</v>
      </c>
      <c r="D911" s="9" t="str">
        <f>VLOOKUP(Table_miniLM_keywords_topics[[#This Row],[Column3.topic]],miniLM_keywords_topicDescriptio!$B$2:$C$20, 2, FALSE)</f>
        <v>8_linguistics_computational_language_second</v>
      </c>
    </row>
    <row r="912" spans="1:4" x14ac:dyDescent="0.25">
      <c r="A912" t="s">
        <v>4295</v>
      </c>
      <c r="B912" t="s">
        <v>5889</v>
      </c>
      <c r="C912">
        <v>-1</v>
      </c>
      <c r="D912" s="9" t="str">
        <f>VLOOKUP(Table_miniLM_keywords_topics[[#This Row],[Column3.topic]],miniLM_keywords_topicDescriptio!$B$2:$C$20, 2, FALSE)</f>
        <v>-1_language_second_learning_instruction</v>
      </c>
    </row>
    <row r="913" spans="1:4" x14ac:dyDescent="0.25">
      <c r="A913" t="s">
        <v>4299</v>
      </c>
      <c r="B913" t="s">
        <v>4300</v>
      </c>
      <c r="C913">
        <v>3</v>
      </c>
      <c r="D913" s="9" t="str">
        <f>VLOOKUP(Table_miniLM_keywords_topics[[#This Row],[Column3.topic]],miniLM_keywords_topicDescriptio!$B$2:$C$20, 2, FALSE)</f>
        <v>3_instruction_computer_assisted_learning</v>
      </c>
    </row>
    <row r="914" spans="1:4" x14ac:dyDescent="0.25">
      <c r="A914" t="s">
        <v>4304</v>
      </c>
      <c r="B914" t="s">
        <v>5890</v>
      </c>
      <c r="C914">
        <v>0</v>
      </c>
      <c r="D914" s="9" t="str">
        <f>VLOOKUP(Table_miniLM_keywords_topics[[#This Row],[Column3.topic]],miniLM_keywords_topicDescriptio!$B$2:$C$20, 2, FALSE)</f>
        <v>0_teacher_teachers_attitudes_language</v>
      </c>
    </row>
    <row r="915" spans="1:4" x14ac:dyDescent="0.25">
      <c r="A915" t="s">
        <v>4307</v>
      </c>
      <c r="B915" t="s">
        <v>4308</v>
      </c>
      <c r="C915">
        <v>3</v>
      </c>
      <c r="D915" s="9" t="str">
        <f>VLOOKUP(Table_miniLM_keywords_topics[[#This Row],[Column3.topic]],miniLM_keywords_topicDescriptio!$B$2:$C$20, 2, FALSE)</f>
        <v>3_instruction_computer_assisted_learning</v>
      </c>
    </row>
    <row r="916" spans="1:4" x14ac:dyDescent="0.25">
      <c r="A916" t="s">
        <v>4312</v>
      </c>
      <c r="B916" t="s">
        <v>4313</v>
      </c>
      <c r="C916">
        <v>0</v>
      </c>
      <c r="D916" s="9" t="str">
        <f>VLOOKUP(Table_miniLM_keywords_topics[[#This Row],[Column3.topic]],miniLM_keywords_topicDescriptio!$B$2:$C$20, 2, FALSE)</f>
        <v>0_teacher_teachers_attitudes_language</v>
      </c>
    </row>
    <row r="917" spans="1:4" x14ac:dyDescent="0.25">
      <c r="A917" t="s">
        <v>4318</v>
      </c>
      <c r="B917" t="s">
        <v>4319</v>
      </c>
      <c r="C917">
        <v>-1</v>
      </c>
      <c r="D917" s="9" t="str">
        <f>VLOOKUP(Table_miniLM_keywords_topics[[#This Row],[Column3.topic]],miniLM_keywords_topicDescriptio!$B$2:$C$20, 2, FALSE)</f>
        <v>-1_language_second_learning_instruction</v>
      </c>
    </row>
    <row r="918" spans="1:4" x14ac:dyDescent="0.25">
      <c r="A918" t="s">
        <v>4322</v>
      </c>
      <c r="B918" t="s">
        <v>4323</v>
      </c>
      <c r="C918">
        <v>0</v>
      </c>
      <c r="D918" s="9" t="str">
        <f>VLOOKUP(Table_miniLM_keywords_topics[[#This Row],[Column3.topic]],miniLM_keywords_topicDescriptio!$B$2:$C$20, 2, FALSE)</f>
        <v>0_teacher_teachers_attitudes_language</v>
      </c>
    </row>
    <row r="919" spans="1:4" x14ac:dyDescent="0.25">
      <c r="A919" t="s">
        <v>4328</v>
      </c>
      <c r="B919" t="s">
        <v>4329</v>
      </c>
      <c r="C919">
        <v>8</v>
      </c>
      <c r="D919" s="9" t="str">
        <f>VLOOKUP(Table_miniLM_keywords_topics[[#This Row],[Column3.topic]],miniLM_keywords_topicDescriptio!$B$2:$C$20, 2, FALSE)</f>
        <v>8_linguistics_computational_language_second</v>
      </c>
    </row>
    <row r="920" spans="1:4" x14ac:dyDescent="0.25">
      <c r="A920" t="s">
        <v>4332</v>
      </c>
      <c r="B920" t="s">
        <v>4333</v>
      </c>
      <c r="C920">
        <v>3</v>
      </c>
      <c r="D920" s="9" t="str">
        <f>VLOOKUP(Table_miniLM_keywords_topics[[#This Row],[Column3.topic]],miniLM_keywords_topicDescriptio!$B$2:$C$20, 2, FALSE)</f>
        <v>3_instruction_computer_assisted_learning</v>
      </c>
    </row>
    <row r="921" spans="1:4" x14ac:dyDescent="0.25">
      <c r="A921" t="s">
        <v>4337</v>
      </c>
      <c r="B921" t="s">
        <v>4338</v>
      </c>
      <c r="C921">
        <v>3</v>
      </c>
      <c r="D921" s="9" t="str">
        <f>VLOOKUP(Table_miniLM_keywords_topics[[#This Row],[Column3.topic]],miniLM_keywords_topicDescriptio!$B$2:$C$20, 2, FALSE)</f>
        <v>3_instruction_computer_assisted_learning</v>
      </c>
    </row>
    <row r="922" spans="1:4" x14ac:dyDescent="0.25">
      <c r="A922" t="s">
        <v>4342</v>
      </c>
      <c r="B922" t="s">
        <v>4343</v>
      </c>
      <c r="C922">
        <v>-1</v>
      </c>
      <c r="D922" s="9" t="str">
        <f>VLOOKUP(Table_miniLM_keywords_topics[[#This Row],[Column3.topic]],miniLM_keywords_topicDescriptio!$B$2:$C$20, 2, FALSE)</f>
        <v>-1_language_second_learning_instruction</v>
      </c>
    </row>
    <row r="923" spans="1:4" x14ac:dyDescent="0.25">
      <c r="A923" t="s">
        <v>4347</v>
      </c>
      <c r="B923" t="s">
        <v>4348</v>
      </c>
      <c r="C923">
        <v>13</v>
      </c>
      <c r="D923" s="9" t="str">
        <f>VLOOKUP(Table_miniLM_keywords_topics[[#This Row],[Column3.topic]],miniLM_keywords_topicDescriptio!$B$2:$C$20, 2, FALSE)</f>
        <v>13_blended_learning_language_second</v>
      </c>
    </row>
    <row r="924" spans="1:4" x14ac:dyDescent="0.25">
      <c r="A924" t="s">
        <v>4352</v>
      </c>
      <c r="B924" t="s">
        <v>4353</v>
      </c>
      <c r="C924">
        <v>9</v>
      </c>
      <c r="D924" s="9" t="str">
        <f>VLOOKUP(Table_miniLM_keywords_topics[[#This Row],[Column3.topic]],miniLM_keywords_topicDescriptio!$B$2:$C$20, 2, FALSE)</f>
        <v>9_chinese_mandarin_language_second</v>
      </c>
    </row>
    <row r="925" spans="1:4" x14ac:dyDescent="0.25">
      <c r="A925" t="s">
        <v>4357</v>
      </c>
      <c r="B925" t="s">
        <v>4358</v>
      </c>
      <c r="C925">
        <v>2</v>
      </c>
      <c r="D925" s="9" t="str">
        <f>VLOOKUP(Table_miniLM_keywords_topics[[#This Row],[Column3.topic]],miniLM_keywords_topicDescriptio!$B$2:$C$20, 2, FALSE)</f>
        <v>2_reality_virtual_digital_telecollaboration</v>
      </c>
    </row>
    <row r="926" spans="1:4" x14ac:dyDescent="0.25">
      <c r="A926" t="s">
        <v>4362</v>
      </c>
      <c r="B926" t="s">
        <v>4363</v>
      </c>
      <c r="C926">
        <v>0</v>
      </c>
      <c r="D926" s="9" t="str">
        <f>VLOOKUP(Table_miniLM_keywords_topics[[#This Row],[Column3.topic]],miniLM_keywords_topicDescriptio!$B$2:$C$20, 2, FALSE)</f>
        <v>0_teacher_teachers_attitudes_language</v>
      </c>
    </row>
    <row r="927" spans="1:4" x14ac:dyDescent="0.25">
      <c r="A927" t="s">
        <v>4367</v>
      </c>
      <c r="B927" t="s">
        <v>4368</v>
      </c>
      <c r="C927">
        <v>0</v>
      </c>
      <c r="D927" s="9" t="str">
        <f>VLOOKUP(Table_miniLM_keywords_topics[[#This Row],[Column3.topic]],miniLM_keywords_topicDescriptio!$B$2:$C$20, 2, FALSE)</f>
        <v>0_teacher_teachers_attitudes_language</v>
      </c>
    </row>
    <row r="928" spans="1:4" x14ac:dyDescent="0.25">
      <c r="A928" t="s">
        <v>4417</v>
      </c>
      <c r="B928" t="s">
        <v>4418</v>
      </c>
      <c r="C928">
        <v>-1</v>
      </c>
      <c r="D928" s="9" t="str">
        <f>VLOOKUP(Table_miniLM_keywords_topics[[#This Row],[Column3.topic]],miniLM_keywords_topicDescriptio!$B$2:$C$20, 2, FALSE)</f>
        <v>-1_language_second_learning_instruction</v>
      </c>
    </row>
    <row r="929" spans="1:4" x14ac:dyDescent="0.25">
      <c r="A929" t="s">
        <v>4422</v>
      </c>
      <c r="B929" t="s">
        <v>4423</v>
      </c>
      <c r="C929">
        <v>0</v>
      </c>
      <c r="D929" s="9" t="str">
        <f>VLOOKUP(Table_miniLM_keywords_topics[[#This Row],[Column3.topic]],miniLM_keywords_topicDescriptio!$B$2:$C$20, 2, FALSE)</f>
        <v>0_teacher_teachers_attitudes_language</v>
      </c>
    </row>
    <row r="930" spans="1:4" x14ac:dyDescent="0.25">
      <c r="A930" t="s">
        <v>4427</v>
      </c>
      <c r="B930" t="s">
        <v>4428</v>
      </c>
      <c r="C930">
        <v>0</v>
      </c>
      <c r="D930" s="9" t="str">
        <f>VLOOKUP(Table_miniLM_keywords_topics[[#This Row],[Column3.topic]],miniLM_keywords_topicDescriptio!$B$2:$C$20, 2, FALSE)</f>
        <v>0_teacher_teachers_attitudes_language</v>
      </c>
    </row>
    <row r="931" spans="1:4" x14ac:dyDescent="0.25">
      <c r="A931" t="s">
        <v>4433</v>
      </c>
      <c r="B931" t="s">
        <v>4434</v>
      </c>
      <c r="C931">
        <v>-1</v>
      </c>
      <c r="D931" s="9" t="str">
        <f>VLOOKUP(Table_miniLM_keywords_topics[[#This Row],[Column3.topic]],miniLM_keywords_topicDescriptio!$B$2:$C$20, 2, FALSE)</f>
        <v>-1_language_second_learning_instruction</v>
      </c>
    </row>
    <row r="932" spans="1:4" x14ac:dyDescent="0.25">
      <c r="A932" t="s">
        <v>4438</v>
      </c>
      <c r="B932" t="s">
        <v>4439</v>
      </c>
      <c r="C932">
        <v>2</v>
      </c>
      <c r="D932" s="9" t="str">
        <f>VLOOKUP(Table_miniLM_keywords_topics[[#This Row],[Column3.topic]],miniLM_keywords_topicDescriptio!$B$2:$C$20, 2, FALSE)</f>
        <v>2_reality_virtual_digital_telecollaboration</v>
      </c>
    </row>
    <row r="933" spans="1:4" x14ac:dyDescent="0.25">
      <c r="A933" t="s">
        <v>4443</v>
      </c>
      <c r="B933" t="s">
        <v>4444</v>
      </c>
      <c r="C933">
        <v>-1</v>
      </c>
      <c r="D933" s="9" t="str">
        <f>VLOOKUP(Table_miniLM_keywords_topics[[#This Row],[Column3.topic]],miniLM_keywords_topicDescriptio!$B$2:$C$20, 2, FALSE)</f>
        <v>-1_language_second_learning_instruction</v>
      </c>
    </row>
    <row r="934" spans="1:4" x14ac:dyDescent="0.25">
      <c r="A934" t="s">
        <v>4448</v>
      </c>
      <c r="B934" t="s">
        <v>4449</v>
      </c>
      <c r="C934">
        <v>0</v>
      </c>
      <c r="D934" s="9" t="str">
        <f>VLOOKUP(Table_miniLM_keywords_topics[[#This Row],[Column3.topic]],miniLM_keywords_topicDescriptio!$B$2:$C$20, 2, FALSE)</f>
        <v>0_teacher_teachers_attitudes_language</v>
      </c>
    </row>
    <row r="935" spans="1:4" x14ac:dyDescent="0.25">
      <c r="A935" t="s">
        <v>4453</v>
      </c>
      <c r="B935" t="s">
        <v>4454</v>
      </c>
      <c r="C935">
        <v>-1</v>
      </c>
      <c r="D935" s="9" t="str">
        <f>VLOOKUP(Table_miniLM_keywords_topics[[#This Row],[Column3.topic]],miniLM_keywords_topicDescriptio!$B$2:$C$20, 2, FALSE)</f>
        <v>-1_language_second_learning_instruction</v>
      </c>
    </row>
    <row r="936" spans="1:4" x14ac:dyDescent="0.25">
      <c r="A936" t="s">
        <v>4652</v>
      </c>
      <c r="B936" t="s">
        <v>4653</v>
      </c>
      <c r="C936">
        <v>-1</v>
      </c>
      <c r="D936" s="9" t="str">
        <f>VLOOKUP(Table_miniLM_keywords_topics[[#This Row],[Column3.topic]],miniLM_keywords_topicDescriptio!$B$2:$C$20, 2, FALSE)</f>
        <v>-1_language_second_learning_instruction</v>
      </c>
    </row>
    <row r="937" spans="1:4" x14ac:dyDescent="0.25">
      <c r="A937" t="s">
        <v>4657</v>
      </c>
      <c r="B937" t="s">
        <v>4658</v>
      </c>
      <c r="C937">
        <v>-1</v>
      </c>
      <c r="D937" s="9" t="str">
        <f>VLOOKUP(Table_miniLM_keywords_topics[[#This Row],[Column3.topic]],miniLM_keywords_topicDescriptio!$B$2:$C$20, 2, FALSE)</f>
        <v>-1_language_second_learning_instruction</v>
      </c>
    </row>
    <row r="938" spans="1:4" x14ac:dyDescent="0.25">
      <c r="A938" t="s">
        <v>4662</v>
      </c>
      <c r="B938" t="s">
        <v>4663</v>
      </c>
      <c r="C938">
        <v>-1</v>
      </c>
      <c r="D938" s="9" t="str">
        <f>VLOOKUP(Table_miniLM_keywords_topics[[#This Row],[Column3.topic]],miniLM_keywords_topicDescriptio!$B$2:$C$20, 2, FALSE)</f>
        <v>-1_language_second_learning_instruction</v>
      </c>
    </row>
    <row r="939" spans="1:4" x14ac:dyDescent="0.25">
      <c r="A939" t="s">
        <v>4668</v>
      </c>
      <c r="B939" t="s">
        <v>4669</v>
      </c>
      <c r="C939">
        <v>0</v>
      </c>
      <c r="D939" s="9" t="str">
        <f>VLOOKUP(Table_miniLM_keywords_topics[[#This Row],[Column3.topic]],miniLM_keywords_topicDescriptio!$B$2:$C$20, 2, FALSE)</f>
        <v>0_teacher_teachers_attitudes_language</v>
      </c>
    </row>
    <row r="940" spans="1:4" x14ac:dyDescent="0.25">
      <c r="A940" t="s">
        <v>4672</v>
      </c>
      <c r="B940" t="s">
        <v>4673</v>
      </c>
      <c r="C940">
        <v>0</v>
      </c>
      <c r="D940" s="9" t="str">
        <f>VLOOKUP(Table_miniLM_keywords_topics[[#This Row],[Column3.topic]],miniLM_keywords_topicDescriptio!$B$2:$C$20, 2, FALSE)</f>
        <v>0_teacher_teachers_attitudes_language</v>
      </c>
    </row>
    <row r="941" spans="1:4" x14ac:dyDescent="0.25">
      <c r="A941" t="s">
        <v>4678</v>
      </c>
      <c r="B941" t="s">
        <v>4679</v>
      </c>
      <c r="C941">
        <v>3</v>
      </c>
      <c r="D941" s="9" t="str">
        <f>VLOOKUP(Table_miniLM_keywords_topics[[#This Row],[Column3.topic]],miniLM_keywords_topicDescriptio!$B$2:$C$20, 2, FALSE)</f>
        <v>3_instruction_computer_assisted_learning</v>
      </c>
    </row>
    <row r="942" spans="1:4" x14ac:dyDescent="0.25">
      <c r="A942" t="s">
        <v>4683</v>
      </c>
      <c r="B942" t="s">
        <v>4684</v>
      </c>
      <c r="C942">
        <v>-1</v>
      </c>
      <c r="D942" s="9" t="str">
        <f>VLOOKUP(Table_miniLM_keywords_topics[[#This Row],[Column3.topic]],miniLM_keywords_topicDescriptio!$B$2:$C$20, 2, FALSE)</f>
        <v>-1_language_second_learning_instruction</v>
      </c>
    </row>
    <row r="943" spans="1:4" x14ac:dyDescent="0.25">
      <c r="A943" t="s">
        <v>4687</v>
      </c>
      <c r="B943" t="s">
        <v>4688</v>
      </c>
      <c r="C943">
        <v>3</v>
      </c>
      <c r="D943" s="9" t="str">
        <f>VLOOKUP(Table_miniLM_keywords_topics[[#This Row],[Column3.topic]],miniLM_keywords_topicDescriptio!$B$2:$C$20, 2, FALSE)</f>
        <v>3_instruction_computer_assisted_learning</v>
      </c>
    </row>
    <row r="944" spans="1:4" x14ac:dyDescent="0.25">
      <c r="A944" t="s">
        <v>4692</v>
      </c>
      <c r="B944" t="s">
        <v>4693</v>
      </c>
      <c r="C944">
        <v>-1</v>
      </c>
      <c r="D944" s="9" t="str">
        <f>VLOOKUP(Table_miniLM_keywords_topics[[#This Row],[Column3.topic]],miniLM_keywords_topicDescriptio!$B$2:$C$20, 2, FALSE)</f>
        <v>-1_language_second_learning_instruction</v>
      </c>
    </row>
    <row r="945" spans="1:4" x14ac:dyDescent="0.25">
      <c r="A945" t="s">
        <v>4697</v>
      </c>
      <c r="B945" t="s">
        <v>4698</v>
      </c>
      <c r="C945">
        <v>0</v>
      </c>
      <c r="D945" s="9" t="str">
        <f>VLOOKUP(Table_miniLM_keywords_topics[[#This Row],[Column3.topic]],miniLM_keywords_topicDescriptio!$B$2:$C$20, 2, FALSE)</f>
        <v>0_teacher_teachers_attitudes_language</v>
      </c>
    </row>
    <row r="946" spans="1:4" x14ac:dyDescent="0.25">
      <c r="A946" t="s">
        <v>4702</v>
      </c>
      <c r="B946" t="s">
        <v>4703</v>
      </c>
      <c r="C946">
        <v>1</v>
      </c>
      <c r="D946" s="9" t="str">
        <f>VLOOKUP(Table_miniLM_keywords_topics[[#This Row],[Column3.topic]],miniLM_keywords_topicDescriptio!$B$2:$C$20, 2, FALSE)</f>
        <v>1_tests_language_second_reading</v>
      </c>
    </row>
    <row r="947" spans="1:4" x14ac:dyDescent="0.25">
      <c r="A947" t="s">
        <v>4707</v>
      </c>
      <c r="B947" t="s">
        <v>4708</v>
      </c>
      <c r="C947">
        <v>3</v>
      </c>
      <c r="D947" s="9" t="str">
        <f>VLOOKUP(Table_miniLM_keywords_topics[[#This Row],[Column3.topic]],miniLM_keywords_topicDescriptio!$B$2:$C$20, 2, FALSE)</f>
        <v>3_instruction_computer_assisted_learning</v>
      </c>
    </row>
    <row r="948" spans="1:4" x14ac:dyDescent="0.25">
      <c r="A948" t="s">
        <v>4712</v>
      </c>
      <c r="B948" t="s">
        <v>4713</v>
      </c>
      <c r="C948">
        <v>1</v>
      </c>
      <c r="D948" s="9" t="str">
        <f>VLOOKUP(Table_miniLM_keywords_topics[[#This Row],[Column3.topic]],miniLM_keywords_topicDescriptio!$B$2:$C$20, 2, FALSE)</f>
        <v>1_tests_language_second_reading</v>
      </c>
    </row>
    <row r="949" spans="1:4" x14ac:dyDescent="0.25">
      <c r="A949" t="s">
        <v>4716</v>
      </c>
      <c r="B949" t="s">
        <v>4717</v>
      </c>
      <c r="C949">
        <v>0</v>
      </c>
      <c r="D949" s="9" t="str">
        <f>VLOOKUP(Table_miniLM_keywords_topics[[#This Row],[Column3.topic]],miniLM_keywords_topicDescriptio!$B$2:$C$20, 2, FALSE)</f>
        <v>0_teacher_teachers_attitudes_language</v>
      </c>
    </row>
    <row r="950" spans="1:4" x14ac:dyDescent="0.25">
      <c r="A950" t="s">
        <v>4720</v>
      </c>
      <c r="B950" t="s">
        <v>4721</v>
      </c>
      <c r="C950">
        <v>11</v>
      </c>
      <c r="D950" s="9" t="str">
        <f>VLOOKUP(Table_miniLM_keywords_topics[[#This Row],[Column3.topic]],miniLM_keywords_topicDescriptio!$B$2:$C$20, 2, FALSE)</f>
        <v>11_web_technologies_writing_collaborative</v>
      </c>
    </row>
    <row r="951" spans="1:4" x14ac:dyDescent="0.25">
      <c r="A951" t="s">
        <v>4725</v>
      </c>
      <c r="B951" t="s">
        <v>4726</v>
      </c>
      <c r="C951">
        <v>3</v>
      </c>
      <c r="D951" s="9" t="str">
        <f>VLOOKUP(Table_miniLM_keywords_topics[[#This Row],[Column3.topic]],miniLM_keywords_topicDescriptio!$B$2:$C$20, 2, FALSE)</f>
        <v>3_instruction_computer_assisted_learning</v>
      </c>
    </row>
    <row r="952" spans="1:4" x14ac:dyDescent="0.25">
      <c r="A952" t="s">
        <v>4730</v>
      </c>
      <c r="B952" t="s">
        <v>4731</v>
      </c>
      <c r="C952">
        <v>3</v>
      </c>
      <c r="D952" s="9" t="str">
        <f>VLOOKUP(Table_miniLM_keywords_topics[[#This Row],[Column3.topic]],miniLM_keywords_topicDescriptio!$B$2:$C$20, 2, FALSE)</f>
        <v>3_instruction_computer_assisted_learning</v>
      </c>
    </row>
    <row r="953" spans="1:4" x14ac:dyDescent="0.25">
      <c r="A953" t="s">
        <v>4734</v>
      </c>
      <c r="B953" t="s">
        <v>4735</v>
      </c>
      <c r="C953">
        <v>7</v>
      </c>
      <c r="D953" s="9" t="str">
        <f>VLOOKUP(Table_miniLM_keywords_topics[[#This Row],[Column3.topic]],miniLM_keywords_topicDescriptio!$B$2:$C$20, 2, FALSE)</f>
        <v>7_communication_intercultural_mediated_cultural</v>
      </c>
    </row>
    <row r="954" spans="1:4" x14ac:dyDescent="0.25">
      <c r="A954" t="s">
        <v>4743</v>
      </c>
      <c r="B954" t="s">
        <v>4763</v>
      </c>
      <c r="C954">
        <v>2</v>
      </c>
      <c r="D954" s="9" t="str">
        <f>VLOOKUP(Table_miniLM_keywords_topics[[#This Row],[Column3.topic]],miniLM_keywords_topicDescriptio!$B$2:$C$20, 2, FALSE)</f>
        <v>2_reality_virtual_digital_telecollaboration</v>
      </c>
    </row>
    <row r="955" spans="1:4" x14ac:dyDescent="0.25">
      <c r="A955" t="s">
        <v>4744</v>
      </c>
      <c r="B955" t="s">
        <v>4766</v>
      </c>
      <c r="C955">
        <v>10</v>
      </c>
      <c r="D955" s="9" t="str">
        <f>VLOOKUP(Table_miniLM_keywords_topics[[#This Row],[Column3.topic]],miniLM_keywords_topicDescriptio!$B$2:$C$20, 2, FALSE)</f>
        <v>10_writing_automated_feedback_l2</v>
      </c>
    </row>
    <row r="956" spans="1:4" x14ac:dyDescent="0.25">
      <c r="A956" t="s">
        <v>4747</v>
      </c>
      <c r="B956" t="s">
        <v>4771</v>
      </c>
      <c r="C956">
        <v>-1</v>
      </c>
      <c r="D956" s="9" t="str">
        <f>VLOOKUP(Table_miniLM_keywords_topics[[#This Row],[Column3.topic]],miniLM_keywords_topicDescriptio!$B$2:$C$20, 2, FALSE)</f>
        <v>-1_language_second_learning_instruction</v>
      </c>
    </row>
    <row r="957" spans="1:4" x14ac:dyDescent="0.25">
      <c r="A957" t="s">
        <v>4745</v>
      </c>
      <c r="B957" t="s">
        <v>4775</v>
      </c>
      <c r="C957">
        <v>10</v>
      </c>
      <c r="D957" s="9" t="str">
        <f>VLOOKUP(Table_miniLM_keywords_topics[[#This Row],[Column3.topic]],miniLM_keywords_topicDescriptio!$B$2:$C$20, 2, FALSE)</f>
        <v>10_writing_automated_feedback_l2</v>
      </c>
    </row>
    <row r="958" spans="1:4" x14ac:dyDescent="0.25">
      <c r="A958" t="s">
        <v>4746</v>
      </c>
      <c r="B958" t="s">
        <v>4779</v>
      </c>
      <c r="C958">
        <v>10</v>
      </c>
      <c r="D958" s="9" t="str">
        <f>VLOOKUP(Table_miniLM_keywords_topics[[#This Row],[Column3.topic]],miniLM_keywords_topicDescriptio!$B$2:$C$20, 2, FALSE)</f>
        <v>10_writing_automated_feedback_l2</v>
      </c>
    </row>
    <row r="959" spans="1:4" x14ac:dyDescent="0.25">
      <c r="A959" t="s">
        <v>4748</v>
      </c>
      <c r="B959" t="s">
        <v>4783</v>
      </c>
      <c r="C959">
        <v>-1</v>
      </c>
      <c r="D959" s="9" t="str">
        <f>VLOOKUP(Table_miniLM_keywords_topics[[#This Row],[Column3.topic]],miniLM_keywords_topicDescriptio!$B$2:$C$20, 2, FALSE)</f>
        <v>-1_language_second_learning_instruction</v>
      </c>
    </row>
    <row r="960" spans="1:4" x14ac:dyDescent="0.25">
      <c r="A960" t="s">
        <v>4749</v>
      </c>
      <c r="B960" t="s">
        <v>4787</v>
      </c>
      <c r="C960">
        <v>-1</v>
      </c>
      <c r="D960" s="9" t="str">
        <f>VLOOKUP(Table_miniLM_keywords_topics[[#This Row],[Column3.topic]],miniLM_keywords_topicDescriptio!$B$2:$C$20, 2, FALSE)</f>
        <v>-1_language_second_learning_instruction</v>
      </c>
    </row>
    <row r="961" spans="1:4" x14ac:dyDescent="0.25">
      <c r="A961" t="s">
        <v>4750</v>
      </c>
      <c r="B961" t="s">
        <v>4791</v>
      </c>
      <c r="C961">
        <v>6</v>
      </c>
      <c r="D961" s="9" t="str">
        <f>VLOOKUP(Table_miniLM_keywords_topics[[#This Row],[Column3.topic]],miniLM_keywords_topicDescriptio!$B$2:$C$20, 2, FALSE)</f>
        <v>6_mobile_assisted_learning_vocabulary</v>
      </c>
    </row>
    <row r="962" spans="1:4" x14ac:dyDescent="0.25">
      <c r="A962" t="s">
        <v>4751</v>
      </c>
      <c r="B962" t="s">
        <v>4795</v>
      </c>
      <c r="C962">
        <v>-1</v>
      </c>
      <c r="D962" s="9" t="str">
        <f>VLOOKUP(Table_miniLM_keywords_topics[[#This Row],[Column3.topic]],miniLM_keywords_topicDescriptio!$B$2:$C$20, 2, FALSE)</f>
        <v>-1_language_second_learning_instruction</v>
      </c>
    </row>
    <row r="963" spans="1:4" x14ac:dyDescent="0.25">
      <c r="A963" t="s">
        <v>4752</v>
      </c>
      <c r="B963" t="s">
        <v>4799</v>
      </c>
      <c r="C963">
        <v>-1</v>
      </c>
      <c r="D963" s="9" t="str">
        <f>VLOOKUP(Table_miniLM_keywords_topics[[#This Row],[Column3.topic]],miniLM_keywords_topicDescriptio!$B$2:$C$20, 2, FALSE)</f>
        <v>-1_language_second_learning_instruction</v>
      </c>
    </row>
    <row r="964" spans="1:4" x14ac:dyDescent="0.25">
      <c r="A964" t="s">
        <v>4753</v>
      </c>
      <c r="B964" t="s">
        <v>4803</v>
      </c>
      <c r="C964">
        <v>3</v>
      </c>
      <c r="D964" s="9" t="str">
        <f>VLOOKUP(Table_miniLM_keywords_topics[[#This Row],[Column3.topic]],miniLM_keywords_topicDescriptio!$B$2:$C$20, 2, FALSE)</f>
        <v>3_instruction_computer_assisted_learning</v>
      </c>
    </row>
    <row r="965" spans="1:4" x14ac:dyDescent="0.25">
      <c r="A965" t="s">
        <v>4754</v>
      </c>
      <c r="B965" t="s">
        <v>4807</v>
      </c>
      <c r="C965">
        <v>-1</v>
      </c>
      <c r="D965" s="9" t="str">
        <f>VLOOKUP(Table_miniLM_keywords_topics[[#This Row],[Column3.topic]],miniLM_keywords_topicDescriptio!$B$2:$C$20, 2, FALSE)</f>
        <v>-1_language_second_learning_instruction</v>
      </c>
    </row>
    <row r="966" spans="1:4" x14ac:dyDescent="0.25">
      <c r="A966" t="s">
        <v>4755</v>
      </c>
      <c r="B966" t="s">
        <v>4811</v>
      </c>
      <c r="C966">
        <v>12</v>
      </c>
      <c r="D966" s="9" t="str">
        <f>VLOOKUP(Table_miniLM_keywords_topics[[#This Row],[Column3.topic]],miniLM_keywords_topicDescriptio!$B$2:$C$20, 2, FALSE)</f>
        <v>12_pronunciation_phonetics_instruction_acoustics</v>
      </c>
    </row>
    <row r="967" spans="1:4" x14ac:dyDescent="0.25">
      <c r="A967" t="s">
        <v>4756</v>
      </c>
      <c r="B967" t="s">
        <v>4815</v>
      </c>
      <c r="C967">
        <v>2</v>
      </c>
      <c r="D967" s="9" t="str">
        <f>VLOOKUP(Table_miniLM_keywords_topics[[#This Row],[Column3.topic]],miniLM_keywords_topicDescriptio!$B$2:$C$20, 2, FALSE)</f>
        <v>2_reality_virtual_digital_telecollaboration</v>
      </c>
    </row>
    <row r="968" spans="1:4" x14ac:dyDescent="0.25">
      <c r="A968" t="s">
        <v>4757</v>
      </c>
      <c r="B968" t="s">
        <v>4819</v>
      </c>
      <c r="C968">
        <v>6</v>
      </c>
      <c r="D968" s="9" t="str">
        <f>VLOOKUP(Table_miniLM_keywords_topics[[#This Row],[Column3.topic]],miniLM_keywords_topicDescriptio!$B$2:$C$20, 2, FALSE)</f>
        <v>6_mobile_assisted_learning_vocabulary</v>
      </c>
    </row>
    <row r="969" spans="1:4" x14ac:dyDescent="0.25">
      <c r="A969" t="s">
        <v>4758</v>
      </c>
      <c r="B969" t="s">
        <v>4823</v>
      </c>
      <c r="C969">
        <v>-1</v>
      </c>
      <c r="D969" s="9" t="str">
        <f>VLOOKUP(Table_miniLM_keywords_topics[[#This Row],[Column3.topic]],miniLM_keywords_topicDescriptio!$B$2:$C$20, 2, FALSE)</f>
        <v>-1_language_second_learning_instruction</v>
      </c>
    </row>
    <row r="970" spans="1:4" x14ac:dyDescent="0.25">
      <c r="A970" t="s">
        <v>4759</v>
      </c>
      <c r="B970" t="s">
        <v>4827</v>
      </c>
      <c r="C970">
        <v>3</v>
      </c>
      <c r="D970" s="9" t="str">
        <f>VLOOKUP(Table_miniLM_keywords_topics[[#This Row],[Column3.topic]],miniLM_keywords_topicDescriptio!$B$2:$C$20, 2, FALSE)</f>
        <v>3_instruction_computer_assisted_learning</v>
      </c>
    </row>
    <row r="971" spans="1:4" x14ac:dyDescent="0.25">
      <c r="A971" t="s">
        <v>4760</v>
      </c>
      <c r="B971" t="s">
        <v>4831</v>
      </c>
      <c r="C971">
        <v>13</v>
      </c>
      <c r="D971" s="9" t="str">
        <f>VLOOKUP(Table_miniLM_keywords_topics[[#This Row],[Column3.topic]],miniLM_keywords_topicDescriptio!$B$2:$C$20, 2, FALSE)</f>
        <v>13_blended_learning_language_second</v>
      </c>
    </row>
    <row r="972" spans="1:4" x14ac:dyDescent="0.25">
      <c r="A972" t="s">
        <v>4761</v>
      </c>
      <c r="B972" t="s">
        <v>4835</v>
      </c>
      <c r="C972">
        <v>10</v>
      </c>
      <c r="D972" s="9" t="str">
        <f>VLOOKUP(Table_miniLM_keywords_topics[[#This Row],[Column3.topic]],miniLM_keywords_topicDescriptio!$B$2:$C$20, 2, FALSE)</f>
        <v>10_writing_automated_feedback_l2</v>
      </c>
    </row>
    <row r="973" spans="1:4" x14ac:dyDescent="0.25">
      <c r="A973" t="s">
        <v>4762</v>
      </c>
      <c r="B973" t="s">
        <v>4844</v>
      </c>
      <c r="C973">
        <v>2</v>
      </c>
      <c r="D973" s="9" t="str">
        <f>VLOOKUP(Table_miniLM_keywords_topics[[#This Row],[Column3.topic]],miniLM_keywords_topicDescriptio!$B$2:$C$20, 2, FALSE)</f>
        <v>2_reality_virtual_digital_telecollaboration</v>
      </c>
    </row>
    <row r="974" spans="1:4" x14ac:dyDescent="0.25">
      <c r="A974" t="s">
        <v>4839</v>
      </c>
      <c r="B974" t="s">
        <v>4848</v>
      </c>
      <c r="C974">
        <v>6</v>
      </c>
      <c r="D974" s="9" t="str">
        <f>VLOOKUP(Table_miniLM_keywords_topics[[#This Row],[Column3.topic]],miniLM_keywords_topicDescriptio!$B$2:$C$20, 2, FALSE)</f>
        <v>6_mobile_assisted_learning_vocabulary</v>
      </c>
    </row>
    <row r="975" spans="1:4" x14ac:dyDescent="0.25">
      <c r="A975" t="s">
        <v>4840</v>
      </c>
      <c r="B975" t="s">
        <v>4852</v>
      </c>
      <c r="C975">
        <v>6</v>
      </c>
      <c r="D975" s="9" t="str">
        <f>VLOOKUP(Table_miniLM_keywords_topics[[#This Row],[Column3.topic]],miniLM_keywords_topicDescriptio!$B$2:$C$20, 2, FALSE)</f>
        <v>6_mobile_assisted_learning_vocabulary</v>
      </c>
    </row>
    <row r="976" spans="1:4" x14ac:dyDescent="0.25">
      <c r="A976" t="s">
        <v>4841</v>
      </c>
      <c r="B976" t="s">
        <v>4856</v>
      </c>
      <c r="C976">
        <v>12</v>
      </c>
      <c r="D976" s="9" t="str">
        <f>VLOOKUP(Table_miniLM_keywords_topics[[#This Row],[Column3.topic]],miniLM_keywords_topicDescriptio!$B$2:$C$20, 2, FALSE)</f>
        <v>12_pronunciation_phonetics_instruction_acoustics</v>
      </c>
    </row>
    <row r="977" spans="1:4" x14ac:dyDescent="0.25">
      <c r="A977" t="s">
        <v>4842</v>
      </c>
      <c r="B977" t="s">
        <v>4860</v>
      </c>
      <c r="C977">
        <v>10</v>
      </c>
      <c r="D977" s="9" t="str">
        <f>VLOOKUP(Table_miniLM_keywords_topics[[#This Row],[Column3.topic]],miniLM_keywords_topicDescriptio!$B$2:$C$20, 2, FALSE)</f>
        <v>10_writing_automated_feedback_l2</v>
      </c>
    </row>
    <row r="978" spans="1:4" x14ac:dyDescent="0.25">
      <c r="A978" t="s">
        <v>4843</v>
      </c>
      <c r="B978" t="s">
        <v>4879</v>
      </c>
      <c r="C978">
        <v>0</v>
      </c>
      <c r="D978" s="9" t="str">
        <f>VLOOKUP(Table_miniLM_keywords_topics[[#This Row],[Column3.topic]],miniLM_keywords_topicDescriptio!$B$2:$C$20, 2, FALSE)</f>
        <v>0_teacher_teachers_attitudes_language</v>
      </c>
    </row>
    <row r="979" spans="1:4" x14ac:dyDescent="0.25">
      <c r="A979" t="s">
        <v>4864</v>
      </c>
      <c r="B979" t="s">
        <v>4882</v>
      </c>
      <c r="C979">
        <v>-1</v>
      </c>
      <c r="D979" s="9" t="str">
        <f>VLOOKUP(Table_miniLM_keywords_topics[[#This Row],[Column3.topic]],miniLM_keywords_topicDescriptio!$B$2:$C$20, 2, FALSE)</f>
        <v>-1_language_second_learning_instruction</v>
      </c>
    </row>
    <row r="980" spans="1:4" x14ac:dyDescent="0.25">
      <c r="A980" t="s">
        <v>4865</v>
      </c>
      <c r="B980" t="s">
        <v>4885</v>
      </c>
      <c r="C980">
        <v>13</v>
      </c>
      <c r="D980" s="9" t="str">
        <f>VLOOKUP(Table_miniLM_keywords_topics[[#This Row],[Column3.topic]],miniLM_keywords_topicDescriptio!$B$2:$C$20, 2, FALSE)</f>
        <v>13_blended_learning_language_second</v>
      </c>
    </row>
    <row r="981" spans="1:4" x14ac:dyDescent="0.25">
      <c r="A981" t="s">
        <v>4866</v>
      </c>
      <c r="B981" t="s">
        <v>4888</v>
      </c>
      <c r="C981">
        <v>-1</v>
      </c>
      <c r="D981" s="9" t="str">
        <f>VLOOKUP(Table_miniLM_keywords_topics[[#This Row],[Column3.topic]],miniLM_keywords_topicDescriptio!$B$2:$C$20, 2, FALSE)</f>
        <v>-1_language_second_learning_instruction</v>
      </c>
    </row>
    <row r="982" spans="1:4" x14ac:dyDescent="0.25">
      <c r="A982" t="s">
        <v>4867</v>
      </c>
      <c r="B982" t="s">
        <v>4891</v>
      </c>
      <c r="C982">
        <v>10</v>
      </c>
      <c r="D982" s="9" t="str">
        <f>VLOOKUP(Table_miniLM_keywords_topics[[#This Row],[Column3.topic]],miniLM_keywords_topicDescriptio!$B$2:$C$20, 2, FALSE)</f>
        <v>10_writing_automated_feedback_l2</v>
      </c>
    </row>
    <row r="983" spans="1:4" x14ac:dyDescent="0.25">
      <c r="A983" t="s">
        <v>4868</v>
      </c>
      <c r="B983" t="s">
        <v>4899</v>
      </c>
      <c r="C983">
        <v>12</v>
      </c>
      <c r="D983" s="9" t="str">
        <f>VLOOKUP(Table_miniLM_keywords_topics[[#This Row],[Column3.topic]],miniLM_keywords_topicDescriptio!$B$2:$C$20, 2, FALSE)</f>
        <v>12_pronunciation_phonetics_instruction_acoustics</v>
      </c>
    </row>
    <row r="984" spans="1:4" x14ac:dyDescent="0.25">
      <c r="A984" t="s">
        <v>4869</v>
      </c>
      <c r="B984" t="s">
        <v>4903</v>
      </c>
      <c r="C984">
        <v>6</v>
      </c>
      <c r="D984" s="9" t="str">
        <f>VLOOKUP(Table_miniLM_keywords_topics[[#This Row],[Column3.topic]],miniLM_keywords_topicDescriptio!$B$2:$C$20, 2, FALSE)</f>
        <v>6_mobile_assisted_learning_vocabulary</v>
      </c>
    </row>
    <row r="985" spans="1:4" x14ac:dyDescent="0.25">
      <c r="A985" t="s">
        <v>4870</v>
      </c>
      <c r="B985" t="s">
        <v>4907</v>
      </c>
      <c r="C985">
        <v>2</v>
      </c>
      <c r="D985" s="9" t="str">
        <f>VLOOKUP(Table_miniLM_keywords_topics[[#This Row],[Column3.topic]],miniLM_keywords_topicDescriptio!$B$2:$C$20, 2, FALSE)</f>
        <v>2_reality_virtual_digital_telecollaboration</v>
      </c>
    </row>
    <row r="986" spans="1:4" x14ac:dyDescent="0.25">
      <c r="A986" t="s">
        <v>4871</v>
      </c>
      <c r="B986" t="s">
        <v>4912</v>
      </c>
      <c r="C986">
        <v>2</v>
      </c>
      <c r="D986" s="9" t="str">
        <f>VLOOKUP(Table_miniLM_keywords_topics[[#This Row],[Column3.topic]],miniLM_keywords_topicDescriptio!$B$2:$C$20, 2, FALSE)</f>
        <v>2_reality_virtual_digital_telecollaboration</v>
      </c>
    </row>
    <row r="987" spans="1:4" x14ac:dyDescent="0.25">
      <c r="A987" t="s">
        <v>4872</v>
      </c>
      <c r="B987" t="s">
        <v>4915</v>
      </c>
      <c r="C987">
        <v>2</v>
      </c>
      <c r="D987" s="9" t="str">
        <f>VLOOKUP(Table_miniLM_keywords_topics[[#This Row],[Column3.topic]],miniLM_keywords_topicDescriptio!$B$2:$C$20, 2, FALSE)</f>
        <v>2_reality_virtual_digital_telecollaboration</v>
      </c>
    </row>
    <row r="988" spans="1:4" x14ac:dyDescent="0.25">
      <c r="A988" t="s">
        <v>4873</v>
      </c>
      <c r="B988" t="s">
        <v>4919</v>
      </c>
      <c r="C988">
        <v>2</v>
      </c>
      <c r="D988" s="9" t="str">
        <f>VLOOKUP(Table_miniLM_keywords_topics[[#This Row],[Column3.topic]],miniLM_keywords_topicDescriptio!$B$2:$C$20, 2, FALSE)</f>
        <v>2_reality_virtual_digital_telecollaboration</v>
      </c>
    </row>
    <row r="989" spans="1:4" x14ac:dyDescent="0.25">
      <c r="A989" t="s">
        <v>4874</v>
      </c>
      <c r="B989" t="s">
        <v>4923</v>
      </c>
      <c r="C989">
        <v>2</v>
      </c>
      <c r="D989" s="9" t="str">
        <f>VLOOKUP(Table_miniLM_keywords_topics[[#This Row],[Column3.topic]],miniLM_keywords_topicDescriptio!$B$2:$C$20, 2, FALSE)</f>
        <v>2_reality_virtual_digital_telecollaboration</v>
      </c>
    </row>
    <row r="990" spans="1:4" x14ac:dyDescent="0.25">
      <c r="A990" t="s">
        <v>4875</v>
      </c>
      <c r="B990" t="s">
        <v>4931</v>
      </c>
      <c r="C990">
        <v>-1</v>
      </c>
      <c r="D990" s="9" t="str">
        <f>VLOOKUP(Table_miniLM_keywords_topics[[#This Row],[Column3.topic]],miniLM_keywords_topicDescriptio!$B$2:$C$20, 2, FALSE)</f>
        <v>-1_language_second_learning_instruction</v>
      </c>
    </row>
    <row r="991" spans="1:4" x14ac:dyDescent="0.25">
      <c r="A991" t="s">
        <v>4876</v>
      </c>
      <c r="B991" t="s">
        <v>4935</v>
      </c>
      <c r="C991">
        <v>2</v>
      </c>
      <c r="D991" s="9" t="str">
        <f>VLOOKUP(Table_miniLM_keywords_topics[[#This Row],[Column3.topic]],miniLM_keywords_topicDescriptio!$B$2:$C$20, 2, FALSE)</f>
        <v>2_reality_virtual_digital_telecollaboration</v>
      </c>
    </row>
    <row r="992" spans="1:4" x14ac:dyDescent="0.25">
      <c r="A992" t="s">
        <v>4877</v>
      </c>
      <c r="B992" t="s">
        <v>4939</v>
      </c>
      <c r="C992">
        <v>0</v>
      </c>
      <c r="D992" s="9" t="str">
        <f>VLOOKUP(Table_miniLM_keywords_topics[[#This Row],[Column3.topic]],miniLM_keywords_topicDescriptio!$B$2:$C$20, 2, FALSE)</f>
        <v>0_teacher_teachers_attitudes_language</v>
      </c>
    </row>
    <row r="993" spans="1:4" x14ac:dyDescent="0.25">
      <c r="A993" t="s">
        <v>4878</v>
      </c>
      <c r="B993" t="s">
        <v>4943</v>
      </c>
      <c r="C993">
        <v>-1</v>
      </c>
      <c r="D993" s="9" t="str">
        <f>VLOOKUP(Table_miniLM_keywords_topics[[#This Row],[Column3.topic]],miniLM_keywords_topicDescriptio!$B$2:$C$20, 2, FALSE)</f>
        <v>-1_language_second_learning_instruction</v>
      </c>
    </row>
    <row r="994" spans="1:4" x14ac:dyDescent="0.25">
      <c r="A994" t="s">
        <v>4927</v>
      </c>
      <c r="B994" t="s">
        <v>4948</v>
      </c>
      <c r="C994">
        <v>0</v>
      </c>
      <c r="D994" s="9" t="str">
        <f>VLOOKUP(Table_miniLM_keywords_topics[[#This Row],[Column3.topic]],miniLM_keywords_topicDescriptio!$B$2:$C$20, 2, FALSE)</f>
        <v>0_teacher_teachers_attitudes_language</v>
      </c>
    </row>
    <row r="995" spans="1:4" x14ac:dyDescent="0.25">
      <c r="A995" t="s">
        <v>4928</v>
      </c>
      <c r="B995" t="s">
        <v>4951</v>
      </c>
      <c r="C995">
        <v>2</v>
      </c>
      <c r="D995" s="9" t="str">
        <f>VLOOKUP(Table_miniLM_keywords_topics[[#This Row],[Column3.topic]],miniLM_keywords_topicDescriptio!$B$2:$C$20, 2, FALSE)</f>
        <v>2_reality_virtual_digital_telecollaboration</v>
      </c>
    </row>
    <row r="996" spans="1:4" x14ac:dyDescent="0.25">
      <c r="A996" t="s">
        <v>4929</v>
      </c>
      <c r="B996" t="s">
        <v>4956</v>
      </c>
      <c r="C996">
        <v>0</v>
      </c>
      <c r="D996" s="9" t="str">
        <f>VLOOKUP(Table_miniLM_keywords_topics[[#This Row],[Column3.topic]],miniLM_keywords_topicDescriptio!$B$2:$C$20, 2, FALSE)</f>
        <v>0_teacher_teachers_attitudes_language</v>
      </c>
    </row>
    <row r="997" spans="1:4" x14ac:dyDescent="0.25">
      <c r="A997" t="s">
        <v>4930</v>
      </c>
      <c r="B997" t="s">
        <v>4967</v>
      </c>
      <c r="C997">
        <v>10</v>
      </c>
      <c r="D997" s="9" t="str">
        <f>VLOOKUP(Table_miniLM_keywords_topics[[#This Row],[Column3.topic]],miniLM_keywords_topicDescriptio!$B$2:$C$20, 2, FALSE)</f>
        <v>10_writing_automated_feedback_l2</v>
      </c>
    </row>
    <row r="998" spans="1:4" x14ac:dyDescent="0.25">
      <c r="A998" t="s">
        <v>4959</v>
      </c>
      <c r="B998" t="s">
        <v>4971</v>
      </c>
      <c r="C998">
        <v>-1</v>
      </c>
      <c r="D998" s="9" t="str">
        <f>VLOOKUP(Table_miniLM_keywords_topics[[#This Row],[Column3.topic]],miniLM_keywords_topicDescriptio!$B$2:$C$20, 2, FALSE)</f>
        <v>-1_language_second_learning_instruction</v>
      </c>
    </row>
    <row r="999" spans="1:4" x14ac:dyDescent="0.25">
      <c r="A999" t="s">
        <v>4960</v>
      </c>
      <c r="B999" t="s">
        <v>4975</v>
      </c>
      <c r="C999">
        <v>-1</v>
      </c>
      <c r="D999" s="9" t="str">
        <f>VLOOKUP(Table_miniLM_keywords_topics[[#This Row],[Column3.topic]],miniLM_keywords_topicDescriptio!$B$2:$C$20, 2, FALSE)</f>
        <v>-1_language_second_learning_instruction</v>
      </c>
    </row>
    <row r="1000" spans="1:4" x14ac:dyDescent="0.25">
      <c r="A1000" t="s">
        <v>4961</v>
      </c>
      <c r="B1000" t="s">
        <v>4978</v>
      </c>
      <c r="C1000">
        <v>2</v>
      </c>
      <c r="D1000" s="9" t="str">
        <f>VLOOKUP(Table_miniLM_keywords_topics[[#This Row],[Column3.topic]],miniLM_keywords_topicDescriptio!$B$2:$C$20, 2, FALSE)</f>
        <v>2_reality_virtual_digital_telecollaboration</v>
      </c>
    </row>
    <row r="1001" spans="1:4" x14ac:dyDescent="0.25">
      <c r="A1001" t="s">
        <v>4962</v>
      </c>
      <c r="B1001" t="s">
        <v>4982</v>
      </c>
      <c r="C1001">
        <v>11</v>
      </c>
      <c r="D1001" s="9" t="str">
        <f>VLOOKUP(Table_miniLM_keywords_topics[[#This Row],[Column3.topic]],miniLM_keywords_topicDescriptio!$B$2:$C$20, 2, FALSE)</f>
        <v>11_web_technologies_writing_collaborative</v>
      </c>
    </row>
    <row r="1002" spans="1:4" x14ac:dyDescent="0.25">
      <c r="A1002" t="s">
        <v>4963</v>
      </c>
      <c r="B1002" t="s">
        <v>4986</v>
      </c>
      <c r="C1002">
        <v>-1</v>
      </c>
      <c r="D1002" s="9" t="str">
        <f>VLOOKUP(Table_miniLM_keywords_topics[[#This Row],[Column3.topic]],miniLM_keywords_topicDescriptio!$B$2:$C$20, 2, FALSE)</f>
        <v>-1_language_second_learning_instruction</v>
      </c>
    </row>
    <row r="1003" spans="1:4" x14ac:dyDescent="0.25">
      <c r="A1003" t="s">
        <v>4964</v>
      </c>
      <c r="B1003" t="s">
        <v>4990</v>
      </c>
      <c r="C1003">
        <v>6</v>
      </c>
      <c r="D1003" s="9" t="str">
        <f>VLOOKUP(Table_miniLM_keywords_topics[[#This Row],[Column3.topic]],miniLM_keywords_topicDescriptio!$B$2:$C$20, 2, FALSE)</f>
        <v>6_mobile_assisted_learning_vocabulary</v>
      </c>
    </row>
    <row r="1004" spans="1:4" x14ac:dyDescent="0.25">
      <c r="A1004" t="s">
        <v>4965</v>
      </c>
      <c r="B1004" t="s">
        <v>5012</v>
      </c>
      <c r="C1004">
        <v>2</v>
      </c>
      <c r="D1004" s="9" t="str">
        <f>VLOOKUP(Table_miniLM_keywords_topics[[#This Row],[Column3.topic]],miniLM_keywords_topicDescriptio!$B$2:$C$20, 2, FALSE)</f>
        <v>2_reality_virtual_digital_telecollaboration</v>
      </c>
    </row>
    <row r="1005" spans="1:4" x14ac:dyDescent="0.25">
      <c r="A1005" t="s">
        <v>4966</v>
      </c>
      <c r="B1005" t="s">
        <v>5017</v>
      </c>
      <c r="C1005">
        <v>-1</v>
      </c>
      <c r="D1005" s="9" t="str">
        <f>VLOOKUP(Table_miniLM_keywords_topics[[#This Row],[Column3.topic]],miniLM_keywords_topicDescriptio!$B$2:$C$20, 2, FALSE)</f>
        <v>-1_language_second_learning_instruction</v>
      </c>
    </row>
    <row r="1006" spans="1:4" x14ac:dyDescent="0.25">
      <c r="A1006" t="s">
        <v>4994</v>
      </c>
      <c r="B1006" t="s">
        <v>5021</v>
      </c>
      <c r="C1006">
        <v>2</v>
      </c>
      <c r="D1006" s="9" t="str">
        <f>VLOOKUP(Table_miniLM_keywords_topics[[#This Row],[Column3.topic]],miniLM_keywords_topicDescriptio!$B$2:$C$20, 2, FALSE)</f>
        <v>2_reality_virtual_digital_telecollaboration</v>
      </c>
    </row>
    <row r="1007" spans="1:4" x14ac:dyDescent="0.25">
      <c r="A1007" t="s">
        <v>4995</v>
      </c>
      <c r="B1007" t="s">
        <v>5025</v>
      </c>
      <c r="C1007">
        <v>2</v>
      </c>
      <c r="D1007" s="9" t="str">
        <f>VLOOKUP(Table_miniLM_keywords_topics[[#This Row],[Column3.topic]],miniLM_keywords_topicDescriptio!$B$2:$C$20, 2, FALSE)</f>
        <v>2_reality_virtual_digital_telecollaboration</v>
      </c>
    </row>
    <row r="1008" spans="1:4" x14ac:dyDescent="0.25">
      <c r="A1008" t="s">
        <v>4996</v>
      </c>
      <c r="B1008" t="s">
        <v>5029</v>
      </c>
      <c r="C1008">
        <v>2</v>
      </c>
      <c r="D1008" s="9" t="str">
        <f>VLOOKUP(Table_miniLM_keywords_topics[[#This Row],[Column3.topic]],miniLM_keywords_topicDescriptio!$B$2:$C$20, 2, FALSE)</f>
        <v>2_reality_virtual_digital_telecollaboration</v>
      </c>
    </row>
    <row r="1009" spans="1:4" x14ac:dyDescent="0.25">
      <c r="A1009" t="s">
        <v>4997</v>
      </c>
      <c r="B1009" t="s">
        <v>5033</v>
      </c>
      <c r="C1009">
        <v>-1</v>
      </c>
      <c r="D1009" s="9" t="str">
        <f>VLOOKUP(Table_miniLM_keywords_topics[[#This Row],[Column3.topic]],miniLM_keywords_topicDescriptio!$B$2:$C$20, 2, FALSE)</f>
        <v>-1_language_second_learning_instruction</v>
      </c>
    </row>
    <row r="1010" spans="1:4" x14ac:dyDescent="0.25">
      <c r="A1010" t="s">
        <v>4998</v>
      </c>
      <c r="B1010" t="s">
        <v>5037</v>
      </c>
      <c r="C1010">
        <v>-1</v>
      </c>
      <c r="D1010" s="9" t="str">
        <f>VLOOKUP(Table_miniLM_keywords_topics[[#This Row],[Column3.topic]],miniLM_keywords_topicDescriptio!$B$2:$C$20, 2, FALSE)</f>
        <v>-1_language_second_learning_instruction</v>
      </c>
    </row>
    <row r="1011" spans="1:4" x14ac:dyDescent="0.25">
      <c r="A1011" t="s">
        <v>4999</v>
      </c>
      <c r="B1011" t="s">
        <v>5041</v>
      </c>
      <c r="C1011">
        <v>2</v>
      </c>
      <c r="D1011" s="9" t="str">
        <f>VLOOKUP(Table_miniLM_keywords_topics[[#This Row],[Column3.topic]],miniLM_keywords_topicDescriptio!$B$2:$C$20, 2, FALSE)</f>
        <v>2_reality_virtual_digital_telecollaboration</v>
      </c>
    </row>
    <row r="1012" spans="1:4" x14ac:dyDescent="0.25">
      <c r="A1012" t="s">
        <v>5000</v>
      </c>
      <c r="B1012" t="s">
        <v>5045</v>
      </c>
      <c r="C1012">
        <v>2</v>
      </c>
      <c r="D1012" s="9" t="str">
        <f>VLOOKUP(Table_miniLM_keywords_topics[[#This Row],[Column3.topic]],miniLM_keywords_topicDescriptio!$B$2:$C$20, 2, FALSE)</f>
        <v>2_reality_virtual_digital_telecollaboration</v>
      </c>
    </row>
    <row r="1013" spans="1:4" x14ac:dyDescent="0.25">
      <c r="A1013" t="s">
        <v>5001</v>
      </c>
      <c r="B1013" t="s">
        <v>5049</v>
      </c>
      <c r="C1013">
        <v>12</v>
      </c>
      <c r="D1013" s="9" t="str">
        <f>VLOOKUP(Table_miniLM_keywords_topics[[#This Row],[Column3.topic]],miniLM_keywords_topicDescriptio!$B$2:$C$20, 2, FALSE)</f>
        <v>12_pronunciation_phonetics_instruction_acoustics</v>
      </c>
    </row>
    <row r="1014" spans="1:4" x14ac:dyDescent="0.25">
      <c r="A1014" t="s">
        <v>5002</v>
      </c>
      <c r="B1014" t="s">
        <v>5053</v>
      </c>
      <c r="C1014">
        <v>6</v>
      </c>
      <c r="D1014" s="9" t="str">
        <f>VLOOKUP(Table_miniLM_keywords_topics[[#This Row],[Column3.topic]],miniLM_keywords_topicDescriptio!$B$2:$C$20, 2, FALSE)</f>
        <v>6_mobile_assisted_learning_vocabulary</v>
      </c>
    </row>
    <row r="1015" spans="1:4" x14ac:dyDescent="0.25">
      <c r="A1015" t="s">
        <v>5003</v>
      </c>
      <c r="B1015" t="s">
        <v>5056</v>
      </c>
      <c r="C1015">
        <v>6</v>
      </c>
      <c r="D1015" s="9" t="str">
        <f>VLOOKUP(Table_miniLM_keywords_topics[[#This Row],[Column3.topic]],miniLM_keywords_topicDescriptio!$B$2:$C$20, 2, FALSE)</f>
        <v>6_mobile_assisted_learning_vocabulary</v>
      </c>
    </row>
    <row r="1016" spans="1:4" x14ac:dyDescent="0.25">
      <c r="A1016" t="s">
        <v>5004</v>
      </c>
      <c r="B1016" t="s">
        <v>5060</v>
      </c>
      <c r="C1016">
        <v>3</v>
      </c>
      <c r="D1016" s="9" t="str">
        <f>VLOOKUP(Table_miniLM_keywords_topics[[#This Row],[Column3.topic]],miniLM_keywords_topicDescriptio!$B$2:$C$20, 2, FALSE)</f>
        <v>3_instruction_computer_assisted_learning</v>
      </c>
    </row>
    <row r="1017" spans="1:4" x14ac:dyDescent="0.25">
      <c r="A1017" t="s">
        <v>5005</v>
      </c>
      <c r="B1017" t="s">
        <v>5064</v>
      </c>
      <c r="C1017">
        <v>12</v>
      </c>
      <c r="D1017" s="9" t="str">
        <f>VLOOKUP(Table_miniLM_keywords_topics[[#This Row],[Column3.topic]],miniLM_keywords_topicDescriptio!$B$2:$C$20, 2, FALSE)</f>
        <v>12_pronunciation_phonetics_instruction_acoustics</v>
      </c>
    </row>
    <row r="1018" spans="1:4" x14ac:dyDescent="0.25">
      <c r="A1018" t="s">
        <v>5006</v>
      </c>
      <c r="B1018" t="s">
        <v>5069</v>
      </c>
      <c r="C1018">
        <v>-1</v>
      </c>
      <c r="D1018" s="9" t="str">
        <f>VLOOKUP(Table_miniLM_keywords_topics[[#This Row],[Column3.topic]],miniLM_keywords_topicDescriptio!$B$2:$C$20, 2, FALSE)</f>
        <v>-1_language_second_learning_instruction</v>
      </c>
    </row>
    <row r="1019" spans="1:4" x14ac:dyDescent="0.25">
      <c r="A1019" t="s">
        <v>5007</v>
      </c>
      <c r="B1019" t="s">
        <v>5070</v>
      </c>
      <c r="C1019">
        <v>-1</v>
      </c>
      <c r="D1019" s="9" t="str">
        <f>VLOOKUP(Table_miniLM_keywords_topics[[#This Row],[Column3.topic]],miniLM_keywords_topicDescriptio!$B$2:$C$20, 2, FALSE)</f>
        <v>-1_language_second_learning_instruction</v>
      </c>
    </row>
    <row r="1020" spans="1:4" x14ac:dyDescent="0.25">
      <c r="A1020" t="s">
        <v>5008</v>
      </c>
      <c r="B1020" t="s">
        <v>5076</v>
      </c>
      <c r="C1020">
        <v>-1</v>
      </c>
      <c r="D1020" s="9" t="str">
        <f>VLOOKUP(Table_miniLM_keywords_topics[[#This Row],[Column3.topic]],miniLM_keywords_topicDescriptio!$B$2:$C$20, 2, FALSE)</f>
        <v>-1_language_second_learning_instruction</v>
      </c>
    </row>
    <row r="1021" spans="1:4" x14ac:dyDescent="0.25">
      <c r="A1021" t="s">
        <v>5009</v>
      </c>
      <c r="B1021" t="s">
        <v>5089</v>
      </c>
      <c r="C1021">
        <v>2</v>
      </c>
      <c r="D1021" s="9" t="str">
        <f>VLOOKUP(Table_miniLM_keywords_topics[[#This Row],[Column3.topic]],miniLM_keywords_topicDescriptio!$B$2:$C$20, 2, FALSE)</f>
        <v>2_reality_virtual_digital_telecollaboration</v>
      </c>
    </row>
    <row r="1022" spans="1:4" x14ac:dyDescent="0.25">
      <c r="A1022" t="s">
        <v>5010</v>
      </c>
      <c r="B1022" t="s">
        <v>5093</v>
      </c>
      <c r="C1022">
        <v>2</v>
      </c>
      <c r="D1022" s="9" t="str">
        <f>VLOOKUP(Table_miniLM_keywords_topics[[#This Row],[Column3.topic]],miniLM_keywords_topicDescriptio!$B$2:$C$20, 2, FALSE)</f>
        <v>2_reality_virtual_digital_telecollaboration</v>
      </c>
    </row>
    <row r="1023" spans="1:4" x14ac:dyDescent="0.25">
      <c r="A1023" t="s">
        <v>5011</v>
      </c>
      <c r="B1023" t="s">
        <v>5097</v>
      </c>
      <c r="C1023">
        <v>2</v>
      </c>
      <c r="D1023" s="9" t="str">
        <f>VLOOKUP(Table_miniLM_keywords_topics[[#This Row],[Column3.topic]],miniLM_keywords_topicDescriptio!$B$2:$C$20, 2, FALSE)</f>
        <v>2_reality_virtual_digital_telecollaboration</v>
      </c>
    </row>
    <row r="1024" spans="1:4" x14ac:dyDescent="0.25">
      <c r="A1024" t="s">
        <v>5078</v>
      </c>
      <c r="B1024" t="s">
        <v>5101</v>
      </c>
      <c r="C1024">
        <v>2</v>
      </c>
      <c r="D1024" s="9" t="str">
        <f>VLOOKUP(Table_miniLM_keywords_topics[[#This Row],[Column3.topic]],miniLM_keywords_topicDescriptio!$B$2:$C$20, 2, FALSE)</f>
        <v>2_reality_virtual_digital_telecollaboration</v>
      </c>
    </row>
    <row r="1025" spans="1:4" x14ac:dyDescent="0.25">
      <c r="A1025" t="s">
        <v>5079</v>
      </c>
      <c r="B1025" t="s">
        <v>5105</v>
      </c>
      <c r="C1025">
        <v>2</v>
      </c>
      <c r="D1025" s="9" t="str">
        <f>VLOOKUP(Table_miniLM_keywords_topics[[#This Row],[Column3.topic]],miniLM_keywords_topicDescriptio!$B$2:$C$20, 2, FALSE)</f>
        <v>2_reality_virtual_digital_telecollaboration</v>
      </c>
    </row>
    <row r="1026" spans="1:4" x14ac:dyDescent="0.25">
      <c r="A1026" t="s">
        <v>5080</v>
      </c>
      <c r="B1026" t="s">
        <v>5109</v>
      </c>
      <c r="C1026">
        <v>-1</v>
      </c>
      <c r="D1026" s="9" t="str">
        <f>VLOOKUP(Table_miniLM_keywords_topics[[#This Row],[Column3.topic]],miniLM_keywords_topicDescriptio!$B$2:$C$20, 2, FALSE)</f>
        <v>-1_language_second_learning_instruction</v>
      </c>
    </row>
    <row r="1027" spans="1:4" x14ac:dyDescent="0.25">
      <c r="A1027" t="s">
        <v>5081</v>
      </c>
      <c r="B1027" t="s">
        <v>5113</v>
      </c>
      <c r="C1027">
        <v>2</v>
      </c>
      <c r="D1027" s="9" t="str">
        <f>VLOOKUP(Table_miniLM_keywords_topics[[#This Row],[Column3.topic]],miniLM_keywords_topicDescriptio!$B$2:$C$20, 2, FALSE)</f>
        <v>2_reality_virtual_digital_telecollaboration</v>
      </c>
    </row>
    <row r="1028" spans="1:4" x14ac:dyDescent="0.25">
      <c r="A1028" t="s">
        <v>5082</v>
      </c>
      <c r="B1028" t="s">
        <v>5117</v>
      </c>
      <c r="C1028">
        <v>-1</v>
      </c>
      <c r="D1028" s="9" t="str">
        <f>VLOOKUP(Table_miniLM_keywords_topics[[#This Row],[Column3.topic]],miniLM_keywords_topicDescriptio!$B$2:$C$20, 2, FALSE)</f>
        <v>-1_language_second_learning_instruction</v>
      </c>
    </row>
    <row r="1029" spans="1:4" x14ac:dyDescent="0.25">
      <c r="A1029" t="s">
        <v>5083</v>
      </c>
      <c r="B1029" t="s">
        <v>5129</v>
      </c>
      <c r="C1029">
        <v>-1</v>
      </c>
      <c r="D1029" s="9" t="str">
        <f>VLOOKUP(Table_miniLM_keywords_topics[[#This Row],[Column3.topic]],miniLM_keywords_topicDescriptio!$B$2:$C$20, 2, FALSE)</f>
        <v>-1_language_second_learning_instruction</v>
      </c>
    </row>
    <row r="1030" spans="1:4" x14ac:dyDescent="0.25">
      <c r="A1030" t="s">
        <v>5084</v>
      </c>
      <c r="B1030" t="s">
        <v>5130</v>
      </c>
      <c r="C1030">
        <v>-1</v>
      </c>
      <c r="D1030" s="9" t="str">
        <f>VLOOKUP(Table_miniLM_keywords_topics[[#This Row],[Column3.topic]],miniLM_keywords_topicDescriptio!$B$2:$C$20, 2, FALSE)</f>
        <v>-1_language_second_learning_instruction</v>
      </c>
    </row>
    <row r="1031" spans="1:4" x14ac:dyDescent="0.25">
      <c r="A1031" t="s">
        <v>5085</v>
      </c>
      <c r="B1031" t="s">
        <v>5131</v>
      </c>
      <c r="C1031">
        <v>2</v>
      </c>
      <c r="D1031" s="9" t="str">
        <f>VLOOKUP(Table_miniLM_keywords_topics[[#This Row],[Column3.topic]],miniLM_keywords_topicDescriptio!$B$2:$C$20, 2, FALSE)</f>
        <v>2_reality_virtual_digital_telecollaboration</v>
      </c>
    </row>
    <row r="1032" spans="1:4" x14ac:dyDescent="0.25">
      <c r="A1032" t="s">
        <v>5086</v>
      </c>
      <c r="B1032" t="s">
        <v>5139</v>
      </c>
      <c r="C1032">
        <v>-1</v>
      </c>
      <c r="D1032" s="9" t="str">
        <f>VLOOKUP(Table_miniLM_keywords_topics[[#This Row],[Column3.topic]],miniLM_keywords_topicDescriptio!$B$2:$C$20, 2, FALSE)</f>
        <v>-1_language_second_learning_instruction</v>
      </c>
    </row>
    <row r="1033" spans="1:4" x14ac:dyDescent="0.25">
      <c r="A1033" t="s">
        <v>5087</v>
      </c>
      <c r="B1033" t="s">
        <v>5143</v>
      </c>
      <c r="C1033">
        <v>5</v>
      </c>
      <c r="D1033" s="9" t="str">
        <f>VLOOKUP(Table_miniLM_keywords_topics[[#This Row],[Column3.topic]],miniLM_keywords_topicDescriptio!$B$2:$C$20, 2, FALSE)</f>
        <v>5_student_technology_education_uses</v>
      </c>
    </row>
    <row r="1034" spans="1:4" x14ac:dyDescent="0.25">
      <c r="A1034" t="s">
        <v>5122</v>
      </c>
      <c r="B1034" t="s">
        <v>5145</v>
      </c>
      <c r="C1034">
        <v>2</v>
      </c>
      <c r="D1034" s="9" t="str">
        <f>VLOOKUP(Table_miniLM_keywords_topics[[#This Row],[Column3.topic]],miniLM_keywords_topicDescriptio!$B$2:$C$20, 2, FALSE)</f>
        <v>2_reality_virtual_digital_telecollaboration</v>
      </c>
    </row>
    <row r="1035" spans="1:4" x14ac:dyDescent="0.25">
      <c r="A1035" t="s">
        <v>5123</v>
      </c>
      <c r="B1035" t="s">
        <v>5147</v>
      </c>
      <c r="C1035">
        <v>6</v>
      </c>
      <c r="D1035" s="9" t="str">
        <f>VLOOKUP(Table_miniLM_keywords_topics[[#This Row],[Column3.topic]],miniLM_keywords_topicDescriptio!$B$2:$C$20, 2, FALSE)</f>
        <v>6_mobile_assisted_learning_vocabulary</v>
      </c>
    </row>
    <row r="1036" spans="1:4" x14ac:dyDescent="0.25">
      <c r="A1036" t="s">
        <v>5124</v>
      </c>
      <c r="B1036" t="s">
        <v>5155</v>
      </c>
      <c r="C1036">
        <v>6</v>
      </c>
      <c r="D1036" s="9" t="str">
        <f>VLOOKUP(Table_miniLM_keywords_topics[[#This Row],[Column3.topic]],miniLM_keywords_topicDescriptio!$B$2:$C$20, 2, FALSE)</f>
        <v>6_mobile_assisted_learning_vocabulary</v>
      </c>
    </row>
    <row r="1037" spans="1:4" x14ac:dyDescent="0.25">
      <c r="A1037" t="s">
        <v>5125</v>
      </c>
      <c r="B1037" t="s">
        <v>5159</v>
      </c>
      <c r="C1037">
        <v>2</v>
      </c>
      <c r="D1037" s="9" t="str">
        <f>VLOOKUP(Table_miniLM_keywords_topics[[#This Row],[Column3.topic]],miniLM_keywords_topicDescriptio!$B$2:$C$20, 2, FALSE)</f>
        <v>2_reality_virtual_digital_telecollaboration</v>
      </c>
    </row>
    <row r="1038" spans="1:4" x14ac:dyDescent="0.25">
      <c r="A1038" t="s">
        <v>5157</v>
      </c>
      <c r="B1038" t="s">
        <v>5161</v>
      </c>
      <c r="C1038">
        <v>10</v>
      </c>
      <c r="D1038" s="9" t="str">
        <f>VLOOKUP(Table_miniLM_keywords_topics[[#This Row],[Column3.topic]],miniLM_keywords_topicDescriptio!$B$2:$C$20, 2, FALSE)</f>
        <v>10_writing_automated_feedback_l2</v>
      </c>
    </row>
    <row r="1039" spans="1:4" x14ac:dyDescent="0.25">
      <c r="A1039" t="s">
        <v>5156</v>
      </c>
      <c r="B1039" t="s">
        <v>5163</v>
      </c>
      <c r="C1039">
        <v>3</v>
      </c>
      <c r="D1039" s="9" t="str">
        <f>VLOOKUP(Table_miniLM_keywords_topics[[#This Row],[Column3.topic]],miniLM_keywords_topicDescriptio!$B$2:$C$20, 2, FALSE)</f>
        <v>3_instruction_computer_assisted_learning</v>
      </c>
    </row>
    <row r="1040" spans="1:4" x14ac:dyDescent="0.25">
      <c r="A1040" t="s">
        <v>5172</v>
      </c>
      <c r="B1040" t="s">
        <v>5187</v>
      </c>
      <c r="C1040">
        <v>2</v>
      </c>
      <c r="D1040" s="9" t="str">
        <f>VLOOKUP(Table_miniLM_keywords_topics[[#This Row],[Column3.topic]],miniLM_keywords_topicDescriptio!$B$2:$C$20, 2, FALSE)</f>
        <v>2_reality_virtual_digital_telecollaboration</v>
      </c>
    </row>
    <row r="1041" spans="1:4" x14ac:dyDescent="0.25">
      <c r="A1041" t="s">
        <v>5173</v>
      </c>
      <c r="B1041" t="s">
        <v>5189</v>
      </c>
      <c r="C1041">
        <v>-1</v>
      </c>
      <c r="D1041" s="9" t="str">
        <f>VLOOKUP(Table_miniLM_keywords_topics[[#This Row],[Column3.topic]],miniLM_keywords_topicDescriptio!$B$2:$C$20, 2, FALSE)</f>
        <v>-1_language_second_learning_instruction</v>
      </c>
    </row>
    <row r="1042" spans="1:4" x14ac:dyDescent="0.25">
      <c r="A1042" t="s">
        <v>5174</v>
      </c>
      <c r="B1042" t="s">
        <v>5191</v>
      </c>
      <c r="C1042">
        <v>0</v>
      </c>
      <c r="D1042" s="9" t="str">
        <f>VLOOKUP(Table_miniLM_keywords_topics[[#This Row],[Column3.topic]],miniLM_keywords_topicDescriptio!$B$2:$C$20, 2, FALSE)</f>
        <v>0_teacher_teachers_attitudes_language</v>
      </c>
    </row>
    <row r="1043" spans="1:4" x14ac:dyDescent="0.25">
      <c r="A1043" t="s">
        <v>5175</v>
      </c>
      <c r="B1043" t="s">
        <v>5193</v>
      </c>
      <c r="C1043">
        <v>10</v>
      </c>
      <c r="D1043" s="9" t="str">
        <f>VLOOKUP(Table_miniLM_keywords_topics[[#This Row],[Column3.topic]],miniLM_keywords_topicDescriptio!$B$2:$C$20, 2, FALSE)</f>
        <v>10_writing_automated_feedback_l2</v>
      </c>
    </row>
    <row r="1044" spans="1:4" x14ac:dyDescent="0.25">
      <c r="A1044" t="s">
        <v>5176</v>
      </c>
      <c r="B1044" t="s">
        <v>5203</v>
      </c>
      <c r="C1044">
        <v>2</v>
      </c>
      <c r="D1044" s="9" t="str">
        <f>VLOOKUP(Table_miniLM_keywords_topics[[#This Row],[Column3.topic]],miniLM_keywords_topicDescriptio!$B$2:$C$20, 2, FALSE)</f>
        <v>2_reality_virtual_digital_telecollaboration</v>
      </c>
    </row>
    <row r="1045" spans="1:4" x14ac:dyDescent="0.25">
      <c r="A1045" t="s">
        <v>5177</v>
      </c>
      <c r="B1045" t="s">
        <v>5205</v>
      </c>
      <c r="C1045">
        <v>2</v>
      </c>
      <c r="D1045" s="9" t="str">
        <f>VLOOKUP(Table_miniLM_keywords_topics[[#This Row],[Column3.topic]],miniLM_keywords_topicDescriptio!$B$2:$C$20, 2, FALSE)</f>
        <v>2_reality_virtual_digital_telecollaboration</v>
      </c>
    </row>
    <row r="1046" spans="1:4" x14ac:dyDescent="0.25">
      <c r="A1046" t="s">
        <v>5178</v>
      </c>
      <c r="B1046" t="s">
        <v>5211</v>
      </c>
      <c r="C1046">
        <v>-1</v>
      </c>
      <c r="D1046" s="9" t="str">
        <f>VLOOKUP(Table_miniLM_keywords_topics[[#This Row],[Column3.topic]],miniLM_keywords_topicDescriptio!$B$2:$C$20, 2, FALSE)</f>
        <v>-1_language_second_learning_instruction</v>
      </c>
    </row>
    <row r="1047" spans="1:4" x14ac:dyDescent="0.25">
      <c r="A1047" t="s">
        <v>5179</v>
      </c>
      <c r="B1047" t="s">
        <v>5215</v>
      </c>
      <c r="C1047">
        <v>-1</v>
      </c>
      <c r="D1047" s="9" t="str">
        <f>VLOOKUP(Table_miniLM_keywords_topics[[#This Row],[Column3.topic]],miniLM_keywords_topicDescriptio!$B$2:$C$20, 2, FALSE)</f>
        <v>-1_language_second_learning_instruction</v>
      </c>
    </row>
    <row r="1048" spans="1:4" x14ac:dyDescent="0.25">
      <c r="A1048" t="s">
        <v>5180</v>
      </c>
      <c r="B1048" t="s">
        <v>5217</v>
      </c>
      <c r="C1048">
        <v>2</v>
      </c>
      <c r="D1048" s="9" t="str">
        <f>VLOOKUP(Table_miniLM_keywords_topics[[#This Row],[Column3.topic]],miniLM_keywords_topicDescriptio!$B$2:$C$20, 2, FALSE)</f>
        <v>2_reality_virtual_digital_telecollaboration</v>
      </c>
    </row>
    <row r="1049" spans="1:4" x14ac:dyDescent="0.25">
      <c r="A1049" t="s">
        <v>5181</v>
      </c>
      <c r="B1049" t="s">
        <v>5219</v>
      </c>
      <c r="C1049">
        <v>6</v>
      </c>
      <c r="D1049" s="9" t="str">
        <f>VLOOKUP(Table_miniLM_keywords_topics[[#This Row],[Column3.topic]],miniLM_keywords_topicDescriptio!$B$2:$C$20, 2, FALSE)</f>
        <v>6_mobile_assisted_learning_vocabulary</v>
      </c>
    </row>
    <row r="1050" spans="1:4" x14ac:dyDescent="0.25">
      <c r="A1050" t="s">
        <v>5182</v>
      </c>
      <c r="B1050" t="s">
        <v>5238</v>
      </c>
      <c r="C1050">
        <v>-1</v>
      </c>
      <c r="D1050" s="9" t="str">
        <f>VLOOKUP(Table_miniLM_keywords_topics[[#This Row],[Column3.topic]],miniLM_keywords_topicDescriptio!$B$2:$C$20, 2, FALSE)</f>
        <v>-1_language_second_learning_instruction</v>
      </c>
    </row>
    <row r="1051" spans="1:4" x14ac:dyDescent="0.25">
      <c r="A1051" t="s">
        <v>5183</v>
      </c>
      <c r="B1051" t="s">
        <v>5242</v>
      </c>
      <c r="C1051">
        <v>-1</v>
      </c>
      <c r="D1051" s="9" t="str">
        <f>VLOOKUP(Table_miniLM_keywords_topics[[#This Row],[Column3.topic]],miniLM_keywords_topicDescriptio!$B$2:$C$20, 2, FALSE)</f>
        <v>-1_language_second_learning_instruction</v>
      </c>
    </row>
    <row r="1052" spans="1:4" x14ac:dyDescent="0.25">
      <c r="A1052" t="s">
        <v>5184</v>
      </c>
      <c r="B1052" t="s">
        <v>5244</v>
      </c>
      <c r="C1052">
        <v>-1</v>
      </c>
      <c r="D1052" s="9" t="str">
        <f>VLOOKUP(Table_miniLM_keywords_topics[[#This Row],[Column3.topic]],miniLM_keywords_topicDescriptio!$B$2:$C$20, 2, FALSE)</f>
        <v>-1_language_second_learning_instruction</v>
      </c>
    </row>
    <row r="1053" spans="1:4" x14ac:dyDescent="0.25">
      <c r="A1053" t="s">
        <v>5185</v>
      </c>
      <c r="B1053" t="s">
        <v>5246</v>
      </c>
      <c r="C1053">
        <v>2</v>
      </c>
      <c r="D1053" s="9" t="str">
        <f>VLOOKUP(Table_miniLM_keywords_topics[[#This Row],[Column3.topic]],miniLM_keywords_topicDescriptio!$B$2:$C$20, 2, FALSE)</f>
        <v>2_reality_virtual_digital_telecollaboration</v>
      </c>
    </row>
    <row r="1054" spans="1:4" x14ac:dyDescent="0.25">
      <c r="A1054" t="s">
        <v>5226</v>
      </c>
      <c r="B1054" t="s">
        <v>5248</v>
      </c>
      <c r="C1054">
        <v>-1</v>
      </c>
      <c r="D1054" s="9" t="str">
        <f>VLOOKUP(Table_miniLM_keywords_topics[[#This Row],[Column3.topic]],miniLM_keywords_topicDescriptio!$B$2:$C$20, 2, FALSE)</f>
        <v>-1_language_second_learning_instruction</v>
      </c>
    </row>
    <row r="1055" spans="1:4" x14ac:dyDescent="0.25">
      <c r="A1055" t="s">
        <v>5227</v>
      </c>
      <c r="B1055" t="s">
        <v>5250</v>
      </c>
      <c r="C1055">
        <v>2</v>
      </c>
      <c r="D1055" s="9" t="str">
        <f>VLOOKUP(Table_miniLM_keywords_topics[[#This Row],[Column3.topic]],miniLM_keywords_topicDescriptio!$B$2:$C$20, 2, FALSE)</f>
        <v>2_reality_virtual_digital_telecollaboration</v>
      </c>
    </row>
    <row r="1056" spans="1:4" x14ac:dyDescent="0.25">
      <c r="A1056" t="s">
        <v>5228</v>
      </c>
      <c r="B1056" t="s">
        <v>5262</v>
      </c>
      <c r="C1056">
        <v>2</v>
      </c>
      <c r="D1056" s="9" t="str">
        <f>VLOOKUP(Table_miniLM_keywords_topics[[#This Row],[Column3.topic]],miniLM_keywords_topicDescriptio!$B$2:$C$20, 2, FALSE)</f>
        <v>2_reality_virtual_digital_telecollaboration</v>
      </c>
    </row>
    <row r="1057" spans="1:4" x14ac:dyDescent="0.25">
      <c r="A1057" t="s">
        <v>5229</v>
      </c>
      <c r="B1057" t="s">
        <v>5268</v>
      </c>
      <c r="C1057">
        <v>10</v>
      </c>
      <c r="D1057" s="9" t="str">
        <f>VLOOKUP(Table_miniLM_keywords_topics[[#This Row],[Column3.topic]],miniLM_keywords_topicDescriptio!$B$2:$C$20, 2, FALSE)</f>
        <v>10_writing_automated_feedback_l2</v>
      </c>
    </row>
    <row r="1058" spans="1:4" x14ac:dyDescent="0.25">
      <c r="A1058" t="s">
        <v>5230</v>
      </c>
      <c r="B1058" t="s">
        <v>5267</v>
      </c>
      <c r="C1058">
        <v>6</v>
      </c>
      <c r="D1058" s="9" t="str">
        <f>VLOOKUP(Table_miniLM_keywords_topics[[#This Row],[Column3.topic]],miniLM_keywords_topicDescriptio!$B$2:$C$20, 2, FALSE)</f>
        <v>6_mobile_assisted_learning_vocabulary</v>
      </c>
    </row>
    <row r="1059" spans="1:4" x14ac:dyDescent="0.25">
      <c r="A1059" t="s">
        <v>5231</v>
      </c>
      <c r="B1059" t="s">
        <v>5270</v>
      </c>
      <c r="C1059">
        <v>-1</v>
      </c>
      <c r="D1059" s="9" t="str">
        <f>VLOOKUP(Table_miniLM_keywords_topics[[#This Row],[Column3.topic]],miniLM_keywords_topicDescriptio!$B$2:$C$20, 2, FALSE)</f>
        <v>-1_language_second_learning_instruction</v>
      </c>
    </row>
    <row r="1060" spans="1:4" x14ac:dyDescent="0.25">
      <c r="A1060" t="s">
        <v>5232</v>
      </c>
      <c r="B1060" t="s">
        <v>5274</v>
      </c>
      <c r="C1060">
        <v>-1</v>
      </c>
      <c r="D1060" s="9" t="str">
        <f>VLOOKUP(Table_miniLM_keywords_topics[[#This Row],[Column3.topic]],miniLM_keywords_topicDescriptio!$B$2:$C$20, 2, FALSE)</f>
        <v>-1_language_second_learning_instruction</v>
      </c>
    </row>
    <row r="1061" spans="1:4" x14ac:dyDescent="0.25">
      <c r="A1061" t="s">
        <v>5233</v>
      </c>
      <c r="B1061" t="s">
        <v>5292</v>
      </c>
      <c r="C1061">
        <v>2</v>
      </c>
      <c r="D1061" s="9" t="str">
        <f>VLOOKUP(Table_miniLM_keywords_topics[[#This Row],[Column3.topic]],miniLM_keywords_topicDescriptio!$B$2:$C$20, 2, FALSE)</f>
        <v>2_reality_virtual_digital_telecollaboration</v>
      </c>
    </row>
    <row r="1062" spans="1:4" x14ac:dyDescent="0.25">
      <c r="A1062" t="s">
        <v>5234</v>
      </c>
      <c r="B1062" t="s">
        <v>5294</v>
      </c>
      <c r="C1062">
        <v>13</v>
      </c>
      <c r="D1062" s="9" t="str">
        <f>VLOOKUP(Table_miniLM_keywords_topics[[#This Row],[Column3.topic]],miniLM_keywords_topicDescriptio!$B$2:$C$20, 2, FALSE)</f>
        <v>13_blended_learning_language_second</v>
      </c>
    </row>
    <row r="1063" spans="1:4" x14ac:dyDescent="0.25">
      <c r="A1063" t="s">
        <v>5235</v>
      </c>
      <c r="B1063" t="s">
        <v>5296</v>
      </c>
      <c r="C1063">
        <v>12</v>
      </c>
      <c r="D1063" s="9" t="str">
        <f>VLOOKUP(Table_miniLM_keywords_topics[[#This Row],[Column3.topic]],miniLM_keywords_topicDescriptio!$B$2:$C$20, 2, FALSE)</f>
        <v>12_pronunciation_phonetics_instruction_acoustics</v>
      </c>
    </row>
    <row r="1064" spans="1:4" x14ac:dyDescent="0.25">
      <c r="A1064" t="s">
        <v>5236</v>
      </c>
      <c r="B1064" t="s">
        <v>5298</v>
      </c>
      <c r="C1064">
        <v>2</v>
      </c>
      <c r="D1064" s="9" t="str">
        <f>VLOOKUP(Table_miniLM_keywords_topics[[#This Row],[Column3.topic]],miniLM_keywords_topicDescriptio!$B$2:$C$20, 2, FALSE)</f>
        <v>2_reality_virtual_digital_telecollaboration</v>
      </c>
    </row>
    <row r="1065" spans="1:4" x14ac:dyDescent="0.25">
      <c r="A1065" t="s">
        <v>5281</v>
      </c>
      <c r="B1065" t="s">
        <v>5300</v>
      </c>
      <c r="C1065">
        <v>6</v>
      </c>
      <c r="D1065" s="9" t="str">
        <f>VLOOKUP(Table_miniLM_keywords_topics[[#This Row],[Column3.topic]],miniLM_keywords_topicDescriptio!$B$2:$C$20, 2, FALSE)</f>
        <v>6_mobile_assisted_learning_vocabulary</v>
      </c>
    </row>
    <row r="1066" spans="1:4" x14ac:dyDescent="0.25">
      <c r="A1066" t="s">
        <v>5282</v>
      </c>
      <c r="B1066" t="s">
        <v>5312</v>
      </c>
      <c r="C1066">
        <v>10</v>
      </c>
      <c r="D1066" s="9" t="str">
        <f>VLOOKUP(Table_miniLM_keywords_topics[[#This Row],[Column3.topic]],miniLM_keywords_topicDescriptio!$B$2:$C$20, 2, FALSE)</f>
        <v>10_writing_automated_feedback_l2</v>
      </c>
    </row>
    <row r="1067" spans="1:4" x14ac:dyDescent="0.25">
      <c r="A1067" t="s">
        <v>5283</v>
      </c>
      <c r="B1067" t="s">
        <v>5314</v>
      </c>
      <c r="C1067">
        <v>10</v>
      </c>
      <c r="D1067" s="9" t="str">
        <f>VLOOKUP(Table_miniLM_keywords_topics[[#This Row],[Column3.topic]],miniLM_keywords_topicDescriptio!$B$2:$C$20, 2, FALSE)</f>
        <v>10_writing_automated_feedback_l2</v>
      </c>
    </row>
    <row r="1068" spans="1:4" x14ac:dyDescent="0.25">
      <c r="A1068" t="s">
        <v>5284</v>
      </c>
      <c r="B1068" t="s">
        <v>5316</v>
      </c>
      <c r="C1068">
        <v>10</v>
      </c>
      <c r="D1068" s="9" t="str">
        <f>VLOOKUP(Table_miniLM_keywords_topics[[#This Row],[Column3.topic]],miniLM_keywords_topicDescriptio!$B$2:$C$20, 2, FALSE)</f>
        <v>10_writing_automated_feedback_l2</v>
      </c>
    </row>
    <row r="1069" spans="1:4" x14ac:dyDescent="0.25">
      <c r="A1069" t="s">
        <v>5285</v>
      </c>
      <c r="B1069" t="s">
        <v>5318</v>
      </c>
      <c r="C1069">
        <v>-1</v>
      </c>
      <c r="D1069" s="9" t="str">
        <f>VLOOKUP(Table_miniLM_keywords_topics[[#This Row],[Column3.topic]],miniLM_keywords_topicDescriptio!$B$2:$C$20, 2, FALSE)</f>
        <v>-1_language_second_learning_instruction</v>
      </c>
    </row>
    <row r="1070" spans="1:4" x14ac:dyDescent="0.25">
      <c r="A1070" t="s">
        <v>5286</v>
      </c>
      <c r="B1070" t="s">
        <v>5320</v>
      </c>
      <c r="C1070">
        <v>10</v>
      </c>
      <c r="D1070" s="9" t="str">
        <f>VLOOKUP(Table_miniLM_keywords_topics[[#This Row],[Column3.topic]],miniLM_keywords_topicDescriptio!$B$2:$C$20, 2, FALSE)</f>
        <v>10_writing_automated_feedback_l2</v>
      </c>
    </row>
    <row r="1071" spans="1:4" x14ac:dyDescent="0.25">
      <c r="A1071" t="s">
        <v>5287</v>
      </c>
      <c r="B1071" t="s">
        <v>5322</v>
      </c>
      <c r="C1071">
        <v>10</v>
      </c>
      <c r="D1071" s="9" t="str">
        <f>VLOOKUP(Table_miniLM_keywords_topics[[#This Row],[Column3.topic]],miniLM_keywords_topicDescriptio!$B$2:$C$20, 2, FALSE)</f>
        <v>10_writing_automated_feedback_l2</v>
      </c>
    </row>
    <row r="1072" spans="1:4" x14ac:dyDescent="0.25">
      <c r="A1072" t="s">
        <v>5288</v>
      </c>
      <c r="B1072" t="s">
        <v>5341</v>
      </c>
      <c r="C1072">
        <v>-1</v>
      </c>
      <c r="D1072" s="9" t="str">
        <f>VLOOKUP(Table_miniLM_keywords_topics[[#This Row],[Column3.topic]],miniLM_keywords_topicDescriptio!$B$2:$C$20, 2, FALSE)</f>
        <v>-1_language_second_learning_instruction</v>
      </c>
    </row>
    <row r="1073" spans="1:4" x14ac:dyDescent="0.25">
      <c r="A1073" t="s">
        <v>5289</v>
      </c>
      <c r="B1073" t="s">
        <v>5343</v>
      </c>
      <c r="C1073">
        <v>2</v>
      </c>
      <c r="D1073" s="9" t="str">
        <f>VLOOKUP(Table_miniLM_keywords_topics[[#This Row],[Column3.topic]],miniLM_keywords_topicDescriptio!$B$2:$C$20, 2, FALSE)</f>
        <v>2_reality_virtual_digital_telecollaboration</v>
      </c>
    </row>
    <row r="1074" spans="1:4" x14ac:dyDescent="0.25">
      <c r="A1074" t="s">
        <v>5290</v>
      </c>
      <c r="B1074" t="s">
        <v>5345</v>
      </c>
      <c r="C1074">
        <v>3</v>
      </c>
      <c r="D1074" s="9" t="str">
        <f>VLOOKUP(Table_miniLM_keywords_topics[[#This Row],[Column3.topic]],miniLM_keywords_topicDescriptio!$B$2:$C$20, 2, FALSE)</f>
        <v>3_instruction_computer_assisted_learning</v>
      </c>
    </row>
    <row r="1075" spans="1:4" x14ac:dyDescent="0.25">
      <c r="A1075" t="s">
        <v>5335</v>
      </c>
      <c r="B1075" t="s">
        <v>5347</v>
      </c>
      <c r="C1075">
        <v>2</v>
      </c>
      <c r="D1075" s="9" t="str">
        <f>VLOOKUP(Table_miniLM_keywords_topics[[#This Row],[Column3.topic]],miniLM_keywords_topicDescriptio!$B$2:$C$20, 2, FALSE)</f>
        <v>2_reality_virtual_digital_telecollaboration</v>
      </c>
    </row>
    <row r="1076" spans="1:4" x14ac:dyDescent="0.25">
      <c r="A1076" t="s">
        <v>5336</v>
      </c>
      <c r="B1076" t="s">
        <v>5349</v>
      </c>
      <c r="C1076">
        <v>-1</v>
      </c>
      <c r="D1076" s="9" t="str">
        <f>VLOOKUP(Table_miniLM_keywords_topics[[#This Row],[Column3.topic]],miniLM_keywords_topicDescriptio!$B$2:$C$20, 2, FALSE)</f>
        <v>-1_language_second_learning_instruction</v>
      </c>
    </row>
    <row r="1077" spans="1:4" x14ac:dyDescent="0.25">
      <c r="A1077" t="s">
        <v>5337</v>
      </c>
      <c r="B1077" t="s">
        <v>5351</v>
      </c>
      <c r="C1077">
        <v>-1</v>
      </c>
      <c r="D1077" s="9" t="str">
        <f>VLOOKUP(Table_miniLM_keywords_topics[[#This Row],[Column3.topic]],miniLM_keywords_topicDescriptio!$B$2:$C$20, 2, FALSE)</f>
        <v>-1_language_second_learning_instruction</v>
      </c>
    </row>
    <row r="1078" spans="1:4" x14ac:dyDescent="0.25">
      <c r="A1078" t="s">
        <v>5338</v>
      </c>
      <c r="B1078" t="s">
        <v>5353</v>
      </c>
      <c r="C1078">
        <v>-1</v>
      </c>
      <c r="D1078" s="9" t="str">
        <f>VLOOKUP(Table_miniLM_keywords_topics[[#This Row],[Column3.topic]],miniLM_keywords_topicDescriptio!$B$2:$C$20, 2, FALSE)</f>
        <v>-1_language_second_learning_instruction</v>
      </c>
    </row>
    <row r="1079" spans="1:4" x14ac:dyDescent="0.25">
      <c r="A1079" t="s">
        <v>5339</v>
      </c>
      <c r="B1079" t="s">
        <v>5355</v>
      </c>
      <c r="C1079">
        <v>2</v>
      </c>
      <c r="D1079" s="9" t="str">
        <f>VLOOKUP(Table_miniLM_keywords_topics[[#This Row],[Column3.topic]],miniLM_keywords_topicDescriptio!$B$2:$C$20, 2, FALSE)</f>
        <v>2_reality_virtual_digital_telecollaboration</v>
      </c>
    </row>
    <row r="1080" spans="1:4" x14ac:dyDescent="0.25">
      <c r="A1080" t="s">
        <v>5372</v>
      </c>
      <c r="B1080" t="s">
        <v>5387</v>
      </c>
      <c r="C1080">
        <v>6</v>
      </c>
      <c r="D1080" s="9" t="str">
        <f>VLOOKUP(Table_miniLM_keywords_topics[[#This Row],[Column3.topic]],miniLM_keywords_topicDescriptio!$B$2:$C$20, 2, FALSE)</f>
        <v>6_mobile_assisted_learning_vocabulary</v>
      </c>
    </row>
    <row r="1081" spans="1:4" x14ac:dyDescent="0.25">
      <c r="A1081" t="s">
        <v>5373</v>
      </c>
      <c r="B1081" t="s">
        <v>5391</v>
      </c>
      <c r="C1081">
        <v>2</v>
      </c>
      <c r="D1081" s="9" t="str">
        <f>VLOOKUP(Table_miniLM_keywords_topics[[#This Row],[Column3.topic]],miniLM_keywords_topicDescriptio!$B$2:$C$20, 2, FALSE)</f>
        <v>2_reality_virtual_digital_telecollaboration</v>
      </c>
    </row>
    <row r="1082" spans="1:4" x14ac:dyDescent="0.25">
      <c r="A1082" t="s">
        <v>5374</v>
      </c>
      <c r="B1082" t="s">
        <v>5393</v>
      </c>
      <c r="C1082">
        <v>2</v>
      </c>
      <c r="D1082" s="9" t="str">
        <f>VLOOKUP(Table_miniLM_keywords_topics[[#This Row],[Column3.topic]],miniLM_keywords_topicDescriptio!$B$2:$C$20, 2, FALSE)</f>
        <v>2_reality_virtual_digital_telecollaboration</v>
      </c>
    </row>
    <row r="1083" spans="1:4" x14ac:dyDescent="0.25">
      <c r="A1083" t="s">
        <v>5375</v>
      </c>
      <c r="B1083" t="s">
        <v>5395</v>
      </c>
      <c r="C1083">
        <v>6</v>
      </c>
      <c r="D1083" s="9" t="str">
        <f>VLOOKUP(Table_miniLM_keywords_topics[[#This Row],[Column3.topic]],miniLM_keywords_topicDescriptio!$B$2:$C$20, 2, FALSE)</f>
        <v>6_mobile_assisted_learning_vocabulary</v>
      </c>
    </row>
    <row r="1084" spans="1:4" x14ac:dyDescent="0.25">
      <c r="A1084" t="s">
        <v>5376</v>
      </c>
      <c r="B1084" t="s">
        <v>5397</v>
      </c>
      <c r="C1084">
        <v>-1</v>
      </c>
      <c r="D1084" s="9" t="str">
        <f>VLOOKUP(Table_miniLM_keywords_topics[[#This Row],[Column3.topic]],miniLM_keywords_topicDescriptio!$B$2:$C$20, 2, FALSE)</f>
        <v>-1_language_second_learning_instruction</v>
      </c>
    </row>
    <row r="1085" spans="1:4" x14ac:dyDescent="0.25">
      <c r="A1085" t="s">
        <v>5377</v>
      </c>
      <c r="B1085" t="s">
        <v>5407</v>
      </c>
      <c r="C1085">
        <v>12</v>
      </c>
      <c r="D1085" s="9" t="str">
        <f>VLOOKUP(Table_miniLM_keywords_topics[[#This Row],[Column3.topic]],miniLM_keywords_topicDescriptio!$B$2:$C$20, 2, FALSE)</f>
        <v>12_pronunciation_phonetics_instruction_acoustics</v>
      </c>
    </row>
    <row r="1086" spans="1:4" x14ac:dyDescent="0.25">
      <c r="A1086" t="s">
        <v>5378</v>
      </c>
      <c r="B1086" t="s">
        <v>5409</v>
      </c>
      <c r="C1086">
        <v>2</v>
      </c>
      <c r="D1086" s="9" t="str">
        <f>VLOOKUP(Table_miniLM_keywords_topics[[#This Row],[Column3.topic]],miniLM_keywords_topicDescriptio!$B$2:$C$20, 2, FALSE)</f>
        <v>2_reality_virtual_digital_telecollaboration</v>
      </c>
    </row>
    <row r="1087" spans="1:4" x14ac:dyDescent="0.25">
      <c r="A1087" t="s">
        <v>5379</v>
      </c>
      <c r="B1087" t="s">
        <v>5411</v>
      </c>
      <c r="C1087">
        <v>9</v>
      </c>
      <c r="D1087" s="9" t="str">
        <f>VLOOKUP(Table_miniLM_keywords_topics[[#This Row],[Column3.topic]],miniLM_keywords_topicDescriptio!$B$2:$C$20, 2, FALSE)</f>
        <v>9_chinese_mandarin_language_second</v>
      </c>
    </row>
    <row r="1088" spans="1:4" x14ac:dyDescent="0.25">
      <c r="A1088" t="s">
        <v>5380</v>
      </c>
      <c r="B1088" t="s">
        <v>5413</v>
      </c>
      <c r="C1088">
        <v>2</v>
      </c>
      <c r="D1088" s="9" t="str">
        <f>VLOOKUP(Table_miniLM_keywords_topics[[#This Row],[Column3.topic]],miniLM_keywords_topicDescriptio!$B$2:$C$20, 2, FALSE)</f>
        <v>2_reality_virtual_digital_telecollaboration</v>
      </c>
    </row>
    <row r="1089" spans="1:4" x14ac:dyDescent="0.25">
      <c r="A1089" t="s">
        <v>5381</v>
      </c>
      <c r="B1089" t="s">
        <v>5415</v>
      </c>
      <c r="C1089">
        <v>11</v>
      </c>
      <c r="D1089" s="9" t="str">
        <f>VLOOKUP(Table_miniLM_keywords_topics[[#This Row],[Column3.topic]],miniLM_keywords_topicDescriptio!$B$2:$C$20, 2, FALSE)</f>
        <v>11_web_technologies_writing_collaborative</v>
      </c>
    </row>
    <row r="1090" spans="1:4" x14ac:dyDescent="0.25">
      <c r="A1090" t="s">
        <v>5382</v>
      </c>
      <c r="B1090" t="s">
        <v>5417</v>
      </c>
      <c r="C1090">
        <v>-1</v>
      </c>
      <c r="D1090" s="9" t="str">
        <f>VLOOKUP(Table_miniLM_keywords_topics[[#This Row],[Column3.topic]],miniLM_keywords_topicDescriptio!$B$2:$C$20, 2, FALSE)</f>
        <v>-1_language_second_learning_instruction</v>
      </c>
    </row>
    <row r="1091" spans="1:4" x14ac:dyDescent="0.25">
      <c r="A1091" t="s">
        <v>5383</v>
      </c>
      <c r="B1091" t="s">
        <v>5419</v>
      </c>
      <c r="C1091">
        <v>2</v>
      </c>
      <c r="D1091" s="9" t="str">
        <f>VLOOKUP(Table_miniLM_keywords_topics[[#This Row],[Column3.topic]],miniLM_keywords_topicDescriptio!$B$2:$C$20, 2, FALSE)</f>
        <v>2_reality_virtual_digital_telecollaboration</v>
      </c>
    </row>
    <row r="1092" spans="1:4" x14ac:dyDescent="0.25">
      <c r="A1092" t="s">
        <v>5385</v>
      </c>
      <c r="B1092" t="s">
        <v>5446</v>
      </c>
      <c r="C1092">
        <v>16</v>
      </c>
      <c r="D1092" s="9" t="str">
        <f>VLOOKUP(Table_miniLM_keywords_topics[[#This Row],[Column3.topic]],miniLM_keywords_topicDescriptio!$B$2:$C$20, 2, FALSE)</f>
        <v>16_nan___</v>
      </c>
    </row>
    <row r="1093" spans="1:4" x14ac:dyDescent="0.25">
      <c r="A1093" t="s">
        <v>5384</v>
      </c>
      <c r="B1093" t="s">
        <v>5448</v>
      </c>
      <c r="C1093">
        <v>16</v>
      </c>
      <c r="D1093" s="9" t="str">
        <f>VLOOKUP(Table_miniLM_keywords_topics[[#This Row],[Column3.topic]],miniLM_keywords_topicDescriptio!$B$2:$C$20, 2, FALSE)</f>
        <v>16_nan___</v>
      </c>
    </row>
    <row r="1094" spans="1:4" x14ac:dyDescent="0.25">
      <c r="A1094" t="s">
        <v>5444</v>
      </c>
      <c r="B1094" t="s">
        <v>5450</v>
      </c>
      <c r="C1094">
        <v>16</v>
      </c>
      <c r="D1094" s="9" t="str">
        <f>VLOOKUP(Table_miniLM_keywords_topics[[#This Row],[Column3.topic]],miniLM_keywords_topicDescriptio!$B$2:$C$20, 2, FALSE)</f>
        <v>16_nan___</v>
      </c>
    </row>
    <row r="1095" spans="1:4" x14ac:dyDescent="0.25">
      <c r="A1095" t="s">
        <v>5434</v>
      </c>
      <c r="B1095" t="s">
        <v>5452</v>
      </c>
      <c r="C1095">
        <v>2</v>
      </c>
      <c r="D1095" s="9" t="str">
        <f>VLOOKUP(Table_miniLM_keywords_topics[[#This Row],[Column3.topic]],miniLM_keywords_topicDescriptio!$B$2:$C$20, 2, FALSE)</f>
        <v>2_reality_virtual_digital_telecollaboration</v>
      </c>
    </row>
    <row r="1096" spans="1:4" x14ac:dyDescent="0.25">
      <c r="A1096" t="s">
        <v>5435</v>
      </c>
      <c r="B1096" t="s">
        <v>5454</v>
      </c>
      <c r="C1096">
        <v>16</v>
      </c>
      <c r="D1096" s="9" t="str">
        <f>VLOOKUP(Table_miniLM_keywords_topics[[#This Row],[Column3.topic]],miniLM_keywords_topicDescriptio!$B$2:$C$20, 2, FALSE)</f>
        <v>16_nan___</v>
      </c>
    </row>
    <row r="1097" spans="1:4" x14ac:dyDescent="0.25">
      <c r="A1097" t="s">
        <v>5436</v>
      </c>
      <c r="B1097" t="s">
        <v>5456</v>
      </c>
      <c r="C1097">
        <v>16</v>
      </c>
      <c r="D1097" s="9" t="str">
        <f>VLOOKUP(Table_miniLM_keywords_topics[[#This Row],[Column3.topic]],miniLM_keywords_topicDescriptio!$B$2:$C$20, 2, FALSE)</f>
        <v>16_nan___</v>
      </c>
    </row>
    <row r="1098" spans="1:4" x14ac:dyDescent="0.25">
      <c r="A1098" t="s">
        <v>5437</v>
      </c>
      <c r="B1098" t="s">
        <v>5458</v>
      </c>
      <c r="C1098">
        <v>16</v>
      </c>
      <c r="D1098" s="9" t="str">
        <f>VLOOKUP(Table_miniLM_keywords_topics[[#This Row],[Column3.topic]],miniLM_keywords_topicDescriptio!$B$2:$C$20, 2, FALSE)</f>
        <v>16_nan___</v>
      </c>
    </row>
    <row r="1099" spans="1:4" x14ac:dyDescent="0.25">
      <c r="A1099" t="s">
        <v>5438</v>
      </c>
      <c r="B1099" t="s">
        <v>5460</v>
      </c>
      <c r="C1099">
        <v>16</v>
      </c>
      <c r="D1099" s="9" t="str">
        <f>VLOOKUP(Table_miniLM_keywords_topics[[#This Row],[Column3.topic]],miniLM_keywords_topicDescriptio!$B$2:$C$20, 2, FALSE)</f>
        <v>16_nan___</v>
      </c>
    </row>
    <row r="1100" spans="1:4" x14ac:dyDescent="0.25">
      <c r="A1100" t="s">
        <v>5439</v>
      </c>
      <c r="B1100" t="s">
        <v>5462</v>
      </c>
      <c r="C1100">
        <v>6</v>
      </c>
      <c r="D1100" s="9" t="str">
        <f>VLOOKUP(Table_miniLM_keywords_topics[[#This Row],[Column3.topic]],miniLM_keywords_topicDescriptio!$B$2:$C$20, 2, FALSE)</f>
        <v>6_mobile_assisted_learning_vocabulary</v>
      </c>
    </row>
    <row r="1101" spans="1:4" x14ac:dyDescent="0.25">
      <c r="A1101" t="s">
        <v>5440</v>
      </c>
      <c r="B1101" t="s">
        <v>5464</v>
      </c>
      <c r="C1101">
        <v>6</v>
      </c>
      <c r="D1101" s="9" t="str">
        <f>VLOOKUP(Table_miniLM_keywords_topics[[#This Row],[Column3.topic]],miniLM_keywords_topicDescriptio!$B$2:$C$20, 2, FALSE)</f>
        <v>6_mobile_assisted_learning_vocabulary</v>
      </c>
    </row>
    <row r="1102" spans="1:4" x14ac:dyDescent="0.25">
      <c r="A1102" t="s">
        <v>5441</v>
      </c>
      <c r="B1102" t="s">
        <v>5466</v>
      </c>
      <c r="C1102">
        <v>16</v>
      </c>
      <c r="D1102" s="9" t="str">
        <f>VLOOKUP(Table_miniLM_keywords_topics[[#This Row],[Column3.topic]],miniLM_keywords_topicDescriptio!$B$2:$C$20, 2, FALSE)</f>
        <v>16_nan___</v>
      </c>
    </row>
    <row r="1103" spans="1:4" x14ac:dyDescent="0.25">
      <c r="A1103" t="s">
        <v>5442</v>
      </c>
      <c r="B1103" t="s">
        <v>5467</v>
      </c>
      <c r="C1103">
        <v>6</v>
      </c>
      <c r="D1103" s="9" t="str">
        <f>VLOOKUP(Table_miniLM_keywords_topics[[#This Row],[Column3.topic]],miniLM_keywords_topicDescriptio!$B$2:$C$20, 2, FALSE)</f>
        <v>6_mobile_assisted_learning_vocabulary</v>
      </c>
    </row>
    <row r="1104" spans="1:4" x14ac:dyDescent="0.25">
      <c r="A1104" t="s">
        <v>5443</v>
      </c>
      <c r="B1104" t="s">
        <v>5469</v>
      </c>
      <c r="C1104">
        <v>16</v>
      </c>
      <c r="D1104" s="9" t="str">
        <f>VLOOKUP(Table_miniLM_keywords_topics[[#This Row],[Column3.topic]],miniLM_keywords_topicDescriptio!$B$2:$C$20, 2, FALSE)</f>
        <v>16_nan___</v>
      </c>
    </row>
    <row r="1105" spans="1:4" x14ac:dyDescent="0.25">
      <c r="A1105" t="s">
        <v>5487</v>
      </c>
      <c r="B1105" t="s">
        <v>5497</v>
      </c>
      <c r="C1105">
        <v>12</v>
      </c>
      <c r="D1105" s="9" t="str">
        <f>VLOOKUP(Table_miniLM_keywords_topics[[#This Row],[Column3.topic]],miniLM_keywords_topicDescriptio!$B$2:$C$20, 2, FALSE)</f>
        <v>12_pronunciation_phonetics_instruction_acoustics</v>
      </c>
    </row>
    <row r="1106" spans="1:4" x14ac:dyDescent="0.25">
      <c r="A1106" t="s">
        <v>5488</v>
      </c>
      <c r="B1106" t="s">
        <v>5499</v>
      </c>
      <c r="C1106">
        <v>2</v>
      </c>
      <c r="D1106" s="9" t="str">
        <f>VLOOKUP(Table_miniLM_keywords_topics[[#This Row],[Column3.topic]],miniLM_keywords_topicDescriptio!$B$2:$C$20, 2, FALSE)</f>
        <v>2_reality_virtual_digital_telecollaboration</v>
      </c>
    </row>
    <row r="1107" spans="1:4" x14ac:dyDescent="0.25">
      <c r="A1107" t="s">
        <v>5489</v>
      </c>
      <c r="B1107" t="s">
        <v>5501</v>
      </c>
      <c r="C1107">
        <v>-1</v>
      </c>
      <c r="D1107" s="9" t="str">
        <f>VLOOKUP(Table_miniLM_keywords_topics[[#This Row],[Column3.topic]],miniLM_keywords_topicDescriptio!$B$2:$C$20, 2, FALSE)</f>
        <v>-1_language_second_learning_instruction</v>
      </c>
    </row>
    <row r="1108" spans="1:4" x14ac:dyDescent="0.25">
      <c r="A1108" t="s">
        <v>5490</v>
      </c>
      <c r="B1108" t="s">
        <v>5503</v>
      </c>
      <c r="C1108">
        <v>2</v>
      </c>
      <c r="D1108" s="9" t="str">
        <f>VLOOKUP(Table_miniLM_keywords_topics[[#This Row],[Column3.topic]],miniLM_keywords_topicDescriptio!$B$2:$C$20, 2, FALSE)</f>
        <v>2_reality_virtual_digital_telecollaboration</v>
      </c>
    </row>
    <row r="1109" spans="1:4" x14ac:dyDescent="0.25">
      <c r="A1109" t="s">
        <v>5491</v>
      </c>
      <c r="B1109" t="s">
        <v>5505</v>
      </c>
      <c r="C1109">
        <v>-1</v>
      </c>
      <c r="D1109" s="9" t="str">
        <f>VLOOKUP(Table_miniLM_keywords_topics[[#This Row],[Column3.topic]],miniLM_keywords_topicDescriptio!$B$2:$C$20, 2, FALSE)</f>
        <v>-1_language_second_learning_instruction</v>
      </c>
    </row>
    <row r="1110" spans="1:4" x14ac:dyDescent="0.25">
      <c r="A1110" t="s">
        <v>5492</v>
      </c>
      <c r="B1110" t="s">
        <v>5507</v>
      </c>
      <c r="C1110">
        <v>13</v>
      </c>
      <c r="D1110" s="9" t="str">
        <f>VLOOKUP(Table_miniLM_keywords_topics[[#This Row],[Column3.topic]],miniLM_keywords_topicDescriptio!$B$2:$C$20, 2, FALSE)</f>
        <v>13_blended_learning_language_second</v>
      </c>
    </row>
    <row r="1111" spans="1:4" x14ac:dyDescent="0.25">
      <c r="A1111" t="s">
        <v>5493</v>
      </c>
      <c r="B1111" t="s">
        <v>5509</v>
      </c>
      <c r="C1111">
        <v>6</v>
      </c>
      <c r="D1111" s="9" t="str">
        <f>VLOOKUP(Table_miniLM_keywords_topics[[#This Row],[Column3.topic]],miniLM_keywords_topicDescriptio!$B$2:$C$20, 2, FALSE)</f>
        <v>6_mobile_assisted_learning_vocabulary</v>
      </c>
    </row>
    <row r="1112" spans="1:4" x14ac:dyDescent="0.25">
      <c r="A1112" t="s">
        <v>5494</v>
      </c>
      <c r="B1112" t="s">
        <v>5511</v>
      </c>
      <c r="C1112">
        <v>-1</v>
      </c>
      <c r="D1112" s="9" t="str">
        <f>VLOOKUP(Table_miniLM_keywords_topics[[#This Row],[Column3.topic]],miniLM_keywords_topicDescriptio!$B$2:$C$20, 2, FALSE)</f>
        <v>-1_language_second_learning_instruction</v>
      </c>
    </row>
    <row r="1113" spans="1:4" x14ac:dyDescent="0.25">
      <c r="A1113" t="s">
        <v>5495</v>
      </c>
      <c r="B1113" t="s">
        <v>5541</v>
      </c>
      <c r="C1113">
        <v>6</v>
      </c>
      <c r="D1113" s="9" t="str">
        <f>VLOOKUP(Table_miniLM_keywords_topics[[#This Row],[Column3.topic]],miniLM_keywords_topicDescriptio!$B$2:$C$20, 2, FALSE)</f>
        <v>6_mobile_assisted_learning_vocabulary</v>
      </c>
    </row>
    <row r="1114" spans="1:4" x14ac:dyDescent="0.25">
      <c r="A1114" t="s">
        <v>5536</v>
      </c>
      <c r="B1114" t="s">
        <v>5545</v>
      </c>
      <c r="C1114">
        <v>-1</v>
      </c>
      <c r="D1114" s="9" t="str">
        <f>VLOOKUP(Table_miniLM_keywords_topics[[#This Row],[Column3.topic]],miniLM_keywords_topicDescriptio!$B$2:$C$20, 2, FALSE)</f>
        <v>-1_language_second_learning_instruction</v>
      </c>
    </row>
    <row r="1115" spans="1:4" x14ac:dyDescent="0.25">
      <c r="A1115" t="s">
        <v>5537</v>
      </c>
      <c r="B1115" t="s">
        <v>5549</v>
      </c>
      <c r="C1115">
        <v>16</v>
      </c>
      <c r="D1115" s="9" t="str">
        <f>VLOOKUP(Table_miniLM_keywords_topics[[#This Row],[Column3.topic]],miniLM_keywords_topicDescriptio!$B$2:$C$20, 2, FALSE)</f>
        <v>16_nan___</v>
      </c>
    </row>
    <row r="1116" spans="1:4" x14ac:dyDescent="0.25">
      <c r="A1116" t="s">
        <v>5538</v>
      </c>
      <c r="B1116" t="s">
        <v>5573</v>
      </c>
      <c r="C1116">
        <v>2</v>
      </c>
      <c r="D1116" s="9" t="str">
        <f>VLOOKUP(Table_miniLM_keywords_topics[[#This Row],[Column3.topic]],miniLM_keywords_topicDescriptio!$B$2:$C$20, 2, FALSE)</f>
        <v>2_reality_virtual_digital_telecollaboration</v>
      </c>
    </row>
    <row r="1117" spans="1:4" x14ac:dyDescent="0.25">
      <c r="A1117" t="s">
        <v>5551</v>
      </c>
      <c r="B1117" t="s">
        <v>5577</v>
      </c>
      <c r="C1117">
        <v>2</v>
      </c>
      <c r="D1117" s="9" t="str">
        <f>VLOOKUP(Table_miniLM_keywords_topics[[#This Row],[Column3.topic]],miniLM_keywords_topicDescriptio!$B$2:$C$20, 2, FALSE)</f>
        <v>2_reality_virtual_digital_telecollaboration</v>
      </c>
    </row>
    <row r="1118" spans="1:4" x14ac:dyDescent="0.25">
      <c r="A1118" t="s">
        <v>5552</v>
      </c>
      <c r="B1118" t="s">
        <v>5581</v>
      </c>
      <c r="C1118">
        <v>2</v>
      </c>
      <c r="D1118" s="9" t="str">
        <f>VLOOKUP(Table_miniLM_keywords_topics[[#This Row],[Column3.topic]],miniLM_keywords_topicDescriptio!$B$2:$C$20, 2, FALSE)</f>
        <v>2_reality_virtual_digital_telecollaboration</v>
      </c>
    </row>
    <row r="1119" spans="1:4" x14ac:dyDescent="0.25">
      <c r="A1119" t="s">
        <v>5553</v>
      </c>
      <c r="B1119" t="s">
        <v>5585</v>
      </c>
      <c r="C1119">
        <v>2</v>
      </c>
      <c r="D1119" s="9" t="str">
        <f>VLOOKUP(Table_miniLM_keywords_topics[[#This Row],[Column3.topic]],miniLM_keywords_topicDescriptio!$B$2:$C$20, 2, FALSE)</f>
        <v>2_reality_virtual_digital_telecollaboration</v>
      </c>
    </row>
    <row r="1120" spans="1:4" x14ac:dyDescent="0.25">
      <c r="A1120" t="s">
        <v>5554</v>
      </c>
      <c r="B1120" t="s">
        <v>5589</v>
      </c>
      <c r="C1120">
        <v>2</v>
      </c>
      <c r="D1120" s="9" t="str">
        <f>VLOOKUP(Table_miniLM_keywords_topics[[#This Row],[Column3.topic]],miniLM_keywords_topicDescriptio!$B$2:$C$20, 2, FALSE)</f>
        <v>2_reality_virtual_digital_telecollaboration</v>
      </c>
    </row>
    <row r="1121" spans="1:4" x14ac:dyDescent="0.25">
      <c r="A1121" t="s">
        <v>5555</v>
      </c>
      <c r="B1121" t="s">
        <v>5593</v>
      </c>
      <c r="C1121">
        <v>2</v>
      </c>
      <c r="D1121" s="9" t="str">
        <f>VLOOKUP(Table_miniLM_keywords_topics[[#This Row],[Column3.topic]],miniLM_keywords_topicDescriptio!$B$2:$C$20, 2, FALSE)</f>
        <v>2_reality_virtual_digital_telecollaboration</v>
      </c>
    </row>
    <row r="1122" spans="1:4" x14ac:dyDescent="0.25">
      <c r="A1122" t="s">
        <v>5557</v>
      </c>
      <c r="B1122" t="s">
        <v>5597</v>
      </c>
      <c r="C1122">
        <v>2</v>
      </c>
      <c r="D1122" s="9" t="str">
        <f>VLOOKUP(Table_miniLM_keywords_topics[[#This Row],[Column3.topic]],miniLM_keywords_topicDescriptio!$B$2:$C$20, 2, FALSE)</f>
        <v>2_reality_virtual_digital_telecollaboration</v>
      </c>
    </row>
    <row r="1123" spans="1:4" x14ac:dyDescent="0.25">
      <c r="A1123" t="s">
        <v>5558</v>
      </c>
      <c r="B1123" t="s">
        <v>5601</v>
      </c>
      <c r="C1123">
        <v>7</v>
      </c>
      <c r="D1123" s="9" t="str">
        <f>VLOOKUP(Table_miniLM_keywords_topics[[#This Row],[Column3.topic]],miniLM_keywords_topicDescriptio!$B$2:$C$20, 2, FALSE)</f>
        <v>7_communication_intercultural_mediated_cultural</v>
      </c>
    </row>
    <row r="1124" spans="1:4" x14ac:dyDescent="0.25">
      <c r="A1124" t="s">
        <v>5559</v>
      </c>
      <c r="B1124" t="s">
        <v>5604</v>
      </c>
      <c r="C1124">
        <v>-1</v>
      </c>
      <c r="D1124" s="9" t="str">
        <f>VLOOKUP(Table_miniLM_keywords_topics[[#This Row],[Column3.topic]],miniLM_keywords_topicDescriptio!$B$2:$C$20, 2, FALSE)</f>
        <v>-1_language_second_learning_instruction</v>
      </c>
    </row>
    <row r="1125" spans="1:4" x14ac:dyDescent="0.25">
      <c r="A1125" t="s">
        <v>5560</v>
      </c>
      <c r="B1125" t="s">
        <v>5607</v>
      </c>
      <c r="C1125">
        <v>2</v>
      </c>
      <c r="D1125" s="9" t="str">
        <f>VLOOKUP(Table_miniLM_keywords_topics[[#This Row],[Column3.topic]],miniLM_keywords_topicDescriptio!$B$2:$C$20, 2, FALSE)</f>
        <v>2_reality_virtual_digital_telecollaboration</v>
      </c>
    </row>
    <row r="1126" spans="1:4" x14ac:dyDescent="0.25">
      <c r="A1126" t="s">
        <v>5561</v>
      </c>
      <c r="B1126" t="s">
        <v>5609</v>
      </c>
      <c r="C1126">
        <v>-1</v>
      </c>
      <c r="D1126" s="9" t="str">
        <f>VLOOKUP(Table_miniLM_keywords_topics[[#This Row],[Column3.topic]],miniLM_keywords_topicDescriptio!$B$2:$C$20, 2, FALSE)</f>
        <v>-1_language_second_learning_instruction</v>
      </c>
    </row>
    <row r="1127" spans="1:4" x14ac:dyDescent="0.25">
      <c r="A1127" t="s">
        <v>5562</v>
      </c>
      <c r="B1127" t="s">
        <v>5615</v>
      </c>
      <c r="C1127">
        <v>-1</v>
      </c>
      <c r="D1127" s="9" t="str">
        <f>VLOOKUP(Table_miniLM_keywords_topics[[#This Row],[Column3.topic]],miniLM_keywords_topicDescriptio!$B$2:$C$20, 2, FALSE)</f>
        <v>-1_language_second_learning_instruction</v>
      </c>
    </row>
    <row r="1128" spans="1:4" x14ac:dyDescent="0.25">
      <c r="A1128" t="s">
        <v>5563</v>
      </c>
      <c r="B1128" t="s">
        <v>5619</v>
      </c>
      <c r="C1128">
        <v>12</v>
      </c>
      <c r="D1128" s="9" t="str">
        <f>VLOOKUP(Table_miniLM_keywords_topics[[#This Row],[Column3.topic]],miniLM_keywords_topicDescriptio!$B$2:$C$20, 2, FALSE)</f>
        <v>12_pronunciation_phonetics_instruction_acoustics</v>
      </c>
    </row>
    <row r="1129" spans="1:4" x14ac:dyDescent="0.25">
      <c r="A1129" t="s">
        <v>5564</v>
      </c>
      <c r="B1129" t="s">
        <v>5623</v>
      </c>
      <c r="C1129">
        <v>-1</v>
      </c>
      <c r="D1129" s="9" t="str">
        <f>VLOOKUP(Table_miniLM_keywords_topics[[#This Row],[Column3.topic]],miniLM_keywords_topicDescriptio!$B$2:$C$20, 2, FALSE)</f>
        <v>-1_language_second_learning_instruction</v>
      </c>
    </row>
    <row r="1130" spans="1:4" x14ac:dyDescent="0.25">
      <c r="A1130" t="s">
        <v>5565</v>
      </c>
      <c r="B1130" t="s">
        <v>5627</v>
      </c>
      <c r="C1130">
        <v>2</v>
      </c>
      <c r="D1130" s="9" t="str">
        <f>VLOOKUP(Table_miniLM_keywords_topics[[#This Row],[Column3.topic]],miniLM_keywords_topicDescriptio!$B$2:$C$20, 2, FALSE)</f>
        <v>2_reality_virtual_digital_telecollaboration</v>
      </c>
    </row>
    <row r="1131" spans="1:4" x14ac:dyDescent="0.25">
      <c r="A1131" t="s">
        <v>5566</v>
      </c>
      <c r="B1131" t="s">
        <v>5633</v>
      </c>
      <c r="C1131">
        <v>10</v>
      </c>
      <c r="D1131" s="9" t="str">
        <f>VLOOKUP(Table_miniLM_keywords_topics[[#This Row],[Column3.topic]],miniLM_keywords_topicDescriptio!$B$2:$C$20, 2, FALSE)</f>
        <v>10_writing_automated_feedback_l2</v>
      </c>
    </row>
    <row r="1132" spans="1:4" x14ac:dyDescent="0.25">
      <c r="A1132" t="s">
        <v>5567</v>
      </c>
      <c r="B1132" t="s">
        <v>5635</v>
      </c>
      <c r="C1132">
        <v>-1</v>
      </c>
      <c r="D1132" s="9" t="str">
        <f>VLOOKUP(Table_miniLM_keywords_topics[[#This Row],[Column3.topic]],miniLM_keywords_topicDescriptio!$B$2:$C$20, 2, FALSE)</f>
        <v>-1_language_second_learning_instruction</v>
      </c>
    </row>
    <row r="1133" spans="1:4" x14ac:dyDescent="0.25">
      <c r="A1133" t="s">
        <v>5568</v>
      </c>
      <c r="B1133" t="s">
        <v>5641</v>
      </c>
      <c r="C1133">
        <v>10</v>
      </c>
      <c r="D1133" s="9" t="str">
        <f>VLOOKUP(Table_miniLM_keywords_topics[[#This Row],[Column3.topic]],miniLM_keywords_topicDescriptio!$B$2:$C$20, 2, FALSE)</f>
        <v>10_writing_automated_feedback_l2</v>
      </c>
    </row>
    <row r="1134" spans="1:4" x14ac:dyDescent="0.25">
      <c r="A1134" t="s">
        <v>5569</v>
      </c>
      <c r="B1134" t="s">
        <v>5645</v>
      </c>
      <c r="C1134">
        <v>10</v>
      </c>
      <c r="D1134" s="9" t="str">
        <f>VLOOKUP(Table_miniLM_keywords_topics[[#This Row],[Column3.topic]],miniLM_keywords_topicDescriptio!$B$2:$C$20, 2, FALSE)</f>
        <v>10_writing_automated_feedback_l2</v>
      </c>
    </row>
    <row r="1135" spans="1:4" x14ac:dyDescent="0.25">
      <c r="A1135" t="s">
        <v>5570</v>
      </c>
      <c r="B1135" t="s">
        <v>5648</v>
      </c>
      <c r="C1135">
        <v>10</v>
      </c>
      <c r="D1135" s="9" t="str">
        <f>VLOOKUP(Table_miniLM_keywords_topics[[#This Row],[Column3.topic]],miniLM_keywords_topicDescriptio!$B$2:$C$20, 2, FALSE)</f>
        <v>10_writing_automated_feedback_l2</v>
      </c>
    </row>
    <row r="1136" spans="1:4" x14ac:dyDescent="0.25">
      <c r="A1136" t="s">
        <v>5571</v>
      </c>
      <c r="B1136" t="s">
        <v>5652</v>
      </c>
      <c r="C1136">
        <v>6</v>
      </c>
      <c r="D1136" s="9" t="str">
        <f>VLOOKUP(Table_miniLM_keywords_topics[[#This Row],[Column3.topic]],miniLM_keywords_topicDescriptio!$B$2:$C$20, 2, FALSE)</f>
        <v>6_mobile_assisted_learning_vocabulary</v>
      </c>
    </row>
    <row r="1137" spans="1:4" x14ac:dyDescent="0.25">
      <c r="A1137" t="s">
        <v>5653</v>
      </c>
      <c r="B1137" t="s">
        <v>5663</v>
      </c>
      <c r="C1137">
        <v>-1</v>
      </c>
      <c r="D1137" s="9" t="str">
        <f>VLOOKUP(Table_miniLM_keywords_topics[[#This Row],[Column3.topic]],miniLM_keywords_topicDescriptio!$B$2:$C$20, 2, FALSE)</f>
        <v>-1_language_second_learning_instruction</v>
      </c>
    </row>
    <row r="1138" spans="1:4" x14ac:dyDescent="0.25">
      <c r="A1138" t="s">
        <v>5654</v>
      </c>
      <c r="B1138" t="s">
        <v>5685</v>
      </c>
      <c r="C1138">
        <v>2</v>
      </c>
      <c r="D1138" s="9" t="str">
        <f>VLOOKUP(Table_miniLM_keywords_topics[[#This Row],[Column3.topic]],miniLM_keywords_topicDescriptio!$B$2:$C$20, 2, FALSE)</f>
        <v>2_reality_virtual_digital_telecollaboration</v>
      </c>
    </row>
    <row r="1139" spans="1:4" x14ac:dyDescent="0.25">
      <c r="A1139" t="s">
        <v>5655</v>
      </c>
      <c r="B1139" t="s">
        <v>5687</v>
      </c>
      <c r="C1139">
        <v>10</v>
      </c>
      <c r="D1139" s="9" t="str">
        <f>VLOOKUP(Table_miniLM_keywords_topics[[#This Row],[Column3.topic]],miniLM_keywords_topicDescriptio!$B$2:$C$20, 2, FALSE)</f>
        <v>10_writing_automated_feedback_l2</v>
      </c>
    </row>
    <row r="1140" spans="1:4" x14ac:dyDescent="0.25">
      <c r="A1140" t="s">
        <v>5656</v>
      </c>
      <c r="B1140" t="s">
        <v>5689</v>
      </c>
      <c r="C1140">
        <v>6</v>
      </c>
      <c r="D1140" s="9" t="str">
        <f>VLOOKUP(Table_miniLM_keywords_topics[[#This Row],[Column3.topic]],miniLM_keywords_topicDescriptio!$B$2:$C$20, 2, FALSE)</f>
        <v>6_mobile_assisted_learning_vocabulary</v>
      </c>
    </row>
    <row r="1141" spans="1:4" x14ac:dyDescent="0.25">
      <c r="A1141" t="s">
        <v>5657</v>
      </c>
      <c r="B1141" t="s">
        <v>5691</v>
      </c>
      <c r="C1141">
        <v>12</v>
      </c>
      <c r="D1141" s="9" t="str">
        <f>VLOOKUP(Table_miniLM_keywords_topics[[#This Row],[Column3.topic]],miniLM_keywords_topicDescriptio!$B$2:$C$20, 2, FALSE)</f>
        <v>12_pronunciation_phonetics_instruction_acoustics</v>
      </c>
    </row>
    <row r="1142" spans="1:4" x14ac:dyDescent="0.25">
      <c r="A1142" t="s">
        <v>5556</v>
      </c>
      <c r="B1142" t="s">
        <v>5693</v>
      </c>
      <c r="C1142">
        <v>2</v>
      </c>
      <c r="D1142" s="9" t="str">
        <f>VLOOKUP(Table_miniLM_keywords_topics[[#This Row],[Column3.topic]],miniLM_keywords_topicDescriptio!$B$2:$C$20, 2, FALSE)</f>
        <v>2_reality_virtual_digital_telecollaboration</v>
      </c>
    </row>
    <row r="1143" spans="1:4" x14ac:dyDescent="0.25">
      <c r="A1143" t="s">
        <v>5658</v>
      </c>
      <c r="B1143" t="s">
        <v>5694</v>
      </c>
      <c r="C1143">
        <v>10</v>
      </c>
      <c r="D1143" s="9" t="str">
        <f>VLOOKUP(Table_miniLM_keywords_topics[[#This Row],[Column3.topic]],miniLM_keywords_topicDescriptio!$B$2:$C$20, 2, FALSE)</f>
        <v>10_writing_automated_feedback_l2</v>
      </c>
    </row>
    <row r="1144" spans="1:4" x14ac:dyDescent="0.25">
      <c r="A1144" t="s">
        <v>5659</v>
      </c>
      <c r="B1144" t="s">
        <v>5696</v>
      </c>
      <c r="C1144">
        <v>-1</v>
      </c>
      <c r="D1144" s="9" t="str">
        <f>VLOOKUP(Table_miniLM_keywords_topics[[#This Row],[Column3.topic]],miniLM_keywords_topicDescriptio!$B$2:$C$20, 2, FALSE)</f>
        <v>-1_language_second_learning_instruction</v>
      </c>
    </row>
    <row r="1145" spans="1:4" x14ac:dyDescent="0.25">
      <c r="A1145" t="s">
        <v>5666</v>
      </c>
      <c r="B1145" t="s">
        <v>5698</v>
      </c>
      <c r="C1145">
        <v>2</v>
      </c>
      <c r="D1145" s="9" t="str">
        <f>VLOOKUP(Table_miniLM_keywords_topics[[#This Row],[Column3.topic]],miniLM_keywords_topicDescriptio!$B$2:$C$20, 2, FALSE)</f>
        <v>2_reality_virtual_digital_telecollaboration</v>
      </c>
    </row>
    <row r="1146" spans="1:4" x14ac:dyDescent="0.25">
      <c r="A1146" t="s">
        <v>5667</v>
      </c>
      <c r="B1146" t="s">
        <v>5700</v>
      </c>
      <c r="C1146">
        <v>-1</v>
      </c>
      <c r="D1146" s="9" t="str">
        <f>VLOOKUP(Table_miniLM_keywords_topics[[#This Row],[Column3.topic]],miniLM_keywords_topicDescriptio!$B$2:$C$20, 2, FALSE)</f>
        <v>-1_language_second_learning_instruction</v>
      </c>
    </row>
    <row r="1147" spans="1:4" x14ac:dyDescent="0.25">
      <c r="A1147" t="s">
        <v>5668</v>
      </c>
      <c r="B1147" t="s">
        <v>5702</v>
      </c>
      <c r="C1147">
        <v>2</v>
      </c>
      <c r="D1147" s="9" t="str">
        <f>VLOOKUP(Table_miniLM_keywords_topics[[#This Row],[Column3.topic]],miniLM_keywords_topicDescriptio!$B$2:$C$20, 2, FALSE)</f>
        <v>2_reality_virtual_digital_telecollaboration</v>
      </c>
    </row>
    <row r="1148" spans="1:4" x14ac:dyDescent="0.25">
      <c r="A1148" t="s">
        <v>5669</v>
      </c>
      <c r="B1148" t="s">
        <v>5704</v>
      </c>
      <c r="C1148">
        <v>6</v>
      </c>
      <c r="D1148" s="9" t="str">
        <f>VLOOKUP(Table_miniLM_keywords_topics[[#This Row],[Column3.topic]],miniLM_keywords_topicDescriptio!$B$2:$C$20, 2, FALSE)</f>
        <v>6_mobile_assisted_learning_vocabulary</v>
      </c>
    </row>
    <row r="1149" spans="1:4" x14ac:dyDescent="0.25">
      <c r="A1149" t="s">
        <v>5670</v>
      </c>
      <c r="B1149" t="s">
        <v>5706</v>
      </c>
      <c r="C1149">
        <v>-1</v>
      </c>
      <c r="D1149" s="9" t="str">
        <f>VLOOKUP(Table_miniLM_keywords_topics[[#This Row],[Column3.topic]],miniLM_keywords_topicDescriptio!$B$2:$C$20, 2, FALSE)</f>
        <v>-1_language_second_learning_instruction</v>
      </c>
    </row>
    <row r="1150" spans="1:4" x14ac:dyDescent="0.25">
      <c r="A1150" t="s">
        <v>5671</v>
      </c>
      <c r="B1150" t="s">
        <v>5708</v>
      </c>
      <c r="C1150">
        <v>3</v>
      </c>
      <c r="D1150" s="9" t="str">
        <f>VLOOKUP(Table_miniLM_keywords_topics[[#This Row],[Column3.topic]],miniLM_keywords_topicDescriptio!$B$2:$C$20, 2, FALSE)</f>
        <v>3_instruction_computer_assisted_learning</v>
      </c>
    </row>
    <row r="1151" spans="1:4" x14ac:dyDescent="0.25">
      <c r="A1151" t="s">
        <v>5672</v>
      </c>
      <c r="B1151" t="s">
        <v>5710</v>
      </c>
      <c r="C1151">
        <v>2</v>
      </c>
      <c r="D1151" s="9" t="str">
        <f>VLOOKUP(Table_miniLM_keywords_topics[[#This Row],[Column3.topic]],miniLM_keywords_topicDescriptio!$B$2:$C$20, 2, FALSE)</f>
        <v>2_reality_virtual_digital_telecollaboration</v>
      </c>
    </row>
    <row r="1152" spans="1:4" x14ac:dyDescent="0.25">
      <c r="A1152" t="s">
        <v>5673</v>
      </c>
      <c r="B1152" t="s">
        <v>5712</v>
      </c>
      <c r="C1152">
        <v>6</v>
      </c>
      <c r="D1152" s="9" t="str">
        <f>VLOOKUP(Table_miniLM_keywords_topics[[#This Row],[Column3.topic]],miniLM_keywords_topicDescriptio!$B$2:$C$20, 2, FALSE)</f>
        <v>6_mobile_assisted_learning_vocabulary</v>
      </c>
    </row>
    <row r="1153" spans="1:4" x14ac:dyDescent="0.25">
      <c r="A1153" t="s">
        <v>5674</v>
      </c>
      <c r="B1153" t="s">
        <v>5714</v>
      </c>
      <c r="C1153">
        <v>-1</v>
      </c>
      <c r="D1153" s="9" t="str">
        <f>VLOOKUP(Table_miniLM_keywords_topics[[#This Row],[Column3.topic]],miniLM_keywords_topicDescriptio!$B$2:$C$20, 2, FALSE)</f>
        <v>-1_language_second_learning_instruction</v>
      </c>
    </row>
    <row r="1154" spans="1:4" x14ac:dyDescent="0.25">
      <c r="A1154" t="s">
        <v>5675</v>
      </c>
      <c r="B1154" t="s">
        <v>5716</v>
      </c>
      <c r="C1154">
        <v>4</v>
      </c>
      <c r="D1154" s="9" t="str">
        <f>VLOOKUP(Table_miniLM_keywords_topics[[#This Row],[Column3.topic]],miniLM_keywords_topicDescriptio!$B$2:$C$20, 2, FALSE)</f>
        <v>4_writing_composition_instruction_second</v>
      </c>
    </row>
    <row r="1155" spans="1:4" x14ac:dyDescent="0.25">
      <c r="A1155" t="s">
        <v>5676</v>
      </c>
      <c r="B1155" t="s">
        <v>5718</v>
      </c>
      <c r="C1155">
        <v>6</v>
      </c>
      <c r="D1155" s="9" t="str">
        <f>VLOOKUP(Table_miniLM_keywords_topics[[#This Row],[Column3.topic]],miniLM_keywords_topicDescriptio!$B$2:$C$20, 2, FALSE)</f>
        <v>6_mobile_assisted_learning_vocabulary</v>
      </c>
    </row>
    <row r="1156" spans="1:4" x14ac:dyDescent="0.25">
      <c r="A1156" t="s">
        <v>5677</v>
      </c>
      <c r="B1156" t="s">
        <v>5755</v>
      </c>
      <c r="C1156">
        <v>-1</v>
      </c>
      <c r="D1156" s="9" t="str">
        <f>VLOOKUP(Table_miniLM_keywords_topics[[#This Row],[Column3.topic]],miniLM_keywords_topicDescriptio!$B$2:$C$20, 2, FALSE)</f>
        <v>-1_language_second_learning_instruction</v>
      </c>
    </row>
    <row r="1157" spans="1:4" x14ac:dyDescent="0.25">
      <c r="A1157" t="s">
        <v>5678</v>
      </c>
      <c r="B1157" t="s">
        <v>5758</v>
      </c>
      <c r="C1157">
        <v>12</v>
      </c>
      <c r="D1157" s="9" t="str">
        <f>VLOOKUP(Table_miniLM_keywords_topics[[#This Row],[Column3.topic]],miniLM_keywords_topicDescriptio!$B$2:$C$20, 2, FALSE)</f>
        <v>12_pronunciation_phonetics_instruction_acoustics</v>
      </c>
    </row>
    <row r="1158" spans="1:4" x14ac:dyDescent="0.25">
      <c r="A1158" t="s">
        <v>5679</v>
      </c>
      <c r="B1158" t="s">
        <v>5779</v>
      </c>
      <c r="C1158">
        <v>6</v>
      </c>
      <c r="D1158" s="9" t="str">
        <f>VLOOKUP(Table_miniLM_keywords_topics[[#This Row],[Column3.topic]],miniLM_keywords_topicDescriptio!$B$2:$C$20, 2, FALSE)</f>
        <v>6_mobile_assisted_learning_vocabulary</v>
      </c>
    </row>
    <row r="1159" spans="1:4" x14ac:dyDescent="0.25">
      <c r="A1159" t="s">
        <v>5680</v>
      </c>
      <c r="B1159" t="s">
        <v>5781</v>
      </c>
      <c r="C1159">
        <v>2</v>
      </c>
      <c r="D1159" s="9" t="str">
        <f>VLOOKUP(Table_miniLM_keywords_topics[[#This Row],[Column3.topic]],miniLM_keywords_topicDescriptio!$B$2:$C$20, 2, FALSE)</f>
        <v>2_reality_virtual_digital_telecollaboration</v>
      </c>
    </row>
    <row r="1160" spans="1:4" x14ac:dyDescent="0.25">
      <c r="A1160" t="s">
        <v>5681</v>
      </c>
      <c r="B1160" t="s">
        <v>5783</v>
      </c>
      <c r="C1160">
        <v>9</v>
      </c>
      <c r="D1160" s="9" t="str">
        <f>VLOOKUP(Table_miniLM_keywords_topics[[#This Row],[Column3.topic]],miniLM_keywords_topicDescriptio!$B$2:$C$20, 2, FALSE)</f>
        <v>9_chinese_mandarin_language_second</v>
      </c>
    </row>
    <row r="1161" spans="1:4" x14ac:dyDescent="0.25">
      <c r="A1161" t="s">
        <v>5682</v>
      </c>
      <c r="B1161" t="s">
        <v>5785</v>
      </c>
      <c r="C1161">
        <v>2</v>
      </c>
      <c r="D1161" s="9" t="str">
        <f>VLOOKUP(Table_miniLM_keywords_topics[[#This Row],[Column3.topic]],miniLM_keywords_topicDescriptio!$B$2:$C$20, 2, FALSE)</f>
        <v>2_reality_virtual_digital_telecollaboration</v>
      </c>
    </row>
    <row r="1162" spans="1:4" x14ac:dyDescent="0.25">
      <c r="A1162" t="s">
        <v>5683</v>
      </c>
      <c r="B1162" t="s">
        <v>5787</v>
      </c>
      <c r="C1162">
        <v>-1</v>
      </c>
      <c r="D1162" s="9" t="str">
        <f>VLOOKUP(Table_miniLM_keywords_topics[[#This Row],[Column3.topic]],miniLM_keywords_topicDescriptio!$B$2:$C$20, 2, FALSE)</f>
        <v>-1_language_second_learning_instruction</v>
      </c>
    </row>
    <row r="1163" spans="1:4" x14ac:dyDescent="0.25">
      <c r="A1163" t="s">
        <v>5761</v>
      </c>
      <c r="B1163" t="s">
        <v>5788</v>
      </c>
      <c r="C1163">
        <v>16</v>
      </c>
      <c r="D1163" s="9" t="str">
        <f>VLOOKUP(Table_miniLM_keywords_topics[[#This Row],[Column3.topic]],miniLM_keywords_topicDescriptio!$B$2:$C$20, 2, FALSE)</f>
        <v>16_nan___</v>
      </c>
    </row>
    <row r="1164" spans="1:4" x14ac:dyDescent="0.25">
      <c r="A1164" t="s">
        <v>5762</v>
      </c>
      <c r="B1164" t="s">
        <v>5790</v>
      </c>
      <c r="C1164">
        <v>16</v>
      </c>
      <c r="D1164" s="9" t="str">
        <f>VLOOKUP(Table_miniLM_keywords_topics[[#This Row],[Column3.topic]],miniLM_keywords_topicDescriptio!$B$2:$C$20, 2, FALSE)</f>
        <v>16_nan___</v>
      </c>
    </row>
    <row r="1165" spans="1:4" x14ac:dyDescent="0.25">
      <c r="A1165" t="s">
        <v>5763</v>
      </c>
      <c r="B1165" t="s">
        <v>5804</v>
      </c>
      <c r="C1165">
        <v>-1</v>
      </c>
      <c r="D1165" s="9" t="str">
        <f>VLOOKUP(Table_miniLM_keywords_topics[[#This Row],[Column3.topic]],miniLM_keywords_topicDescriptio!$B$2:$C$20, 2, FALSE)</f>
        <v>-1_language_second_learning_instruction</v>
      </c>
    </row>
    <row r="1166" spans="1:4" x14ac:dyDescent="0.25">
      <c r="A1166" t="s">
        <v>5764</v>
      </c>
      <c r="B1166" t="s">
        <v>5806</v>
      </c>
      <c r="C1166">
        <v>-1</v>
      </c>
      <c r="D1166" s="9" t="str">
        <f>VLOOKUP(Table_miniLM_keywords_topics[[#This Row],[Column3.topic]],miniLM_keywords_topicDescriptio!$B$2:$C$20, 2, FALSE)</f>
        <v>-1_language_second_learning_instruction</v>
      </c>
    </row>
    <row r="1167" spans="1:4" x14ac:dyDescent="0.25">
      <c r="A1167" t="s">
        <v>5765</v>
      </c>
      <c r="B1167" t="s">
        <v>5808</v>
      </c>
      <c r="C1167">
        <v>6</v>
      </c>
      <c r="D1167" s="9" t="str">
        <f>VLOOKUP(Table_miniLM_keywords_topics[[#This Row],[Column3.topic]],miniLM_keywords_topicDescriptio!$B$2:$C$20, 2, FALSE)</f>
        <v>6_mobile_assisted_learning_vocabulary</v>
      </c>
    </row>
    <row r="1168" spans="1:4" x14ac:dyDescent="0.25">
      <c r="A1168" t="s">
        <v>5766</v>
      </c>
      <c r="B1168" t="s">
        <v>5810</v>
      </c>
      <c r="C1168">
        <v>16</v>
      </c>
      <c r="D1168" s="9" t="str">
        <f>VLOOKUP(Table_miniLM_keywords_topics[[#This Row],[Column3.topic]],miniLM_keywords_topicDescriptio!$B$2:$C$20, 2, FALSE)</f>
        <v>16_nan___</v>
      </c>
    </row>
    <row r="1169" spans="1:4" x14ac:dyDescent="0.25">
      <c r="A1169" t="s">
        <v>5767</v>
      </c>
      <c r="B1169" t="s">
        <v>5812</v>
      </c>
      <c r="C1169">
        <v>-1</v>
      </c>
      <c r="D1169" s="9" t="str">
        <f>VLOOKUP(Table_miniLM_keywords_topics[[#This Row],[Column3.topic]],miniLM_keywords_topicDescriptio!$B$2:$C$20, 2, FALSE)</f>
        <v>-1_language_second_learning_instruction</v>
      </c>
    </row>
    <row r="1170" spans="1:4" x14ac:dyDescent="0.25">
      <c r="A1170" t="s">
        <v>5768</v>
      </c>
      <c r="B1170" t="s">
        <v>5813</v>
      </c>
      <c r="C1170">
        <v>6</v>
      </c>
      <c r="D1170" s="9" t="str">
        <f>VLOOKUP(Table_miniLM_keywords_topics[[#This Row],[Column3.topic]],miniLM_keywords_topicDescriptio!$B$2:$C$20, 2, FALSE)</f>
        <v>6_mobile_assisted_learning_vocabulary</v>
      </c>
    </row>
    <row r="1171" spans="1:4" x14ac:dyDescent="0.25">
      <c r="A1171" t="s">
        <v>5769</v>
      </c>
      <c r="B1171" t="s">
        <v>5814</v>
      </c>
      <c r="C1171">
        <v>16</v>
      </c>
      <c r="D1171" s="9" t="str">
        <f>VLOOKUP(Table_miniLM_keywords_topics[[#This Row],[Column3.topic]],miniLM_keywords_topicDescriptio!$B$2:$C$20, 2, FALSE)</f>
        <v>16_nan___</v>
      </c>
    </row>
    <row r="1172" spans="1:4" x14ac:dyDescent="0.25">
      <c r="A1172" t="s">
        <v>5770</v>
      </c>
      <c r="B1172" t="s">
        <v>5828</v>
      </c>
      <c r="C1172">
        <v>-1</v>
      </c>
      <c r="D1172" s="9" t="str">
        <f>VLOOKUP(Table_miniLM_keywords_topics[[#This Row],[Column3.topic]],miniLM_keywords_topicDescriptio!$B$2:$C$20, 2, FALSE)</f>
        <v>-1_language_second_learning_instruction</v>
      </c>
    </row>
    <row r="1173" spans="1:4" x14ac:dyDescent="0.25">
      <c r="A1173" t="s">
        <v>5771</v>
      </c>
      <c r="B1173" t="s">
        <v>5830</v>
      </c>
      <c r="C1173">
        <v>6</v>
      </c>
      <c r="D1173" s="9" t="str">
        <f>VLOOKUP(Table_miniLM_keywords_topics[[#This Row],[Column3.topic]],miniLM_keywords_topicDescriptio!$B$2:$C$20, 2, FALSE)</f>
        <v>6_mobile_assisted_learning_vocabulary</v>
      </c>
    </row>
    <row r="1174" spans="1:4" x14ac:dyDescent="0.25">
      <c r="A1174" t="s">
        <v>5772</v>
      </c>
      <c r="B1174" t="s">
        <v>5832</v>
      </c>
      <c r="C1174">
        <v>6</v>
      </c>
      <c r="D1174" s="9" t="str">
        <f>VLOOKUP(Table_miniLM_keywords_topics[[#This Row],[Column3.topic]],miniLM_keywords_topicDescriptio!$B$2:$C$20, 2, FALSE)</f>
        <v>6_mobile_assisted_learning_vocabulary</v>
      </c>
    </row>
    <row r="1175" spans="1:4" x14ac:dyDescent="0.25">
      <c r="A1175" t="s">
        <v>5773</v>
      </c>
      <c r="B1175" t="s">
        <v>5834</v>
      </c>
      <c r="C1175">
        <v>2</v>
      </c>
      <c r="D1175" s="9" t="str">
        <f>VLOOKUP(Table_miniLM_keywords_topics[[#This Row],[Column3.topic]],miniLM_keywords_topicDescriptio!$B$2:$C$20, 2, FALSE)</f>
        <v>2_reality_virtual_digital_telecollaboration</v>
      </c>
    </row>
    <row r="1176" spans="1:4" x14ac:dyDescent="0.25">
      <c r="A1176" t="s">
        <v>5774</v>
      </c>
      <c r="B1176" t="s">
        <v>5835</v>
      </c>
      <c r="C1176">
        <v>16</v>
      </c>
      <c r="D1176" s="9" t="str">
        <f>VLOOKUP(Table_miniLM_keywords_topics[[#This Row],[Column3.topic]],miniLM_keywords_topicDescriptio!$B$2:$C$20, 2, FALSE)</f>
        <v>16_nan___</v>
      </c>
    </row>
    <row r="1177" spans="1:4" x14ac:dyDescent="0.25">
      <c r="A1177" t="s">
        <v>5776</v>
      </c>
      <c r="B1177" t="s">
        <v>5837</v>
      </c>
      <c r="C1177">
        <v>0</v>
      </c>
      <c r="D1177" s="9" t="str">
        <f>VLOOKUP(Table_miniLM_keywords_topics[[#This Row],[Column3.topic]],miniLM_keywords_topicDescriptio!$B$2:$C$20, 2, FALSE)</f>
        <v>0_teacher_teachers_attitudes_language</v>
      </c>
    </row>
    <row r="1178" spans="1:4" x14ac:dyDescent="0.25">
      <c r="A1178" t="s">
        <v>5775</v>
      </c>
      <c r="B1178" t="s">
        <v>5855</v>
      </c>
      <c r="C1178">
        <v>-1</v>
      </c>
      <c r="D1178" s="9" t="str">
        <f>VLOOKUP(Table_miniLM_keywords_topics[[#This Row],[Column3.topic]],miniLM_keywords_topicDescriptio!$B$2:$C$20, 2, FALSE)</f>
        <v>-1_language_second_learning_instruction</v>
      </c>
    </row>
    <row r="1179" spans="1:4" x14ac:dyDescent="0.25">
      <c r="A1179" t="s">
        <v>5777</v>
      </c>
      <c r="B1179" t="s">
        <v>5857</v>
      </c>
      <c r="C1179">
        <v>10</v>
      </c>
      <c r="D1179" s="9" t="str">
        <f>VLOOKUP(Table_miniLM_keywords_topics[[#This Row],[Column3.topic]],miniLM_keywords_topicDescriptio!$B$2:$C$20, 2, FALSE)</f>
        <v>10_writing_automated_feedback_l2</v>
      </c>
    </row>
    <row r="1180" spans="1:4" x14ac:dyDescent="0.25">
      <c r="A1180" t="s">
        <v>5849</v>
      </c>
      <c r="B1180" t="s">
        <v>5859</v>
      </c>
      <c r="C1180">
        <v>6</v>
      </c>
      <c r="D1180" s="9" t="str">
        <f>VLOOKUP(Table_miniLM_keywords_topics[[#This Row],[Column3.topic]],miniLM_keywords_topicDescriptio!$B$2:$C$20, 2, FALSE)</f>
        <v>6_mobile_assisted_learning_vocabulary</v>
      </c>
    </row>
    <row r="1181" spans="1:4" x14ac:dyDescent="0.25">
      <c r="A1181" t="s">
        <v>5850</v>
      </c>
      <c r="B1181" t="s">
        <v>5861</v>
      </c>
      <c r="C1181">
        <v>6</v>
      </c>
      <c r="D1181" s="9" t="str">
        <f>VLOOKUP(Table_miniLM_keywords_topics[[#This Row],[Column3.topic]],miniLM_keywords_topicDescriptio!$B$2:$C$20, 2, FALSE)</f>
        <v>6_mobile_assisted_learning_vocabulary</v>
      </c>
    </row>
    <row r="1182" spans="1:4" x14ac:dyDescent="0.25">
      <c r="A1182" t="s">
        <v>5851</v>
      </c>
      <c r="B1182" t="s">
        <v>5862</v>
      </c>
      <c r="C1182">
        <v>16</v>
      </c>
      <c r="D1182" s="9" t="str">
        <f>VLOOKUP(Table_miniLM_keywords_topics[[#This Row],[Column3.topic]],miniLM_keywords_topicDescriptio!$B$2:$C$20, 2, FALSE)</f>
        <v>16_nan___</v>
      </c>
    </row>
    <row r="1183" spans="1:4" x14ac:dyDescent="0.25">
      <c r="A1183" t="s">
        <v>5852</v>
      </c>
      <c r="B1183" t="s">
        <v>5864</v>
      </c>
      <c r="C1183">
        <v>16</v>
      </c>
      <c r="D1183" s="9" t="str">
        <f>VLOOKUP(Table_miniLM_keywords_topics[[#This Row],[Column3.topic]],miniLM_keywords_topicDescriptio!$B$2:$C$20, 2, FALSE)</f>
        <v>16_nan___</v>
      </c>
    </row>
    <row r="1184" spans="1:4" x14ac:dyDescent="0.25">
      <c r="A1184" t="s">
        <v>5853</v>
      </c>
      <c r="B1184" t="s">
        <v>5883</v>
      </c>
      <c r="C1184">
        <v>1</v>
      </c>
      <c r="D1184" s="9" t="str">
        <f>VLOOKUP(Table_miniLM_keywords_topics[[#This Row],[Column3.topic]],miniLM_keywords_topicDescriptio!$B$2:$C$20, 2, FALSE)</f>
        <v>1_tests_language_second_reading</v>
      </c>
    </row>
    <row r="1185" spans="1:4" x14ac:dyDescent="0.25">
      <c r="A1185" t="s">
        <v>5875</v>
      </c>
      <c r="B1185" t="s">
        <v>5894</v>
      </c>
      <c r="C1185">
        <v>2</v>
      </c>
      <c r="D1185" s="9" t="str">
        <f>VLOOKUP(Table_miniLM_keywords_topics[[#This Row],[Column3.topic]],miniLM_keywords_topicDescriptio!$B$2:$C$20, 2, FALSE)</f>
        <v>2_reality_virtual_digital_telecollaboration</v>
      </c>
    </row>
    <row r="1186" spans="1:4" x14ac:dyDescent="0.25">
      <c r="A1186" t="s">
        <v>5876</v>
      </c>
      <c r="B1186" t="s">
        <v>5893</v>
      </c>
      <c r="C1186">
        <v>2</v>
      </c>
      <c r="D1186" s="9" t="str">
        <f>VLOOKUP(Table_miniLM_keywords_topics[[#This Row],[Column3.topic]],miniLM_keywords_topicDescriptio!$B$2:$C$20, 2, FALSE)</f>
        <v>2_reality_virtual_digital_telecollaboration</v>
      </c>
    </row>
    <row r="1187" spans="1:4" x14ac:dyDescent="0.25">
      <c r="A1187" t="s">
        <v>5877</v>
      </c>
      <c r="B1187" t="s">
        <v>5898</v>
      </c>
      <c r="C1187">
        <v>6</v>
      </c>
      <c r="D1187" s="9" t="str">
        <f>VLOOKUP(Table_miniLM_keywords_topics[[#This Row],[Column3.topic]],miniLM_keywords_topicDescriptio!$B$2:$C$20, 2, FALSE)</f>
        <v>6_mobile_assisted_learning_vocabulary</v>
      </c>
    </row>
    <row r="1188" spans="1:4" x14ac:dyDescent="0.25">
      <c r="A1188" t="s">
        <v>5878</v>
      </c>
      <c r="B1188" t="s">
        <v>5906</v>
      </c>
      <c r="C1188">
        <v>6</v>
      </c>
      <c r="D1188" s="9" t="str">
        <f>VLOOKUP(Table_miniLM_keywords_topics[[#This Row],[Column3.topic]],miniLM_keywords_topicDescriptio!$B$2:$C$20, 2, FALSE)</f>
        <v>6_mobile_assisted_learning_vocabulary</v>
      </c>
    </row>
    <row r="1189" spans="1:4" x14ac:dyDescent="0.25">
      <c r="A1189" t="s">
        <v>5879</v>
      </c>
      <c r="B1189" t="s">
        <v>5905</v>
      </c>
      <c r="C1189">
        <v>10</v>
      </c>
      <c r="D1189" s="9" t="str">
        <f>VLOOKUP(Table_miniLM_keywords_topics[[#This Row],[Column3.topic]],miniLM_keywords_topicDescriptio!$B$2:$C$20, 2, FALSE)</f>
        <v>10_writing_automated_feedback_l2</v>
      </c>
    </row>
    <row r="1190" spans="1:4" x14ac:dyDescent="0.25">
      <c r="A1190" t="s">
        <v>5880</v>
      </c>
      <c r="B1190" t="s">
        <v>5910</v>
      </c>
      <c r="C1190">
        <v>10</v>
      </c>
      <c r="D1190" s="9" t="str">
        <f>VLOOKUP(Table_miniLM_keywords_topics[[#This Row],[Column3.topic]],miniLM_keywords_topicDescriptio!$B$2:$C$20, 2, FALSE)</f>
        <v>10_writing_automated_feedback_l2</v>
      </c>
    </row>
    <row r="1191" spans="1:4" x14ac:dyDescent="0.25">
      <c r="A1191" t="s">
        <v>5881</v>
      </c>
      <c r="B1191" t="s">
        <v>5914</v>
      </c>
      <c r="C1191">
        <v>6</v>
      </c>
      <c r="D1191" s="9" t="str">
        <f>VLOOKUP(Table_miniLM_keywords_topics[[#This Row],[Column3.topic]],miniLM_keywords_topicDescriptio!$B$2:$C$20, 2, FALSE)</f>
        <v>6_mobile_assisted_learning_vocabulary</v>
      </c>
    </row>
    <row r="1192" spans="1:4" x14ac:dyDescent="0.25">
      <c r="A1192" t="s">
        <v>5916</v>
      </c>
      <c r="B1192" t="s">
        <v>5919</v>
      </c>
      <c r="C1192">
        <v>2</v>
      </c>
      <c r="D1192" s="9" t="str">
        <f>VLOOKUP(Table_miniLM_keywords_topics[[#This Row],[Column3.topic]],miniLM_keywords_topicDescriptio!$B$2:$C$20, 2, FALSE)</f>
        <v>2_reality_virtual_digital_telecollaboration</v>
      </c>
    </row>
    <row r="1193" spans="1:4" x14ac:dyDescent="0.25">
      <c r="A1193" t="s">
        <v>5927</v>
      </c>
      <c r="B1193" t="s">
        <v>5929</v>
      </c>
      <c r="C1193">
        <v>11</v>
      </c>
      <c r="D1193" s="9" t="str">
        <f>VLOOKUP(Table_miniLM_keywords_topics[[#This Row],[Column3.topic]],miniLM_keywords_topicDescriptio!$B$2:$C$20, 2, FALSE)</f>
        <v>11_web_technologies_writing_collaborative</v>
      </c>
    </row>
    <row r="1194" spans="1:4" x14ac:dyDescent="0.25">
      <c r="A1194" t="s">
        <v>5935</v>
      </c>
      <c r="B1194" t="s">
        <v>5945</v>
      </c>
      <c r="C1194">
        <v>6</v>
      </c>
      <c r="D1194" s="9" t="str">
        <f>VLOOKUP(Table_miniLM_keywords_topics[[#This Row],[Column3.topic]],miniLM_keywords_topicDescriptio!$B$2:$C$20, 2, FALSE)</f>
        <v>6_mobile_assisted_learning_vocabulary</v>
      </c>
    </row>
    <row r="1195" spans="1:4" x14ac:dyDescent="0.25">
      <c r="A1195" t="s">
        <v>5936</v>
      </c>
      <c r="B1195" t="s">
        <v>5949</v>
      </c>
      <c r="C1195">
        <v>0</v>
      </c>
      <c r="D1195" s="9" t="str">
        <f>VLOOKUP(Table_miniLM_keywords_topics[[#This Row],[Column3.topic]],miniLM_keywords_topicDescriptio!$B$2:$C$20, 2, FALSE)</f>
        <v>0_teacher_teachers_attitudes_language</v>
      </c>
    </row>
    <row r="1196" spans="1:4" x14ac:dyDescent="0.25">
      <c r="A1196" t="s">
        <v>5937</v>
      </c>
      <c r="B1196" t="s">
        <v>5953</v>
      </c>
      <c r="C1196">
        <v>10</v>
      </c>
      <c r="D1196" s="9" t="str">
        <f>VLOOKUP(Table_miniLM_keywords_topics[[#This Row],[Column3.topic]],miniLM_keywords_topicDescriptio!$B$2:$C$20, 2, FALSE)</f>
        <v>10_writing_automated_feedback_l2</v>
      </c>
    </row>
    <row r="1197" spans="1:4" x14ac:dyDescent="0.25">
      <c r="A1197" t="s">
        <v>5938</v>
      </c>
      <c r="B1197" t="s">
        <v>5957</v>
      </c>
      <c r="C1197">
        <v>-1</v>
      </c>
      <c r="D1197" s="9" t="str">
        <f>VLOOKUP(Table_miniLM_keywords_topics[[#This Row],[Column3.topic]],miniLM_keywords_topicDescriptio!$B$2:$C$20, 2, FALSE)</f>
        <v>-1_language_second_learning_instruction</v>
      </c>
    </row>
    <row r="1198" spans="1:4" x14ac:dyDescent="0.25">
      <c r="A1198" t="s">
        <v>5939</v>
      </c>
      <c r="B1198" t="s">
        <v>5961</v>
      </c>
      <c r="C1198">
        <v>5</v>
      </c>
      <c r="D1198" s="9" t="str">
        <f>VLOOKUP(Table_miniLM_keywords_topics[[#This Row],[Column3.topic]],miniLM_keywords_topicDescriptio!$B$2:$C$20, 2, FALSE)</f>
        <v>5_student_technology_education_uses</v>
      </c>
    </row>
    <row r="1199" spans="1:4" x14ac:dyDescent="0.25">
      <c r="A1199" t="s">
        <v>5940</v>
      </c>
      <c r="B1199" t="s">
        <v>5969</v>
      </c>
      <c r="C1199">
        <v>11</v>
      </c>
      <c r="D1199" s="9" t="str">
        <f>VLOOKUP(Table_miniLM_keywords_topics[[#This Row],[Column3.topic]],miniLM_keywords_topicDescriptio!$B$2:$C$20, 2, FALSE)</f>
        <v>11_web_technologies_writing_collaborative</v>
      </c>
    </row>
    <row r="1200" spans="1:4" x14ac:dyDescent="0.25">
      <c r="A1200" t="s">
        <v>5941</v>
      </c>
      <c r="B1200" t="s">
        <v>6032</v>
      </c>
      <c r="C1200">
        <v>6</v>
      </c>
      <c r="D1200" s="9" t="str">
        <f>VLOOKUP(Table_miniLM_keywords_topics[[#This Row],[Column3.topic]],miniLM_keywords_topicDescriptio!$B$2:$C$20, 2, FALSE)</f>
        <v>6_mobile_assisted_learning_vocabulary</v>
      </c>
    </row>
    <row r="1201" spans="1:4" x14ac:dyDescent="0.25">
      <c r="A1201" t="s">
        <v>5942</v>
      </c>
      <c r="B1201" t="s">
        <v>6036</v>
      </c>
      <c r="C1201">
        <v>2</v>
      </c>
      <c r="D1201" s="9" t="str">
        <f>VLOOKUP(Table_miniLM_keywords_topics[[#This Row],[Column3.topic]],miniLM_keywords_topicDescriptio!$B$2:$C$20, 2, FALSE)</f>
        <v>2_reality_virtual_digital_telecollaboration</v>
      </c>
    </row>
    <row r="1202" spans="1:4" x14ac:dyDescent="0.25">
      <c r="A1202" t="s">
        <v>5943</v>
      </c>
      <c r="B1202" t="s">
        <v>6039</v>
      </c>
      <c r="C1202">
        <v>6</v>
      </c>
      <c r="D1202" s="9" t="str">
        <f>VLOOKUP(Table_miniLM_keywords_topics[[#This Row],[Column3.topic]],miniLM_keywords_topicDescriptio!$B$2:$C$20, 2, FALSE)</f>
        <v>6_mobile_assisted_learning_vocabulary</v>
      </c>
    </row>
    <row r="1203" spans="1:4" x14ac:dyDescent="0.25">
      <c r="A1203" t="s">
        <v>5944</v>
      </c>
      <c r="B1203" t="s">
        <v>6044</v>
      </c>
      <c r="C1203">
        <v>0</v>
      </c>
      <c r="D1203" s="9" t="str">
        <f>VLOOKUP(Table_miniLM_keywords_topics[[#This Row],[Column3.topic]],miniLM_keywords_topicDescriptio!$B$2:$C$20, 2, FALSE)</f>
        <v>0_teacher_teachers_attitudes_language</v>
      </c>
    </row>
    <row r="1204" spans="1:4" x14ac:dyDescent="0.25">
      <c r="A1204" t="s">
        <v>6001</v>
      </c>
      <c r="B1204" t="s">
        <v>6048</v>
      </c>
      <c r="C1204">
        <v>-1</v>
      </c>
      <c r="D1204" s="9" t="str">
        <f>VLOOKUP(Table_miniLM_keywords_topics[[#This Row],[Column3.topic]],miniLM_keywords_topicDescriptio!$B$2:$C$20, 2, FALSE)</f>
        <v>-1_language_second_learning_instruction</v>
      </c>
    </row>
    <row r="1205" spans="1:4" x14ac:dyDescent="0.25">
      <c r="A1205" t="s">
        <v>6002</v>
      </c>
      <c r="B1205" t="s">
        <v>6052</v>
      </c>
      <c r="C1205">
        <v>10</v>
      </c>
      <c r="D1205" s="9" t="str">
        <f>VLOOKUP(Table_miniLM_keywords_topics[[#This Row],[Column3.topic]],miniLM_keywords_topicDescriptio!$B$2:$C$20, 2, FALSE)</f>
        <v>10_writing_automated_feedback_l2</v>
      </c>
    </row>
    <row r="1206" spans="1:4" x14ac:dyDescent="0.25">
      <c r="A1206" t="s">
        <v>6003</v>
      </c>
      <c r="B1206" t="s">
        <v>6056</v>
      </c>
      <c r="C1206">
        <v>12</v>
      </c>
      <c r="D1206" s="9" t="str">
        <f>VLOOKUP(Table_miniLM_keywords_topics[[#This Row],[Column3.topic]],miniLM_keywords_topicDescriptio!$B$2:$C$20, 2, FALSE)</f>
        <v>12_pronunciation_phonetics_instruction_acoustics</v>
      </c>
    </row>
    <row r="1207" spans="1:4" x14ac:dyDescent="0.25">
      <c r="A1207" t="s">
        <v>6004</v>
      </c>
      <c r="B1207" t="s">
        <v>6060</v>
      </c>
      <c r="C1207">
        <v>-1</v>
      </c>
      <c r="D1207" s="9" t="str">
        <f>VLOOKUP(Table_miniLM_keywords_topics[[#This Row],[Column3.topic]],miniLM_keywords_topicDescriptio!$B$2:$C$20, 2, FALSE)</f>
        <v>-1_language_second_learning_instruction</v>
      </c>
    </row>
    <row r="1208" spans="1:4" x14ac:dyDescent="0.25">
      <c r="A1208" t="s">
        <v>6005</v>
      </c>
      <c r="B1208" t="s">
        <v>6064</v>
      </c>
      <c r="C1208">
        <v>-1</v>
      </c>
      <c r="D1208" s="9" t="str">
        <f>VLOOKUP(Table_miniLM_keywords_topics[[#This Row],[Column3.topic]],miniLM_keywords_topicDescriptio!$B$2:$C$20, 2, FALSE)</f>
        <v>-1_language_second_learning_instruction</v>
      </c>
    </row>
    <row r="1209" spans="1:4" x14ac:dyDescent="0.25">
      <c r="A1209" t="s">
        <v>6006</v>
      </c>
      <c r="B1209" t="s">
        <v>6068</v>
      </c>
      <c r="C1209">
        <v>2</v>
      </c>
      <c r="D1209" s="9" t="str">
        <f>VLOOKUP(Table_miniLM_keywords_topics[[#This Row],[Column3.topic]],miniLM_keywords_topicDescriptio!$B$2:$C$20, 2, FALSE)</f>
        <v>2_reality_virtual_digital_telecollaboration</v>
      </c>
    </row>
    <row r="1210" spans="1:4" x14ac:dyDescent="0.25">
      <c r="A1210" t="s">
        <v>6007</v>
      </c>
      <c r="B1210" t="s">
        <v>6072</v>
      </c>
      <c r="C1210">
        <v>2</v>
      </c>
      <c r="D1210" s="9" t="str">
        <f>VLOOKUP(Table_miniLM_keywords_topics[[#This Row],[Column3.topic]],miniLM_keywords_topicDescriptio!$B$2:$C$20, 2, FALSE)</f>
        <v>2_reality_virtual_digital_telecollaboration</v>
      </c>
    </row>
    <row r="1211" spans="1:4" x14ac:dyDescent="0.25">
      <c r="A1211" t="s">
        <v>6008</v>
      </c>
      <c r="B1211" t="s">
        <v>6076</v>
      </c>
      <c r="C1211">
        <v>6</v>
      </c>
      <c r="D1211" s="9" t="str">
        <f>VLOOKUP(Table_miniLM_keywords_topics[[#This Row],[Column3.topic]],miniLM_keywords_topicDescriptio!$B$2:$C$20, 2, FALSE)</f>
        <v>6_mobile_assisted_learning_vocabulary</v>
      </c>
    </row>
    <row r="1212" spans="1:4" x14ac:dyDescent="0.25">
      <c r="A1212" t="s">
        <v>6009</v>
      </c>
      <c r="B1212" t="s">
        <v>6080</v>
      </c>
      <c r="C1212">
        <v>-1</v>
      </c>
      <c r="D1212" s="9" t="str">
        <f>VLOOKUP(Table_miniLM_keywords_topics[[#This Row],[Column3.topic]],miniLM_keywords_topicDescriptio!$B$2:$C$20, 2, FALSE)</f>
        <v>-1_language_second_learning_instruction</v>
      </c>
    </row>
    <row r="1213" spans="1:4" x14ac:dyDescent="0.25">
      <c r="A1213" t="s">
        <v>6010</v>
      </c>
      <c r="B1213" t="s">
        <v>6084</v>
      </c>
      <c r="C1213">
        <v>5</v>
      </c>
      <c r="D1213" s="9" t="str">
        <f>VLOOKUP(Table_miniLM_keywords_topics[[#This Row],[Column3.topic]],miniLM_keywords_topicDescriptio!$B$2:$C$20, 2, FALSE)</f>
        <v>5_student_technology_education_uses</v>
      </c>
    </row>
    <row r="1214" spans="1:4" x14ac:dyDescent="0.25">
      <c r="A1214" t="s">
        <v>6030</v>
      </c>
      <c r="B1214" t="s">
        <v>6094</v>
      </c>
      <c r="C1214">
        <v>2</v>
      </c>
      <c r="D1214" s="9" t="str">
        <f>VLOOKUP(Table_miniLM_keywords_topics[[#This Row],[Column3.topic]],miniLM_keywords_topicDescriptio!$B$2:$C$20, 2, FALSE)</f>
        <v>2_reality_virtual_digital_telecollaboration</v>
      </c>
    </row>
    <row r="1215" spans="1:4" x14ac:dyDescent="0.25">
      <c r="A1215" t="s">
        <v>6011</v>
      </c>
      <c r="B1215" t="s">
        <v>6098</v>
      </c>
      <c r="C1215">
        <v>10</v>
      </c>
      <c r="D1215" s="9" t="str">
        <f>VLOOKUP(Table_miniLM_keywords_topics[[#This Row],[Column3.topic]],miniLM_keywords_topicDescriptio!$B$2:$C$20, 2, FALSE)</f>
        <v>10_writing_automated_feedback_l2</v>
      </c>
    </row>
    <row r="1216" spans="1:4" x14ac:dyDescent="0.25">
      <c r="A1216" t="s">
        <v>6012</v>
      </c>
      <c r="B1216" t="s">
        <v>6102</v>
      </c>
      <c r="C1216">
        <v>-1</v>
      </c>
      <c r="D1216" s="9" t="str">
        <f>VLOOKUP(Table_miniLM_keywords_topics[[#This Row],[Column3.topic]],miniLM_keywords_topicDescriptio!$B$2:$C$20, 2, FALSE)</f>
        <v>-1_language_second_learning_instruction</v>
      </c>
    </row>
    <row r="1217" spans="1:4" x14ac:dyDescent="0.25">
      <c r="A1217" t="s">
        <v>6013</v>
      </c>
      <c r="B1217" t="s">
        <v>6106</v>
      </c>
      <c r="C1217">
        <v>6</v>
      </c>
      <c r="D1217" s="9" t="str">
        <f>VLOOKUP(Table_miniLM_keywords_topics[[#This Row],[Column3.topic]],miniLM_keywords_topicDescriptio!$B$2:$C$20, 2, FALSE)</f>
        <v>6_mobile_assisted_learning_vocabulary</v>
      </c>
    </row>
    <row r="1218" spans="1:4" x14ac:dyDescent="0.25">
      <c r="A1218" t="s">
        <v>6014</v>
      </c>
      <c r="B1218" t="s">
        <v>6110</v>
      </c>
      <c r="C1218">
        <v>2</v>
      </c>
      <c r="D1218" s="9" t="str">
        <f>VLOOKUP(Table_miniLM_keywords_topics[[#This Row],[Column3.topic]],miniLM_keywords_topicDescriptio!$B$2:$C$20, 2, FALSE)</f>
        <v>2_reality_virtual_digital_telecollaboration</v>
      </c>
    </row>
    <row r="1219" spans="1:4" x14ac:dyDescent="0.25">
      <c r="A1219" t="s">
        <v>6015</v>
      </c>
      <c r="B1219" t="s">
        <v>6114</v>
      </c>
      <c r="C1219">
        <v>10</v>
      </c>
      <c r="D1219" s="9" t="str">
        <f>VLOOKUP(Table_miniLM_keywords_topics[[#This Row],[Column3.topic]],miniLM_keywords_topicDescriptio!$B$2:$C$20, 2, FALSE)</f>
        <v>10_writing_automated_feedback_l2</v>
      </c>
    </row>
    <row r="1220" spans="1:4" x14ac:dyDescent="0.25">
      <c r="A1220" t="s">
        <v>6016</v>
      </c>
      <c r="B1220" t="s">
        <v>6118</v>
      </c>
      <c r="C1220">
        <v>-1</v>
      </c>
      <c r="D1220" s="9" t="str">
        <f>VLOOKUP(Table_miniLM_keywords_topics[[#This Row],[Column3.topic]],miniLM_keywords_topicDescriptio!$B$2:$C$20, 2, FALSE)</f>
        <v>-1_language_second_learning_instruction</v>
      </c>
    </row>
    <row r="1221" spans="1:4" x14ac:dyDescent="0.25">
      <c r="A1221" t="s">
        <v>6017</v>
      </c>
      <c r="B1221" t="s">
        <v>6122</v>
      </c>
      <c r="C1221">
        <v>-1</v>
      </c>
      <c r="D1221" s="9" t="str">
        <f>VLOOKUP(Table_miniLM_keywords_topics[[#This Row],[Column3.topic]],miniLM_keywords_topicDescriptio!$B$2:$C$20, 2, FALSE)</f>
        <v>-1_language_second_learning_instruction</v>
      </c>
    </row>
    <row r="1222" spans="1:4" x14ac:dyDescent="0.25">
      <c r="A1222" t="s">
        <v>6018</v>
      </c>
      <c r="B1222" t="s">
        <v>6126</v>
      </c>
      <c r="C1222">
        <v>10</v>
      </c>
      <c r="D1222" s="9" t="str">
        <f>VLOOKUP(Table_miniLM_keywords_topics[[#This Row],[Column3.topic]],miniLM_keywords_topicDescriptio!$B$2:$C$20, 2, FALSE)</f>
        <v>10_writing_automated_feedback_l2</v>
      </c>
    </row>
    <row r="1223" spans="1:4" x14ac:dyDescent="0.25">
      <c r="A1223" t="s">
        <v>6019</v>
      </c>
      <c r="B1223" t="s">
        <v>6130</v>
      </c>
      <c r="C1223">
        <v>-1</v>
      </c>
      <c r="D1223" s="9" t="str">
        <f>VLOOKUP(Table_miniLM_keywords_topics[[#This Row],[Column3.topic]],miniLM_keywords_topicDescriptio!$B$2:$C$20, 2, FALSE)</f>
        <v>-1_language_second_learning_instruction</v>
      </c>
    </row>
    <row r="1224" spans="1:4" x14ac:dyDescent="0.25">
      <c r="A1224" t="s">
        <v>6020</v>
      </c>
      <c r="B1224" t="s">
        <v>6134</v>
      </c>
      <c r="C1224">
        <v>10</v>
      </c>
      <c r="D1224" s="9" t="str">
        <f>VLOOKUP(Table_miniLM_keywords_topics[[#This Row],[Column3.topic]],miniLM_keywords_topicDescriptio!$B$2:$C$20, 2, FALSE)</f>
        <v>10_writing_automated_feedback_l2</v>
      </c>
    </row>
    <row r="1225" spans="1:4" x14ac:dyDescent="0.25">
      <c r="A1225" t="s">
        <v>6021</v>
      </c>
      <c r="B1225" t="s">
        <v>6138</v>
      </c>
      <c r="C1225">
        <v>10</v>
      </c>
      <c r="D1225" s="9" t="str">
        <f>VLOOKUP(Table_miniLM_keywords_topics[[#This Row],[Column3.topic]],miniLM_keywords_topicDescriptio!$B$2:$C$20, 2, FALSE)</f>
        <v>10_writing_automated_feedback_l2</v>
      </c>
    </row>
    <row r="1226" spans="1:4" x14ac:dyDescent="0.25">
      <c r="A1226" t="s">
        <v>6022</v>
      </c>
      <c r="B1226" t="s">
        <v>6142</v>
      </c>
      <c r="C1226">
        <v>-1</v>
      </c>
      <c r="D1226" s="9" t="str">
        <f>VLOOKUP(Table_miniLM_keywords_topics[[#This Row],[Column3.topic]],miniLM_keywords_topicDescriptio!$B$2:$C$20, 2, FALSE)</f>
        <v>-1_language_second_learning_instruction</v>
      </c>
    </row>
    <row r="1227" spans="1:4" x14ac:dyDescent="0.25">
      <c r="A1227" t="s">
        <v>6023</v>
      </c>
      <c r="B1227" t="s">
        <v>6146</v>
      </c>
      <c r="C1227">
        <v>10</v>
      </c>
      <c r="D1227" s="9" t="str">
        <f>VLOOKUP(Table_miniLM_keywords_topics[[#This Row],[Column3.topic]],miniLM_keywords_topicDescriptio!$B$2:$C$20, 2, FALSE)</f>
        <v>10_writing_automated_feedback_l2</v>
      </c>
    </row>
    <row r="1228" spans="1:4" x14ac:dyDescent="0.25">
      <c r="A1228" t="s">
        <v>6024</v>
      </c>
      <c r="B1228" t="s">
        <v>6150</v>
      </c>
      <c r="C1228">
        <v>6</v>
      </c>
      <c r="D1228" s="9" t="str">
        <f>VLOOKUP(Table_miniLM_keywords_topics[[#This Row],[Column3.topic]],miniLM_keywords_topicDescriptio!$B$2:$C$20, 2, FALSE)</f>
        <v>6_mobile_assisted_learning_vocabulary</v>
      </c>
    </row>
    <row r="1229" spans="1:4" x14ac:dyDescent="0.25">
      <c r="A1229" t="s">
        <v>6025</v>
      </c>
      <c r="B1229" t="s">
        <v>6154</v>
      </c>
      <c r="C1229">
        <v>12</v>
      </c>
      <c r="D1229" s="9" t="str">
        <f>VLOOKUP(Table_miniLM_keywords_topics[[#This Row],[Column3.topic]],miniLM_keywords_topicDescriptio!$B$2:$C$20, 2, FALSE)</f>
        <v>12_pronunciation_phonetics_instruction_acoustics</v>
      </c>
    </row>
    <row r="1230" spans="1:4" x14ac:dyDescent="0.25">
      <c r="A1230" t="s">
        <v>6026</v>
      </c>
      <c r="B1230" t="s">
        <v>6157</v>
      </c>
      <c r="C1230">
        <v>-1</v>
      </c>
      <c r="D1230" s="9" t="str">
        <f>VLOOKUP(Table_miniLM_keywords_topics[[#This Row],[Column3.topic]],miniLM_keywords_topicDescriptio!$B$2:$C$20, 2, FALSE)</f>
        <v>-1_language_second_learning_instruction</v>
      </c>
    </row>
    <row r="1231" spans="1:4" x14ac:dyDescent="0.25">
      <c r="A1231" t="s">
        <v>6027</v>
      </c>
      <c r="B1231" t="s">
        <v>6161</v>
      </c>
      <c r="C1231">
        <v>-1</v>
      </c>
      <c r="D1231" s="9" t="str">
        <f>VLOOKUP(Table_miniLM_keywords_topics[[#This Row],[Column3.topic]],miniLM_keywords_topicDescriptio!$B$2:$C$20, 2, FALSE)</f>
        <v>-1_language_second_learning_instruction</v>
      </c>
    </row>
    <row r="1232" spans="1:4" x14ac:dyDescent="0.25">
      <c r="A1232" t="s">
        <v>6028</v>
      </c>
      <c r="B1232" t="s">
        <v>6165</v>
      </c>
      <c r="C1232">
        <v>6</v>
      </c>
      <c r="D1232" s="9" t="str">
        <f>VLOOKUP(Table_miniLM_keywords_topics[[#This Row],[Column3.topic]],miniLM_keywords_topicDescriptio!$B$2:$C$20, 2, FALSE)</f>
        <v>6_mobile_assisted_learning_vocabulary</v>
      </c>
    </row>
    <row r="1233" spans="1:4" x14ac:dyDescent="0.25">
      <c r="A1233" t="s">
        <v>6029</v>
      </c>
      <c r="B1233" t="s">
        <v>6169</v>
      </c>
      <c r="C1233">
        <v>-1</v>
      </c>
      <c r="D1233" s="9" t="str">
        <f>VLOOKUP(Table_miniLM_keywords_topics[[#This Row],[Column3.topic]],miniLM_keywords_topicDescriptio!$B$2:$C$20, 2, FALSE)</f>
        <v>-1_language_second_learning_instruction</v>
      </c>
    </row>
    <row r="1234" spans="1:4" x14ac:dyDescent="0.25">
      <c r="A1234" t="s">
        <v>6088</v>
      </c>
      <c r="B1234" t="s">
        <v>6173</v>
      </c>
      <c r="C1234">
        <v>-1</v>
      </c>
      <c r="D1234" s="9" t="str">
        <f>VLOOKUP(Table_miniLM_keywords_topics[[#This Row],[Column3.topic]],miniLM_keywords_topicDescriptio!$B$2:$C$20, 2, FALSE)</f>
        <v>-1_language_second_learning_instruction</v>
      </c>
    </row>
    <row r="1235" spans="1:4" x14ac:dyDescent="0.25">
      <c r="A1235" t="s">
        <v>6089</v>
      </c>
      <c r="B1235" t="s">
        <v>6177</v>
      </c>
      <c r="C1235">
        <v>10</v>
      </c>
      <c r="D1235" s="9" t="str">
        <f>VLOOKUP(Table_miniLM_keywords_topics[[#This Row],[Column3.topic]],miniLM_keywords_topicDescriptio!$B$2:$C$20, 2, FALSE)</f>
        <v>10_writing_automated_feedback_l2</v>
      </c>
    </row>
    <row r="1236" spans="1:4" x14ac:dyDescent="0.25">
      <c r="A1236" t="s">
        <v>6090</v>
      </c>
      <c r="B1236" t="s">
        <v>6181</v>
      </c>
      <c r="C1236">
        <v>-1</v>
      </c>
      <c r="D1236" s="9" t="str">
        <f>VLOOKUP(Table_miniLM_keywords_topics[[#This Row],[Column3.topic]],miniLM_keywords_topicDescriptio!$B$2:$C$20, 2, FALSE)</f>
        <v>-1_language_second_learning_instruction</v>
      </c>
    </row>
    <row r="1237" spans="1:4" x14ac:dyDescent="0.25">
      <c r="A1237" t="s">
        <v>6091</v>
      </c>
      <c r="B1237" t="s">
        <v>6185</v>
      </c>
      <c r="C1237">
        <v>13</v>
      </c>
      <c r="D1237" s="9" t="str">
        <f>VLOOKUP(Table_miniLM_keywords_topics[[#This Row],[Column3.topic]],miniLM_keywords_topicDescriptio!$B$2:$C$20, 2, FALSE)</f>
        <v>13_blended_learning_language_second</v>
      </c>
    </row>
    <row r="1238" spans="1:4" x14ac:dyDescent="0.25">
      <c r="A1238" t="s">
        <v>6092</v>
      </c>
      <c r="B1238" t="s">
        <v>6188</v>
      </c>
      <c r="C1238">
        <v>6</v>
      </c>
      <c r="D1238" s="9" t="str">
        <f>VLOOKUP(Table_miniLM_keywords_topics[[#This Row],[Column3.topic]],miniLM_keywords_topicDescriptio!$B$2:$C$20, 2, FALSE)</f>
        <v>6_mobile_assisted_learning_vocabulary</v>
      </c>
    </row>
    <row r="1239" spans="1:4" x14ac:dyDescent="0.25">
      <c r="A1239" t="s">
        <v>6093</v>
      </c>
      <c r="B1239" t="s">
        <v>6192</v>
      </c>
      <c r="C1239">
        <v>10</v>
      </c>
      <c r="D1239" s="9" t="str">
        <f>VLOOKUP(Table_miniLM_keywords_topics[[#This Row],[Column3.topic]],miniLM_keywords_topicDescriptio!$B$2:$C$20, 2, FALSE)</f>
        <v>10_writing_automated_feedback_l2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7F77-4DF7-401E-9AD2-B2E820F31BDB}">
  <dimension ref="A1:C20"/>
  <sheetViews>
    <sheetView topLeftCell="A19" workbookViewId="0">
      <selection activeCell="C1" sqref="C1"/>
    </sheetView>
  </sheetViews>
  <sheetFormatPr defaultRowHeight="15.75" x14ac:dyDescent="0.25"/>
  <sheetData>
    <row r="1" spans="1:3" ht="16.5" x14ac:dyDescent="0.25">
      <c r="A1" s="6" t="s">
        <v>6209</v>
      </c>
      <c r="B1" s="6" t="s">
        <v>6210</v>
      </c>
      <c r="C1" s="7"/>
    </row>
    <row r="2" spans="1:3" ht="99" x14ac:dyDescent="0.25">
      <c r="A2" s="8">
        <v>0</v>
      </c>
      <c r="B2" s="8">
        <v>-1</v>
      </c>
      <c r="C2" s="8" t="s">
        <v>6352</v>
      </c>
    </row>
    <row r="3" spans="1:3" ht="82.5" x14ac:dyDescent="0.25">
      <c r="A3" s="8">
        <v>1</v>
      </c>
      <c r="B3" s="8">
        <v>0</v>
      </c>
      <c r="C3" s="8" t="s">
        <v>6353</v>
      </c>
    </row>
    <row r="4" spans="1:3" ht="66" x14ac:dyDescent="0.25">
      <c r="A4" s="8">
        <v>2</v>
      </c>
      <c r="B4" s="8">
        <v>1</v>
      </c>
      <c r="C4" s="8" t="s">
        <v>6354</v>
      </c>
    </row>
    <row r="5" spans="1:3" ht="82.5" x14ac:dyDescent="0.25">
      <c r="A5" s="8">
        <v>3</v>
      </c>
      <c r="B5" s="8">
        <v>2</v>
      </c>
      <c r="C5" s="8" t="s">
        <v>6355</v>
      </c>
    </row>
    <row r="6" spans="1:3" ht="82.5" x14ac:dyDescent="0.25">
      <c r="A6" s="8">
        <v>4</v>
      </c>
      <c r="B6" s="8">
        <v>3</v>
      </c>
      <c r="C6" s="8" t="s">
        <v>6356</v>
      </c>
    </row>
    <row r="7" spans="1:3" ht="82.5" x14ac:dyDescent="0.25">
      <c r="A7" s="8">
        <v>5</v>
      </c>
      <c r="B7" s="8">
        <v>4</v>
      </c>
      <c r="C7" s="8" t="s">
        <v>6357</v>
      </c>
    </row>
    <row r="8" spans="1:3" ht="66" x14ac:dyDescent="0.25">
      <c r="A8" s="8">
        <v>6</v>
      </c>
      <c r="B8" s="8">
        <v>5</v>
      </c>
      <c r="C8" s="8" t="s">
        <v>6358</v>
      </c>
    </row>
    <row r="9" spans="1:3" ht="82.5" x14ac:dyDescent="0.25">
      <c r="A9" s="8">
        <v>7</v>
      </c>
      <c r="B9" s="8">
        <v>6</v>
      </c>
      <c r="C9" s="8" t="s">
        <v>6359</v>
      </c>
    </row>
    <row r="10" spans="1:3" ht="99" x14ac:dyDescent="0.25">
      <c r="A10" s="8">
        <v>8</v>
      </c>
      <c r="B10" s="8">
        <v>7</v>
      </c>
      <c r="C10" s="8" t="s">
        <v>6360</v>
      </c>
    </row>
    <row r="11" spans="1:3" ht="82.5" x14ac:dyDescent="0.25">
      <c r="A11" s="8">
        <v>9</v>
      </c>
      <c r="B11" s="8">
        <v>8</v>
      </c>
      <c r="C11" s="8" t="s">
        <v>6361</v>
      </c>
    </row>
    <row r="12" spans="1:3" ht="82.5" x14ac:dyDescent="0.25">
      <c r="A12" s="8">
        <v>10</v>
      </c>
      <c r="B12" s="8">
        <v>9</v>
      </c>
      <c r="C12" s="8" t="s">
        <v>6362</v>
      </c>
    </row>
    <row r="13" spans="1:3" ht="66" x14ac:dyDescent="0.25">
      <c r="A13" s="8">
        <v>11</v>
      </c>
      <c r="B13" s="8">
        <v>10</v>
      </c>
      <c r="C13" s="8" t="s">
        <v>6363</v>
      </c>
    </row>
    <row r="14" spans="1:3" ht="82.5" x14ac:dyDescent="0.25">
      <c r="A14" s="8">
        <v>12</v>
      </c>
      <c r="B14" s="8">
        <v>11</v>
      </c>
      <c r="C14" s="8" t="s">
        <v>6364</v>
      </c>
    </row>
    <row r="15" spans="1:3" ht="99" x14ac:dyDescent="0.25">
      <c r="A15" s="8">
        <v>13</v>
      </c>
      <c r="B15" s="8">
        <v>12</v>
      </c>
      <c r="C15" s="8" t="s">
        <v>6365</v>
      </c>
    </row>
    <row r="16" spans="1:3" ht="82.5" x14ac:dyDescent="0.25">
      <c r="A16" s="8">
        <v>14</v>
      </c>
      <c r="B16" s="8">
        <v>13</v>
      </c>
      <c r="C16" s="8" t="s">
        <v>6366</v>
      </c>
    </row>
    <row r="17" spans="1:3" ht="66" x14ac:dyDescent="0.25">
      <c r="A17" s="8">
        <v>15</v>
      </c>
      <c r="B17" s="8">
        <v>14</v>
      </c>
      <c r="C17" s="8" t="s">
        <v>6367</v>
      </c>
    </row>
    <row r="18" spans="1:3" ht="66" x14ac:dyDescent="0.25">
      <c r="A18" s="8">
        <v>16</v>
      </c>
      <c r="B18" s="8">
        <v>15</v>
      </c>
      <c r="C18" s="8" t="s">
        <v>6368</v>
      </c>
    </row>
    <row r="19" spans="1:3" ht="16.5" x14ac:dyDescent="0.25">
      <c r="A19" s="8">
        <v>17</v>
      </c>
      <c r="B19" s="8">
        <v>16</v>
      </c>
      <c r="C19" s="8" t="s">
        <v>6369</v>
      </c>
    </row>
    <row r="20" spans="1:3" ht="82.5" x14ac:dyDescent="0.25">
      <c r="A20" s="8">
        <v>18</v>
      </c>
      <c r="B20" s="8">
        <v>17</v>
      </c>
      <c r="C20" s="8" t="s">
        <v>6370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04E7-AD07-4327-91EB-50A0FBE47D17}">
  <dimension ref="A1:D1239"/>
  <sheetViews>
    <sheetView workbookViewId="0">
      <selection activeCell="C28" sqref="C28"/>
    </sheetView>
  </sheetViews>
  <sheetFormatPr defaultRowHeight="15.75" x14ac:dyDescent="0.25"/>
  <cols>
    <col min="1" max="1" width="12.5" bestFit="1" customWidth="1"/>
    <col min="2" max="2" width="81" bestFit="1" customWidth="1"/>
    <col min="3" max="3" width="15.375" bestFit="1" customWidth="1"/>
    <col min="4" max="4" width="80.375" style="9" customWidth="1"/>
  </cols>
  <sheetData>
    <row r="1" spans="1:4" x14ac:dyDescent="0.25">
      <c r="A1" t="s">
        <v>6204</v>
      </c>
      <c r="B1" t="s">
        <v>6205</v>
      </c>
      <c r="C1" t="s">
        <v>6207</v>
      </c>
      <c r="D1" s="9" t="s">
        <v>6237</v>
      </c>
    </row>
    <row r="2" spans="1:4" x14ac:dyDescent="0.25">
      <c r="A2" t="s">
        <v>139</v>
      </c>
      <c r="B2" t="s">
        <v>140</v>
      </c>
      <c r="C2">
        <v>0</v>
      </c>
      <c r="D2" s="9" t="str">
        <f>VLOOKUP(Table_mpnet_keywords_topics[[#This Row],[Column3.topic]],mpnet_keywords_topicDescription!$B$2:$C$19, 2, FALSE)</f>
        <v>0_language_second_tests_english</v>
      </c>
    </row>
    <row r="3" spans="1:4" x14ac:dyDescent="0.25">
      <c r="A3" t="s">
        <v>145</v>
      </c>
      <c r="B3" t="s">
        <v>146</v>
      </c>
      <c r="C3">
        <v>1</v>
      </c>
      <c r="D3" s="9" t="str">
        <f>VLOOKUP(Table_mpnet_keywords_topics[[#This Row],[Column3.topic]],mpnet_keywords_topicDescription!$B$2:$C$19, 2, FALSE)</f>
        <v>1_writing_composition_second_instruction</v>
      </c>
    </row>
    <row r="4" spans="1:4" x14ac:dyDescent="0.25">
      <c r="A4" t="s">
        <v>150</v>
      </c>
      <c r="B4" t="s">
        <v>151</v>
      </c>
      <c r="C4">
        <v>4</v>
      </c>
      <c r="D4" s="9" t="str">
        <f>VLOOKUP(Table_mpnet_keywords_topics[[#This Row],[Column3.topic]],mpnet_keywords_topicDescription!$B$2:$C$19, 2, FALSE)</f>
        <v>4_teacher_teachers_technology_education</v>
      </c>
    </row>
    <row r="5" spans="1:4" x14ac:dyDescent="0.25">
      <c r="A5" t="s">
        <v>155</v>
      </c>
      <c r="B5" t="s">
        <v>156</v>
      </c>
      <c r="C5">
        <v>7</v>
      </c>
      <c r="D5" s="9" t="str">
        <f>VLOOKUP(Table_mpnet_keywords_topics[[#This Row],[Column3.topic]],mpnet_keywords_topicDescription!$B$2:$C$19, 2, FALSE)</f>
        <v>7_communication_synchronous_mediated_computer</v>
      </c>
    </row>
    <row r="6" spans="1:4" x14ac:dyDescent="0.25">
      <c r="A6" t="s">
        <v>160</v>
      </c>
      <c r="B6" t="s">
        <v>161</v>
      </c>
      <c r="C6">
        <v>-1</v>
      </c>
      <c r="D6" s="9" t="str">
        <f>VLOOKUP(Table_mpnet_keywords_topics[[#This Row],[Column3.topic]],mpnet_keywords_topicDescription!$B$2:$C$19, 2, FALSE)</f>
        <v>-1_language_second_learning_instruction</v>
      </c>
    </row>
    <row r="7" spans="1:4" x14ac:dyDescent="0.25">
      <c r="A7" t="s">
        <v>165</v>
      </c>
      <c r="B7" t="s">
        <v>166</v>
      </c>
      <c r="C7">
        <v>11</v>
      </c>
      <c r="D7" s="9" t="str">
        <f>VLOOKUP(Table_mpnet_keywords_topics[[#This Row],[Column3.topic]],mpnet_keywords_topicDescription!$B$2:$C$19, 2, FALSE)</f>
        <v>11_blended_learning_language_education</v>
      </c>
    </row>
    <row r="8" spans="1:4" x14ac:dyDescent="0.25">
      <c r="A8" t="s">
        <v>170</v>
      </c>
      <c r="B8" t="s">
        <v>171</v>
      </c>
      <c r="C8">
        <v>-1</v>
      </c>
      <c r="D8" s="9" t="str">
        <f>VLOOKUP(Table_mpnet_keywords_topics[[#This Row],[Column3.topic]],mpnet_keywords_topicDescription!$B$2:$C$19, 2, FALSE)</f>
        <v>-1_language_second_learning_instruction</v>
      </c>
    </row>
    <row r="9" spans="1:4" x14ac:dyDescent="0.25">
      <c r="A9" t="s">
        <v>175</v>
      </c>
      <c r="B9" t="s">
        <v>176</v>
      </c>
      <c r="C9">
        <v>7</v>
      </c>
      <c r="D9" s="9" t="str">
        <f>VLOOKUP(Table_mpnet_keywords_topics[[#This Row],[Column3.topic]],mpnet_keywords_topicDescription!$B$2:$C$19, 2, FALSE)</f>
        <v>7_communication_synchronous_mediated_computer</v>
      </c>
    </row>
    <row r="10" spans="1:4" x14ac:dyDescent="0.25">
      <c r="A10" t="s">
        <v>180</v>
      </c>
      <c r="B10" t="s">
        <v>181</v>
      </c>
      <c r="C10">
        <v>0</v>
      </c>
      <c r="D10" s="9" t="str">
        <f>VLOOKUP(Table_mpnet_keywords_topics[[#This Row],[Column3.topic]],mpnet_keywords_topicDescription!$B$2:$C$19, 2, FALSE)</f>
        <v>0_language_second_tests_english</v>
      </c>
    </row>
    <row r="11" spans="1:4" x14ac:dyDescent="0.25">
      <c r="A11" t="s">
        <v>185</v>
      </c>
      <c r="B11" t="s">
        <v>186</v>
      </c>
      <c r="C11">
        <v>7</v>
      </c>
      <c r="D11" s="9" t="str">
        <f>VLOOKUP(Table_mpnet_keywords_topics[[#This Row],[Column3.topic]],mpnet_keywords_topicDescription!$B$2:$C$19, 2, FALSE)</f>
        <v>7_communication_synchronous_mediated_computer</v>
      </c>
    </row>
    <row r="12" spans="1:4" x14ac:dyDescent="0.25">
      <c r="A12" t="s">
        <v>190</v>
      </c>
      <c r="B12" t="s">
        <v>191</v>
      </c>
      <c r="C12">
        <v>-1</v>
      </c>
      <c r="D12" s="9" t="str">
        <f>VLOOKUP(Table_mpnet_keywords_topics[[#This Row],[Column3.topic]],mpnet_keywords_topicDescription!$B$2:$C$19, 2, FALSE)</f>
        <v>-1_language_second_learning_instruction</v>
      </c>
    </row>
    <row r="13" spans="1:4" x14ac:dyDescent="0.25">
      <c r="A13" t="s">
        <v>195</v>
      </c>
      <c r="B13" t="s">
        <v>196</v>
      </c>
      <c r="C13">
        <v>-1</v>
      </c>
      <c r="D13" s="9" t="str">
        <f>VLOOKUP(Table_mpnet_keywords_topics[[#This Row],[Column3.topic]],mpnet_keywords_topicDescription!$B$2:$C$19, 2, FALSE)</f>
        <v>-1_language_second_learning_instruction</v>
      </c>
    </row>
    <row r="14" spans="1:4" x14ac:dyDescent="0.25">
      <c r="A14" t="s">
        <v>200</v>
      </c>
      <c r="B14" t="s">
        <v>201</v>
      </c>
      <c r="C14">
        <v>-1</v>
      </c>
      <c r="D14" s="9" t="str">
        <f>VLOOKUP(Table_mpnet_keywords_topics[[#This Row],[Column3.topic]],mpnet_keywords_topicDescription!$B$2:$C$19, 2, FALSE)</f>
        <v>-1_language_second_learning_instruction</v>
      </c>
    </row>
    <row r="15" spans="1:4" x14ac:dyDescent="0.25">
      <c r="A15" t="s">
        <v>205</v>
      </c>
      <c r="B15" t="s">
        <v>206</v>
      </c>
      <c r="C15">
        <v>-1</v>
      </c>
      <c r="D15" s="9" t="str">
        <f>VLOOKUP(Table_mpnet_keywords_topics[[#This Row],[Column3.topic]],mpnet_keywords_topicDescription!$B$2:$C$19, 2, FALSE)</f>
        <v>-1_language_second_learning_instruction</v>
      </c>
    </row>
    <row r="16" spans="1:4" x14ac:dyDescent="0.25">
      <c r="A16" t="s">
        <v>210</v>
      </c>
      <c r="B16" t="s">
        <v>211</v>
      </c>
      <c r="C16">
        <v>10</v>
      </c>
      <c r="D16" s="9" t="str">
        <f>VLOOKUP(Table_mpnet_keywords_topics[[#This Row],[Column3.topic]],mpnet_keywords_topicDescription!$B$2:$C$19, 2, FALSE)</f>
        <v>10_spanish_instruction_student_language</v>
      </c>
    </row>
    <row r="17" spans="1:4" x14ac:dyDescent="0.25">
      <c r="A17" t="s">
        <v>215</v>
      </c>
      <c r="B17" t="s">
        <v>216</v>
      </c>
      <c r="C17">
        <v>3</v>
      </c>
      <c r="D17" s="9" t="str">
        <f>VLOOKUP(Table_mpnet_keywords_topics[[#This Row],[Column3.topic]],mpnet_keywords_topicDescription!$B$2:$C$19, 2, FALSE)</f>
        <v>3_assisted_computer_learning_language</v>
      </c>
    </row>
    <row r="18" spans="1:4" x14ac:dyDescent="0.25">
      <c r="A18" t="s">
        <v>220</v>
      </c>
      <c r="B18" t="s">
        <v>221</v>
      </c>
      <c r="C18">
        <v>4</v>
      </c>
      <c r="D18" s="9" t="str">
        <f>VLOOKUP(Table_mpnet_keywords_topics[[#This Row],[Column3.topic]],mpnet_keywords_topicDescription!$B$2:$C$19, 2, FALSE)</f>
        <v>4_teacher_teachers_technology_education</v>
      </c>
    </row>
    <row r="19" spans="1:4" x14ac:dyDescent="0.25">
      <c r="A19" t="s">
        <v>225</v>
      </c>
      <c r="B19" t="s">
        <v>5932</v>
      </c>
      <c r="C19">
        <v>-1</v>
      </c>
      <c r="D19" s="9" t="str">
        <f>VLOOKUP(Table_mpnet_keywords_topics[[#This Row],[Column3.topic]],mpnet_keywords_topicDescription!$B$2:$C$19, 2, FALSE)</f>
        <v>-1_language_second_learning_instruction</v>
      </c>
    </row>
    <row r="20" spans="1:4" x14ac:dyDescent="0.25">
      <c r="A20" t="s">
        <v>621</v>
      </c>
      <c r="B20" t="s">
        <v>622</v>
      </c>
      <c r="C20">
        <v>-1</v>
      </c>
      <c r="D20" s="9" t="str">
        <f>VLOOKUP(Table_mpnet_keywords_topics[[#This Row],[Column3.topic]],mpnet_keywords_topicDescription!$B$2:$C$19, 2, FALSE)</f>
        <v>-1_language_second_learning_instruction</v>
      </c>
    </row>
    <row r="21" spans="1:4" x14ac:dyDescent="0.25">
      <c r="A21" t="s">
        <v>626</v>
      </c>
      <c r="B21" t="s">
        <v>627</v>
      </c>
      <c r="C21">
        <v>6</v>
      </c>
      <c r="D21" s="9" t="str">
        <f>VLOOKUP(Table_mpnet_keywords_topics[[#This Row],[Column3.topic]],mpnet_keywords_topicDescription!$B$2:$C$19, 2, FALSE)</f>
        <v>6_technology_student_in_education</v>
      </c>
    </row>
    <row r="22" spans="1:4" x14ac:dyDescent="0.25">
      <c r="A22" t="s">
        <v>631</v>
      </c>
      <c r="B22" t="s">
        <v>632</v>
      </c>
      <c r="C22">
        <v>-1</v>
      </c>
      <c r="D22" s="9" t="str">
        <f>VLOOKUP(Table_mpnet_keywords_topics[[#This Row],[Column3.topic]],mpnet_keywords_topicDescription!$B$2:$C$19, 2, FALSE)</f>
        <v>-1_language_second_learning_instruction</v>
      </c>
    </row>
    <row r="23" spans="1:4" x14ac:dyDescent="0.25">
      <c r="A23" t="s">
        <v>635</v>
      </c>
      <c r="B23" t="s">
        <v>636</v>
      </c>
      <c r="C23">
        <v>1</v>
      </c>
      <c r="D23" s="9" t="str">
        <f>VLOOKUP(Table_mpnet_keywords_topics[[#This Row],[Column3.topic]],mpnet_keywords_topicDescription!$B$2:$C$19, 2, FALSE)</f>
        <v>1_writing_composition_second_instruction</v>
      </c>
    </row>
    <row r="24" spans="1:4" x14ac:dyDescent="0.25">
      <c r="A24" t="s">
        <v>640</v>
      </c>
      <c r="B24" t="s">
        <v>641</v>
      </c>
      <c r="C24">
        <v>0</v>
      </c>
      <c r="D24" s="9" t="str">
        <f>VLOOKUP(Table_mpnet_keywords_topics[[#This Row],[Column3.topic]],mpnet_keywords_topicDescription!$B$2:$C$19, 2, FALSE)</f>
        <v>0_language_second_tests_english</v>
      </c>
    </row>
    <row r="25" spans="1:4" x14ac:dyDescent="0.25">
      <c r="A25" t="s">
        <v>645</v>
      </c>
      <c r="B25" t="s">
        <v>646</v>
      </c>
      <c r="C25">
        <v>-1</v>
      </c>
      <c r="D25" s="9" t="str">
        <f>VLOOKUP(Table_mpnet_keywords_topics[[#This Row],[Column3.topic]],mpnet_keywords_topicDescription!$B$2:$C$19, 2, FALSE)</f>
        <v>-1_language_second_learning_instruction</v>
      </c>
    </row>
    <row r="26" spans="1:4" x14ac:dyDescent="0.25">
      <c r="A26" t="s">
        <v>650</v>
      </c>
      <c r="B26" t="s">
        <v>651</v>
      </c>
      <c r="C26">
        <v>-1</v>
      </c>
      <c r="D26" s="9" t="str">
        <f>VLOOKUP(Table_mpnet_keywords_topics[[#This Row],[Column3.topic]],mpnet_keywords_topicDescription!$B$2:$C$19, 2, FALSE)</f>
        <v>-1_language_second_learning_instruction</v>
      </c>
    </row>
    <row r="27" spans="1:4" x14ac:dyDescent="0.25">
      <c r="A27" t="s">
        <v>656</v>
      </c>
      <c r="B27" t="s">
        <v>657</v>
      </c>
      <c r="C27">
        <v>2</v>
      </c>
      <c r="D27" s="9" t="str">
        <f>VLOOKUP(Table_mpnet_keywords_topics[[#This Row],[Column3.topic]],mpnet_keywords_topicDescription!$B$2:$C$19, 2, FALSE)</f>
        <v>2_communication_intercultural_cultural_mediated</v>
      </c>
    </row>
    <row r="28" spans="1:4" x14ac:dyDescent="0.25">
      <c r="A28" t="s">
        <v>662</v>
      </c>
      <c r="B28" t="s">
        <v>663</v>
      </c>
      <c r="C28">
        <v>4</v>
      </c>
      <c r="D28" s="9" t="str">
        <f>VLOOKUP(Table_mpnet_keywords_topics[[#This Row],[Column3.topic]],mpnet_keywords_topicDescription!$B$2:$C$19, 2, FALSE)</f>
        <v>4_teacher_teachers_technology_education</v>
      </c>
    </row>
    <row r="29" spans="1:4" x14ac:dyDescent="0.25">
      <c r="A29" t="s">
        <v>667</v>
      </c>
      <c r="B29" t="s">
        <v>668</v>
      </c>
      <c r="C29">
        <v>5</v>
      </c>
      <c r="D29" s="9" t="str">
        <f>VLOOKUP(Table_mpnet_keywords_topics[[#This Row],[Column3.topic]],mpnet_keywords_topicDescription!$B$2:$C$19, 2, FALSE)</f>
        <v>5_chinese_language_mandarin_instruction</v>
      </c>
    </row>
    <row r="30" spans="1:4" x14ac:dyDescent="0.25">
      <c r="A30" t="s">
        <v>671</v>
      </c>
      <c r="B30" t="s">
        <v>672</v>
      </c>
      <c r="C30">
        <v>-1</v>
      </c>
      <c r="D30" s="9" t="str">
        <f>VLOOKUP(Table_mpnet_keywords_topics[[#This Row],[Column3.topic]],mpnet_keywords_topicDescription!$B$2:$C$19, 2, FALSE)</f>
        <v>-1_language_second_learning_instruction</v>
      </c>
    </row>
    <row r="31" spans="1:4" x14ac:dyDescent="0.25">
      <c r="A31" t="s">
        <v>676</v>
      </c>
      <c r="B31" t="s">
        <v>677</v>
      </c>
      <c r="C31">
        <v>6</v>
      </c>
      <c r="D31" s="9" t="str">
        <f>VLOOKUP(Table_mpnet_keywords_topics[[#This Row],[Column3.topic]],mpnet_keywords_topicDescription!$B$2:$C$19, 2, FALSE)</f>
        <v>6_technology_student_in_education</v>
      </c>
    </row>
    <row r="32" spans="1:4" x14ac:dyDescent="0.25">
      <c r="A32" t="s">
        <v>681</v>
      </c>
      <c r="B32" t="s">
        <v>682</v>
      </c>
      <c r="C32">
        <v>-1</v>
      </c>
      <c r="D32" s="9" t="str">
        <f>VLOOKUP(Table_mpnet_keywords_topics[[#This Row],[Column3.topic]],mpnet_keywords_topicDescription!$B$2:$C$19, 2, FALSE)</f>
        <v>-1_language_second_learning_instruction</v>
      </c>
    </row>
    <row r="33" spans="1:4" x14ac:dyDescent="0.25">
      <c r="A33" t="s">
        <v>685</v>
      </c>
      <c r="B33" t="s">
        <v>686</v>
      </c>
      <c r="C33">
        <v>-1</v>
      </c>
      <c r="D33" s="9" t="str">
        <f>VLOOKUP(Table_mpnet_keywords_topics[[#This Row],[Column3.topic]],mpnet_keywords_topicDescription!$B$2:$C$19, 2, FALSE)</f>
        <v>-1_language_second_learning_instruction</v>
      </c>
    </row>
    <row r="34" spans="1:4" x14ac:dyDescent="0.25">
      <c r="A34" t="s">
        <v>690</v>
      </c>
      <c r="B34" t="s">
        <v>691</v>
      </c>
      <c r="C34">
        <v>1</v>
      </c>
      <c r="D34" s="9" t="str">
        <f>VLOOKUP(Table_mpnet_keywords_topics[[#This Row],[Column3.topic]],mpnet_keywords_topicDescription!$B$2:$C$19, 2, FALSE)</f>
        <v>1_writing_composition_second_instruction</v>
      </c>
    </row>
    <row r="35" spans="1:4" x14ac:dyDescent="0.25">
      <c r="A35" t="s">
        <v>695</v>
      </c>
      <c r="B35" t="s">
        <v>696</v>
      </c>
      <c r="C35">
        <v>1</v>
      </c>
      <c r="D35" s="9" t="str">
        <f>VLOOKUP(Table_mpnet_keywords_topics[[#This Row],[Column3.topic]],mpnet_keywords_topicDescription!$B$2:$C$19, 2, FALSE)</f>
        <v>1_writing_composition_second_instruction</v>
      </c>
    </row>
    <row r="36" spans="1:4" x14ac:dyDescent="0.25">
      <c r="A36" t="s">
        <v>700</v>
      </c>
      <c r="B36" t="s">
        <v>701</v>
      </c>
      <c r="C36">
        <v>3</v>
      </c>
      <c r="D36" s="9" t="str">
        <f>VLOOKUP(Table_mpnet_keywords_topics[[#This Row],[Column3.topic]],mpnet_keywords_topicDescription!$B$2:$C$19, 2, FALSE)</f>
        <v>3_assisted_computer_learning_language</v>
      </c>
    </row>
    <row r="37" spans="1:4" x14ac:dyDescent="0.25">
      <c r="A37" t="s">
        <v>3000</v>
      </c>
      <c r="B37" t="s">
        <v>5933</v>
      </c>
      <c r="C37">
        <v>8</v>
      </c>
      <c r="D37" s="9" t="str">
        <f>VLOOKUP(Table_mpnet_keywords_topics[[#This Row],[Column3.topic]],mpnet_keywords_topicDescription!$B$2:$C$19, 2, FALSE)</f>
        <v>8_pronunciation_instruction_second_language</v>
      </c>
    </row>
    <row r="38" spans="1:4" x14ac:dyDescent="0.25">
      <c r="A38" t="s">
        <v>3004</v>
      </c>
      <c r="B38" t="s">
        <v>3005</v>
      </c>
      <c r="C38">
        <v>3</v>
      </c>
      <c r="D38" s="9" t="str">
        <f>VLOOKUP(Table_mpnet_keywords_topics[[#This Row],[Column3.topic]],mpnet_keywords_topicDescription!$B$2:$C$19, 2, FALSE)</f>
        <v>3_assisted_computer_learning_language</v>
      </c>
    </row>
    <row r="39" spans="1:4" x14ac:dyDescent="0.25">
      <c r="A39" t="s">
        <v>3009</v>
      </c>
      <c r="B39" t="s">
        <v>3010</v>
      </c>
      <c r="C39">
        <v>-1</v>
      </c>
      <c r="D39" s="9" t="str">
        <f>VLOOKUP(Table_mpnet_keywords_topics[[#This Row],[Column3.topic]],mpnet_keywords_topicDescription!$B$2:$C$19, 2, FALSE)</f>
        <v>-1_language_second_learning_instruction</v>
      </c>
    </row>
    <row r="40" spans="1:4" x14ac:dyDescent="0.25">
      <c r="A40" t="s">
        <v>3014</v>
      </c>
      <c r="B40" t="s">
        <v>3015</v>
      </c>
      <c r="C40">
        <v>-1</v>
      </c>
      <c r="D40" s="9" t="str">
        <f>VLOOKUP(Table_mpnet_keywords_topics[[#This Row],[Column3.topic]],mpnet_keywords_topicDescription!$B$2:$C$19, 2, FALSE)</f>
        <v>-1_language_second_learning_instruction</v>
      </c>
    </row>
    <row r="41" spans="1:4" x14ac:dyDescent="0.25">
      <c r="A41" t="s">
        <v>3019</v>
      </c>
      <c r="B41" t="s">
        <v>3020</v>
      </c>
      <c r="C41">
        <v>0</v>
      </c>
      <c r="D41" s="9" t="str">
        <f>VLOOKUP(Table_mpnet_keywords_topics[[#This Row],[Column3.topic]],mpnet_keywords_topicDescription!$B$2:$C$19, 2, FALSE)</f>
        <v>0_language_second_tests_english</v>
      </c>
    </row>
    <row r="42" spans="1:4" x14ac:dyDescent="0.25">
      <c r="A42" t="s">
        <v>3024</v>
      </c>
      <c r="B42" t="s">
        <v>3025</v>
      </c>
      <c r="C42">
        <v>6</v>
      </c>
      <c r="D42" s="9" t="str">
        <f>VLOOKUP(Table_mpnet_keywords_topics[[#This Row],[Column3.topic]],mpnet_keywords_topicDescription!$B$2:$C$19, 2, FALSE)</f>
        <v>6_technology_student_in_education</v>
      </c>
    </row>
    <row r="43" spans="1:4" x14ac:dyDescent="0.25">
      <c r="A43" t="s">
        <v>3435</v>
      </c>
      <c r="B43" t="s">
        <v>4903</v>
      </c>
      <c r="C43">
        <v>13</v>
      </c>
      <c r="D43" s="9" t="str">
        <f>VLOOKUP(Table_mpnet_keywords_topics[[#This Row],[Column3.topic]],mpnet_keywords_topicDescription!$B$2:$C$19, 2, FALSE)</f>
        <v>13_mobile_assisted_learning_model</v>
      </c>
    </row>
    <row r="44" spans="1:4" x14ac:dyDescent="0.25">
      <c r="A44" t="s">
        <v>3851</v>
      </c>
      <c r="B44" t="s">
        <v>3852</v>
      </c>
      <c r="C44">
        <v>0</v>
      </c>
      <c r="D44" s="9" t="str">
        <f>VLOOKUP(Table_mpnet_keywords_topics[[#This Row],[Column3.topic]],mpnet_keywords_topicDescription!$B$2:$C$19, 2, FALSE)</f>
        <v>0_language_second_tests_english</v>
      </c>
    </row>
    <row r="45" spans="1:4" x14ac:dyDescent="0.25">
      <c r="A45" t="s">
        <v>3856</v>
      </c>
      <c r="B45" t="s">
        <v>3857</v>
      </c>
      <c r="C45">
        <v>7</v>
      </c>
      <c r="D45" s="9" t="str">
        <f>VLOOKUP(Table_mpnet_keywords_topics[[#This Row],[Column3.topic]],mpnet_keywords_topicDescription!$B$2:$C$19, 2, FALSE)</f>
        <v>7_communication_synchronous_mediated_computer</v>
      </c>
    </row>
    <row r="46" spans="1:4" x14ac:dyDescent="0.25">
      <c r="A46" t="s">
        <v>3860</v>
      </c>
      <c r="B46" t="s">
        <v>3861</v>
      </c>
      <c r="C46">
        <v>10</v>
      </c>
      <c r="D46" s="9" t="str">
        <f>VLOOKUP(Table_mpnet_keywords_topics[[#This Row],[Column3.topic]],mpnet_keywords_topicDescription!$B$2:$C$19, 2, FALSE)</f>
        <v>10_spanish_instruction_student_language</v>
      </c>
    </row>
    <row r="47" spans="1:4" x14ac:dyDescent="0.25">
      <c r="A47" t="s">
        <v>3865</v>
      </c>
      <c r="B47" t="s">
        <v>3866</v>
      </c>
      <c r="C47">
        <v>0</v>
      </c>
      <c r="D47" s="9" t="str">
        <f>VLOOKUP(Table_mpnet_keywords_topics[[#This Row],[Column3.topic]],mpnet_keywords_topicDescription!$B$2:$C$19, 2, FALSE)</f>
        <v>0_language_second_tests_english</v>
      </c>
    </row>
    <row r="48" spans="1:4" x14ac:dyDescent="0.25">
      <c r="A48" t="s">
        <v>3870</v>
      </c>
      <c r="B48" t="s">
        <v>3871</v>
      </c>
      <c r="C48">
        <v>0</v>
      </c>
      <c r="D48" s="9" t="str">
        <f>VLOOKUP(Table_mpnet_keywords_topics[[#This Row],[Column3.topic]],mpnet_keywords_topicDescription!$B$2:$C$19, 2, FALSE)</f>
        <v>0_language_second_tests_english</v>
      </c>
    </row>
    <row r="49" spans="1:4" x14ac:dyDescent="0.25">
      <c r="A49" t="s">
        <v>3875</v>
      </c>
      <c r="B49" t="s">
        <v>3876</v>
      </c>
      <c r="C49">
        <v>11</v>
      </c>
      <c r="D49" s="9" t="str">
        <f>VLOOKUP(Table_mpnet_keywords_topics[[#This Row],[Column3.topic]],mpnet_keywords_topicDescription!$B$2:$C$19, 2, FALSE)</f>
        <v>11_blended_learning_language_education</v>
      </c>
    </row>
    <row r="50" spans="1:4" x14ac:dyDescent="0.25">
      <c r="A50" t="s">
        <v>3880</v>
      </c>
      <c r="B50" t="s">
        <v>3881</v>
      </c>
      <c r="C50">
        <v>0</v>
      </c>
      <c r="D50" s="9" t="str">
        <f>VLOOKUP(Table_mpnet_keywords_topics[[#This Row],[Column3.topic]],mpnet_keywords_topicDescription!$B$2:$C$19, 2, FALSE)</f>
        <v>0_language_second_tests_english</v>
      </c>
    </row>
    <row r="51" spans="1:4" x14ac:dyDescent="0.25">
      <c r="A51" t="s">
        <v>3885</v>
      </c>
      <c r="B51" t="s">
        <v>3886</v>
      </c>
      <c r="C51">
        <v>14</v>
      </c>
      <c r="D51" s="9" t="str">
        <f>VLOOKUP(Table_mpnet_keywords_topics[[#This Row],[Column3.topic]],mpnet_keywords_topicDescription!$B$2:$C$19, 2, FALSE)</f>
        <v>14_french_courses_instruction_undergraduate</v>
      </c>
    </row>
    <row r="52" spans="1:4" x14ac:dyDescent="0.25">
      <c r="A52" t="s">
        <v>3890</v>
      </c>
      <c r="B52" t="s">
        <v>3891</v>
      </c>
      <c r="C52">
        <v>-1</v>
      </c>
      <c r="D52" s="9" t="str">
        <f>VLOOKUP(Table_mpnet_keywords_topics[[#This Row],[Column3.topic]],mpnet_keywords_topicDescription!$B$2:$C$19, 2, FALSE)</f>
        <v>-1_language_second_learning_instruction</v>
      </c>
    </row>
    <row r="53" spans="1:4" x14ac:dyDescent="0.25">
      <c r="A53" t="s">
        <v>3895</v>
      </c>
      <c r="B53" t="s">
        <v>3896</v>
      </c>
      <c r="C53">
        <v>-1</v>
      </c>
      <c r="D53" s="9" t="str">
        <f>VLOOKUP(Table_mpnet_keywords_topics[[#This Row],[Column3.topic]],mpnet_keywords_topicDescription!$B$2:$C$19, 2, FALSE)</f>
        <v>-1_language_second_learning_instruction</v>
      </c>
    </row>
    <row r="54" spans="1:4" x14ac:dyDescent="0.25">
      <c r="A54" t="s">
        <v>3900</v>
      </c>
      <c r="B54" t="s">
        <v>3901</v>
      </c>
      <c r="C54">
        <v>-1</v>
      </c>
      <c r="D54" s="9" t="str">
        <f>VLOOKUP(Table_mpnet_keywords_topics[[#This Row],[Column3.topic]],mpnet_keywords_topicDescription!$B$2:$C$19, 2, FALSE)</f>
        <v>-1_language_second_learning_instruction</v>
      </c>
    </row>
    <row r="55" spans="1:4" x14ac:dyDescent="0.25">
      <c r="A55" t="s">
        <v>3905</v>
      </c>
      <c r="B55" t="s">
        <v>3906</v>
      </c>
      <c r="C55">
        <v>-1</v>
      </c>
      <c r="D55" s="9" t="str">
        <f>VLOOKUP(Table_mpnet_keywords_topics[[#This Row],[Column3.topic]],mpnet_keywords_topicDescription!$B$2:$C$19, 2, FALSE)</f>
        <v>-1_language_second_learning_instruction</v>
      </c>
    </row>
    <row r="56" spans="1:4" x14ac:dyDescent="0.25">
      <c r="A56" t="s">
        <v>3910</v>
      </c>
      <c r="B56" t="s">
        <v>3911</v>
      </c>
      <c r="C56">
        <v>14</v>
      </c>
      <c r="D56" s="9" t="str">
        <f>VLOOKUP(Table_mpnet_keywords_topics[[#This Row],[Column3.topic]],mpnet_keywords_topicDescription!$B$2:$C$19, 2, FALSE)</f>
        <v>14_french_courses_instruction_undergraduate</v>
      </c>
    </row>
    <row r="57" spans="1:4" x14ac:dyDescent="0.25">
      <c r="A57" t="s">
        <v>3915</v>
      </c>
      <c r="B57" t="s">
        <v>3916</v>
      </c>
      <c r="C57">
        <v>1</v>
      </c>
      <c r="D57" s="9" t="str">
        <f>VLOOKUP(Table_mpnet_keywords_topics[[#This Row],[Column3.topic]],mpnet_keywords_topicDescription!$B$2:$C$19, 2, FALSE)</f>
        <v>1_writing_composition_second_instruction</v>
      </c>
    </row>
    <row r="58" spans="1:4" x14ac:dyDescent="0.25">
      <c r="A58" t="s">
        <v>3920</v>
      </c>
      <c r="B58" t="s">
        <v>3921</v>
      </c>
      <c r="C58">
        <v>-1</v>
      </c>
      <c r="D58" s="9" t="str">
        <f>VLOOKUP(Table_mpnet_keywords_topics[[#This Row],[Column3.topic]],mpnet_keywords_topicDescription!$B$2:$C$19, 2, FALSE)</f>
        <v>-1_language_second_learning_instruction</v>
      </c>
    </row>
    <row r="59" spans="1:4" x14ac:dyDescent="0.25">
      <c r="A59" t="s">
        <v>3925</v>
      </c>
      <c r="B59" t="s">
        <v>3926</v>
      </c>
      <c r="C59">
        <v>1</v>
      </c>
      <c r="D59" s="9" t="str">
        <f>VLOOKUP(Table_mpnet_keywords_topics[[#This Row],[Column3.topic]],mpnet_keywords_topicDescription!$B$2:$C$19, 2, FALSE)</f>
        <v>1_writing_composition_second_instruction</v>
      </c>
    </row>
    <row r="60" spans="1:4" x14ac:dyDescent="0.25">
      <c r="A60" t="s">
        <v>3930</v>
      </c>
      <c r="B60" t="s">
        <v>3931</v>
      </c>
      <c r="C60">
        <v>2</v>
      </c>
      <c r="D60" s="9" t="str">
        <f>VLOOKUP(Table_mpnet_keywords_topics[[#This Row],[Column3.topic]],mpnet_keywords_topicDescription!$B$2:$C$19, 2, FALSE)</f>
        <v>2_communication_intercultural_cultural_mediated</v>
      </c>
    </row>
    <row r="61" spans="1:4" x14ac:dyDescent="0.25">
      <c r="A61" t="s">
        <v>3935</v>
      </c>
      <c r="B61" t="s">
        <v>3936</v>
      </c>
      <c r="C61">
        <v>-1</v>
      </c>
      <c r="D61" s="9" t="str">
        <f>VLOOKUP(Table_mpnet_keywords_topics[[#This Row],[Column3.topic]],mpnet_keywords_topicDescription!$B$2:$C$19, 2, FALSE)</f>
        <v>-1_language_second_learning_instruction</v>
      </c>
    </row>
    <row r="62" spans="1:4" x14ac:dyDescent="0.25">
      <c r="A62" t="s">
        <v>3940</v>
      </c>
      <c r="B62" t="s">
        <v>3941</v>
      </c>
      <c r="C62">
        <v>0</v>
      </c>
      <c r="D62" s="9" t="str">
        <f>VLOOKUP(Table_mpnet_keywords_topics[[#This Row],[Column3.topic]],mpnet_keywords_topicDescription!$B$2:$C$19, 2, FALSE)</f>
        <v>0_language_second_tests_english</v>
      </c>
    </row>
    <row r="63" spans="1:4" x14ac:dyDescent="0.25">
      <c r="A63" t="s">
        <v>3944</v>
      </c>
      <c r="B63" t="s">
        <v>3945</v>
      </c>
      <c r="C63">
        <v>10</v>
      </c>
      <c r="D63" s="9" t="str">
        <f>VLOOKUP(Table_mpnet_keywords_topics[[#This Row],[Column3.topic]],mpnet_keywords_topicDescription!$B$2:$C$19, 2, FALSE)</f>
        <v>10_spanish_instruction_student_language</v>
      </c>
    </row>
    <row r="64" spans="1:4" x14ac:dyDescent="0.25">
      <c r="A64" t="s">
        <v>3949</v>
      </c>
      <c r="B64" t="s">
        <v>3950</v>
      </c>
      <c r="C64">
        <v>10</v>
      </c>
      <c r="D64" s="9" t="str">
        <f>VLOOKUP(Table_mpnet_keywords_topics[[#This Row],[Column3.topic]],mpnet_keywords_topicDescription!$B$2:$C$19, 2, FALSE)</f>
        <v>10_spanish_instruction_student_language</v>
      </c>
    </row>
    <row r="65" spans="1:4" x14ac:dyDescent="0.25">
      <c r="A65" t="s">
        <v>3954</v>
      </c>
      <c r="B65" t="s">
        <v>3955</v>
      </c>
      <c r="C65">
        <v>-1</v>
      </c>
      <c r="D65" s="9" t="str">
        <f>VLOOKUP(Table_mpnet_keywords_topics[[#This Row],[Column3.topic]],mpnet_keywords_topicDescription!$B$2:$C$19, 2, FALSE)</f>
        <v>-1_language_second_learning_instruction</v>
      </c>
    </row>
    <row r="66" spans="1:4" x14ac:dyDescent="0.25">
      <c r="A66" t="s">
        <v>3959</v>
      </c>
      <c r="B66" t="s">
        <v>3960</v>
      </c>
      <c r="C66">
        <v>5</v>
      </c>
      <c r="D66" s="9" t="str">
        <f>VLOOKUP(Table_mpnet_keywords_topics[[#This Row],[Column3.topic]],mpnet_keywords_topicDescription!$B$2:$C$19, 2, FALSE)</f>
        <v>5_chinese_language_mandarin_instruction</v>
      </c>
    </row>
    <row r="67" spans="1:4" x14ac:dyDescent="0.25">
      <c r="A67" t="s">
        <v>4372</v>
      </c>
      <c r="B67" t="s">
        <v>4373</v>
      </c>
      <c r="C67">
        <v>-1</v>
      </c>
      <c r="D67" s="9" t="str">
        <f>VLOOKUP(Table_mpnet_keywords_topics[[#This Row],[Column3.topic]],mpnet_keywords_topicDescription!$B$2:$C$19, 2, FALSE)</f>
        <v>-1_language_second_learning_instruction</v>
      </c>
    </row>
    <row r="68" spans="1:4" x14ac:dyDescent="0.25">
      <c r="A68" t="s">
        <v>4377</v>
      </c>
      <c r="B68" t="s">
        <v>4378</v>
      </c>
      <c r="C68">
        <v>14</v>
      </c>
      <c r="D68" s="9" t="str">
        <f>VLOOKUP(Table_mpnet_keywords_topics[[#This Row],[Column3.topic]],mpnet_keywords_topicDescription!$B$2:$C$19, 2, FALSE)</f>
        <v>14_french_courses_instruction_undergraduate</v>
      </c>
    </row>
    <row r="69" spans="1:4" x14ac:dyDescent="0.25">
      <c r="A69" t="s">
        <v>4382</v>
      </c>
      <c r="B69" t="s">
        <v>4383</v>
      </c>
      <c r="C69">
        <v>9</v>
      </c>
      <c r="D69" s="9" t="str">
        <f>VLOOKUP(Table_mpnet_keywords_topics[[#This Row],[Column3.topic]],mpnet_keywords_topicDescription!$B$2:$C$19, 2, FALSE)</f>
        <v>9_games_game_educational_learning</v>
      </c>
    </row>
    <row r="70" spans="1:4" x14ac:dyDescent="0.25">
      <c r="A70" t="s">
        <v>4387</v>
      </c>
      <c r="B70" t="s">
        <v>4388</v>
      </c>
      <c r="C70">
        <v>-1</v>
      </c>
      <c r="D70" s="9" t="str">
        <f>VLOOKUP(Table_mpnet_keywords_topics[[#This Row],[Column3.topic]],mpnet_keywords_topicDescription!$B$2:$C$19, 2, FALSE)</f>
        <v>-1_language_second_learning_instruction</v>
      </c>
    </row>
    <row r="71" spans="1:4" x14ac:dyDescent="0.25">
      <c r="A71" t="s">
        <v>4392</v>
      </c>
      <c r="B71" t="s">
        <v>4393</v>
      </c>
      <c r="C71">
        <v>-1</v>
      </c>
      <c r="D71" s="9" t="str">
        <f>VLOOKUP(Table_mpnet_keywords_topics[[#This Row],[Column3.topic]],mpnet_keywords_topicDescription!$B$2:$C$19, 2, FALSE)</f>
        <v>-1_language_second_learning_instruction</v>
      </c>
    </row>
    <row r="72" spans="1:4" x14ac:dyDescent="0.25">
      <c r="A72" t="s">
        <v>4397</v>
      </c>
      <c r="B72" t="s">
        <v>4398</v>
      </c>
      <c r="C72">
        <v>10</v>
      </c>
      <c r="D72" s="9" t="str">
        <f>VLOOKUP(Table_mpnet_keywords_topics[[#This Row],[Column3.topic]],mpnet_keywords_topicDescription!$B$2:$C$19, 2, FALSE)</f>
        <v>10_spanish_instruction_student_language</v>
      </c>
    </row>
    <row r="73" spans="1:4" x14ac:dyDescent="0.25">
      <c r="A73" t="s">
        <v>4402</v>
      </c>
      <c r="B73" t="s">
        <v>4403</v>
      </c>
      <c r="C73">
        <v>14</v>
      </c>
      <c r="D73" s="9" t="str">
        <f>VLOOKUP(Table_mpnet_keywords_topics[[#This Row],[Column3.topic]],mpnet_keywords_topicDescription!$B$2:$C$19, 2, FALSE)</f>
        <v>14_french_courses_instruction_undergraduate</v>
      </c>
    </row>
    <row r="74" spans="1:4" x14ac:dyDescent="0.25">
      <c r="A74" t="s">
        <v>4407</v>
      </c>
      <c r="B74" t="s">
        <v>4408</v>
      </c>
      <c r="C74">
        <v>-1</v>
      </c>
      <c r="D74" s="9" t="str">
        <f>VLOOKUP(Table_mpnet_keywords_topics[[#This Row],[Column3.topic]],mpnet_keywords_topicDescription!$B$2:$C$19, 2, FALSE)</f>
        <v>-1_language_second_learning_instruction</v>
      </c>
    </row>
    <row r="75" spans="1:4" x14ac:dyDescent="0.25">
      <c r="A75" t="s">
        <v>4412</v>
      </c>
      <c r="B75" t="s">
        <v>4413</v>
      </c>
      <c r="C75">
        <v>8</v>
      </c>
      <c r="D75" s="9" t="str">
        <f>VLOOKUP(Table_mpnet_keywords_topics[[#This Row],[Column3.topic]],mpnet_keywords_topicDescription!$B$2:$C$19, 2, FALSE)</f>
        <v>8_pronunciation_instruction_second_language</v>
      </c>
    </row>
    <row r="76" spans="1:4" x14ac:dyDescent="0.25">
      <c r="A76" t="s">
        <v>8</v>
      </c>
      <c r="B76" t="s">
        <v>9</v>
      </c>
      <c r="C76">
        <v>-1</v>
      </c>
      <c r="D76" s="9" t="str">
        <f>VLOOKUP(Table_mpnet_keywords_topics[[#This Row],[Column3.topic]],mpnet_keywords_topicDescription!$B$2:$C$19, 2, FALSE)</f>
        <v>-1_language_second_learning_instruction</v>
      </c>
    </row>
    <row r="77" spans="1:4" x14ac:dyDescent="0.25">
      <c r="A77" t="s">
        <v>15</v>
      </c>
      <c r="B77" t="s">
        <v>16</v>
      </c>
      <c r="C77">
        <v>1</v>
      </c>
      <c r="D77" s="9" t="str">
        <f>VLOOKUP(Table_mpnet_keywords_topics[[#This Row],[Column3.topic]],mpnet_keywords_topicDescription!$B$2:$C$19, 2, FALSE)</f>
        <v>1_writing_composition_second_instruction</v>
      </c>
    </row>
    <row r="78" spans="1:4" x14ac:dyDescent="0.25">
      <c r="A78" t="s">
        <v>21</v>
      </c>
      <c r="B78" t="s">
        <v>22</v>
      </c>
      <c r="C78">
        <v>-1</v>
      </c>
      <c r="D78" s="9" t="str">
        <f>VLOOKUP(Table_mpnet_keywords_topics[[#This Row],[Column3.topic]],mpnet_keywords_topicDescription!$B$2:$C$19, 2, FALSE)</f>
        <v>-1_language_second_learning_instruction</v>
      </c>
    </row>
    <row r="79" spans="1:4" x14ac:dyDescent="0.25">
      <c r="A79" t="s">
        <v>26</v>
      </c>
      <c r="B79" t="s">
        <v>27</v>
      </c>
      <c r="C79">
        <v>0</v>
      </c>
      <c r="D79" s="9" t="str">
        <f>VLOOKUP(Table_mpnet_keywords_topics[[#This Row],[Column3.topic]],mpnet_keywords_topicDescription!$B$2:$C$19, 2, FALSE)</f>
        <v>0_language_second_tests_english</v>
      </c>
    </row>
    <row r="80" spans="1:4" x14ac:dyDescent="0.25">
      <c r="A80" t="s">
        <v>32</v>
      </c>
      <c r="B80" t="s">
        <v>33</v>
      </c>
      <c r="C80">
        <v>-1</v>
      </c>
      <c r="D80" s="9" t="str">
        <f>VLOOKUP(Table_mpnet_keywords_topics[[#This Row],[Column3.topic]],mpnet_keywords_topicDescription!$B$2:$C$19, 2, FALSE)</f>
        <v>-1_language_second_learning_instruction</v>
      </c>
    </row>
    <row r="81" spans="1:4" x14ac:dyDescent="0.25">
      <c r="A81" t="s">
        <v>37</v>
      </c>
      <c r="B81" t="s">
        <v>38</v>
      </c>
      <c r="C81">
        <v>1</v>
      </c>
      <c r="D81" s="9" t="str">
        <f>VLOOKUP(Table_mpnet_keywords_topics[[#This Row],[Column3.topic]],mpnet_keywords_topicDescription!$B$2:$C$19, 2, FALSE)</f>
        <v>1_writing_composition_second_instruction</v>
      </c>
    </row>
    <row r="82" spans="1:4" x14ac:dyDescent="0.25">
      <c r="A82" t="s">
        <v>42</v>
      </c>
      <c r="B82" t="s">
        <v>43</v>
      </c>
      <c r="C82">
        <v>-1</v>
      </c>
      <c r="D82" s="9" t="str">
        <f>VLOOKUP(Table_mpnet_keywords_topics[[#This Row],[Column3.topic]],mpnet_keywords_topicDescription!$B$2:$C$19, 2, FALSE)</f>
        <v>-1_language_second_learning_instruction</v>
      </c>
    </row>
    <row r="83" spans="1:4" x14ac:dyDescent="0.25">
      <c r="A83" t="s">
        <v>47</v>
      </c>
      <c r="B83" t="s">
        <v>48</v>
      </c>
      <c r="C83">
        <v>-1</v>
      </c>
      <c r="D83" s="9" t="str">
        <f>VLOOKUP(Table_mpnet_keywords_topics[[#This Row],[Column3.topic]],mpnet_keywords_topicDescription!$B$2:$C$19, 2, FALSE)</f>
        <v>-1_language_second_learning_instruction</v>
      </c>
    </row>
    <row r="84" spans="1:4" x14ac:dyDescent="0.25">
      <c r="A84" t="s">
        <v>52</v>
      </c>
      <c r="B84" t="s">
        <v>53</v>
      </c>
      <c r="C84">
        <v>5</v>
      </c>
      <c r="D84" s="9" t="str">
        <f>VLOOKUP(Table_mpnet_keywords_topics[[#This Row],[Column3.topic]],mpnet_keywords_topicDescription!$B$2:$C$19, 2, FALSE)</f>
        <v>5_chinese_language_mandarin_instruction</v>
      </c>
    </row>
    <row r="85" spans="1:4" x14ac:dyDescent="0.25">
      <c r="A85" t="s">
        <v>57</v>
      </c>
      <c r="B85" t="s">
        <v>58</v>
      </c>
      <c r="C85">
        <v>5</v>
      </c>
      <c r="D85" s="9" t="str">
        <f>VLOOKUP(Table_mpnet_keywords_topics[[#This Row],[Column3.topic]],mpnet_keywords_topicDescription!$B$2:$C$19, 2, FALSE)</f>
        <v>5_chinese_language_mandarin_instruction</v>
      </c>
    </row>
    <row r="86" spans="1:4" x14ac:dyDescent="0.25">
      <c r="A86" t="s">
        <v>63</v>
      </c>
      <c r="B86" t="s">
        <v>64</v>
      </c>
      <c r="C86">
        <v>-1</v>
      </c>
      <c r="D86" s="9" t="str">
        <f>VLOOKUP(Table_mpnet_keywords_topics[[#This Row],[Column3.topic]],mpnet_keywords_topicDescription!$B$2:$C$19, 2, FALSE)</f>
        <v>-1_language_second_learning_instruction</v>
      </c>
    </row>
    <row r="87" spans="1:4" x14ac:dyDescent="0.25">
      <c r="A87" t="s">
        <v>68</v>
      </c>
      <c r="B87" t="s">
        <v>69</v>
      </c>
      <c r="C87">
        <v>14</v>
      </c>
      <c r="D87" s="9" t="str">
        <f>VLOOKUP(Table_mpnet_keywords_topics[[#This Row],[Column3.topic]],mpnet_keywords_topicDescription!$B$2:$C$19, 2, FALSE)</f>
        <v>14_french_courses_instruction_undergraduate</v>
      </c>
    </row>
    <row r="88" spans="1:4" x14ac:dyDescent="0.25">
      <c r="A88" t="s">
        <v>74</v>
      </c>
      <c r="B88" t="s">
        <v>75</v>
      </c>
      <c r="C88">
        <v>-1</v>
      </c>
      <c r="D88" s="9" t="str">
        <f>VLOOKUP(Table_mpnet_keywords_topics[[#This Row],[Column3.topic]],mpnet_keywords_topicDescription!$B$2:$C$19, 2, FALSE)</f>
        <v>-1_language_second_learning_instruction</v>
      </c>
    </row>
    <row r="89" spans="1:4" x14ac:dyDescent="0.25">
      <c r="A89" t="s">
        <v>79</v>
      </c>
      <c r="B89" t="s">
        <v>80</v>
      </c>
      <c r="C89">
        <v>10</v>
      </c>
      <c r="D89" s="9" t="str">
        <f>VLOOKUP(Table_mpnet_keywords_topics[[#This Row],[Column3.topic]],mpnet_keywords_topicDescription!$B$2:$C$19, 2, FALSE)</f>
        <v>10_spanish_instruction_student_language</v>
      </c>
    </row>
    <row r="90" spans="1:4" x14ac:dyDescent="0.25">
      <c r="A90" t="s">
        <v>84</v>
      </c>
      <c r="B90" t="s">
        <v>85</v>
      </c>
      <c r="C90">
        <v>11</v>
      </c>
      <c r="D90" s="9" t="str">
        <f>VLOOKUP(Table_mpnet_keywords_topics[[#This Row],[Column3.topic]],mpnet_keywords_topicDescription!$B$2:$C$19, 2, FALSE)</f>
        <v>11_blended_learning_language_education</v>
      </c>
    </row>
    <row r="91" spans="1:4" x14ac:dyDescent="0.25">
      <c r="A91" t="s">
        <v>90</v>
      </c>
      <c r="B91" t="s">
        <v>91</v>
      </c>
      <c r="C91">
        <v>-1</v>
      </c>
      <c r="D91" s="9" t="str">
        <f>VLOOKUP(Table_mpnet_keywords_topics[[#This Row],[Column3.topic]],mpnet_keywords_topicDescription!$B$2:$C$19, 2, FALSE)</f>
        <v>-1_language_second_learning_instruction</v>
      </c>
    </row>
    <row r="92" spans="1:4" x14ac:dyDescent="0.25">
      <c r="A92" t="s">
        <v>95</v>
      </c>
      <c r="B92" t="s">
        <v>96</v>
      </c>
      <c r="C92">
        <v>-1</v>
      </c>
      <c r="D92" s="9" t="str">
        <f>VLOOKUP(Table_mpnet_keywords_topics[[#This Row],[Column3.topic]],mpnet_keywords_topicDescription!$B$2:$C$19, 2, FALSE)</f>
        <v>-1_language_second_learning_instruction</v>
      </c>
    </row>
    <row r="93" spans="1:4" x14ac:dyDescent="0.25">
      <c r="A93" t="s">
        <v>100</v>
      </c>
      <c r="B93" t="s">
        <v>101</v>
      </c>
      <c r="C93">
        <v>14</v>
      </c>
      <c r="D93" s="9" t="str">
        <f>VLOOKUP(Table_mpnet_keywords_topics[[#This Row],[Column3.topic]],mpnet_keywords_topicDescription!$B$2:$C$19, 2, FALSE)</f>
        <v>14_french_courses_instruction_undergraduate</v>
      </c>
    </row>
    <row r="94" spans="1:4" x14ac:dyDescent="0.25">
      <c r="A94" t="s">
        <v>106</v>
      </c>
      <c r="B94" t="s">
        <v>107</v>
      </c>
      <c r="C94">
        <v>3</v>
      </c>
      <c r="D94" s="9" t="str">
        <f>VLOOKUP(Table_mpnet_keywords_topics[[#This Row],[Column3.topic]],mpnet_keywords_topicDescription!$B$2:$C$19, 2, FALSE)</f>
        <v>3_assisted_computer_learning_language</v>
      </c>
    </row>
    <row r="95" spans="1:4" x14ac:dyDescent="0.25">
      <c r="A95" t="s">
        <v>111</v>
      </c>
      <c r="B95" t="s">
        <v>112</v>
      </c>
      <c r="C95">
        <v>-1</v>
      </c>
      <c r="D95" s="9" t="str">
        <f>VLOOKUP(Table_mpnet_keywords_topics[[#This Row],[Column3.topic]],mpnet_keywords_topicDescription!$B$2:$C$19, 2, FALSE)</f>
        <v>-1_language_second_learning_instruction</v>
      </c>
    </row>
    <row r="96" spans="1:4" x14ac:dyDescent="0.25">
      <c r="A96" t="s">
        <v>117</v>
      </c>
      <c r="B96" t="s">
        <v>118</v>
      </c>
      <c r="C96">
        <v>-1</v>
      </c>
      <c r="D96" s="9" t="str">
        <f>VLOOKUP(Table_mpnet_keywords_topics[[#This Row],[Column3.topic]],mpnet_keywords_topicDescription!$B$2:$C$19, 2, FALSE)</f>
        <v>-1_language_second_learning_instruction</v>
      </c>
    </row>
    <row r="97" spans="1:4" x14ac:dyDescent="0.25">
      <c r="A97" t="s">
        <v>122</v>
      </c>
      <c r="B97" t="s">
        <v>123</v>
      </c>
      <c r="C97">
        <v>8</v>
      </c>
      <c r="D97" s="9" t="str">
        <f>VLOOKUP(Table_mpnet_keywords_topics[[#This Row],[Column3.topic]],mpnet_keywords_topicDescription!$B$2:$C$19, 2, FALSE)</f>
        <v>8_pronunciation_instruction_second_language</v>
      </c>
    </row>
    <row r="98" spans="1:4" x14ac:dyDescent="0.25">
      <c r="A98" t="s">
        <v>128</v>
      </c>
      <c r="B98" t="s">
        <v>129</v>
      </c>
      <c r="C98">
        <v>2</v>
      </c>
      <c r="D98" s="9" t="str">
        <f>VLOOKUP(Table_mpnet_keywords_topics[[#This Row],[Column3.topic]],mpnet_keywords_topicDescription!$B$2:$C$19, 2, FALSE)</f>
        <v>2_communication_intercultural_cultural_mediated</v>
      </c>
    </row>
    <row r="99" spans="1:4" x14ac:dyDescent="0.25">
      <c r="A99" t="s">
        <v>134</v>
      </c>
      <c r="B99" t="s">
        <v>135</v>
      </c>
      <c r="C99">
        <v>0</v>
      </c>
      <c r="D99" s="9" t="str">
        <f>VLOOKUP(Table_mpnet_keywords_topics[[#This Row],[Column3.topic]],mpnet_keywords_topicDescription!$B$2:$C$19, 2, FALSE)</f>
        <v>0_language_second_tests_english</v>
      </c>
    </row>
    <row r="100" spans="1:4" x14ac:dyDescent="0.25">
      <c r="A100" t="s">
        <v>229</v>
      </c>
      <c r="B100" t="s">
        <v>5967</v>
      </c>
      <c r="C100">
        <v>5</v>
      </c>
      <c r="D100" s="9" t="str">
        <f>VLOOKUP(Table_mpnet_keywords_topics[[#This Row],[Column3.topic]],mpnet_keywords_topicDescription!$B$2:$C$19, 2, FALSE)</f>
        <v>5_chinese_language_mandarin_instruction</v>
      </c>
    </row>
    <row r="101" spans="1:4" x14ac:dyDescent="0.25">
      <c r="A101" t="s">
        <v>233</v>
      </c>
      <c r="B101" t="s">
        <v>234</v>
      </c>
      <c r="C101">
        <v>0</v>
      </c>
      <c r="D101" s="9" t="str">
        <f>VLOOKUP(Table_mpnet_keywords_topics[[#This Row],[Column3.topic]],mpnet_keywords_topicDescription!$B$2:$C$19, 2, FALSE)</f>
        <v>0_language_second_tests_english</v>
      </c>
    </row>
    <row r="102" spans="1:4" x14ac:dyDescent="0.25">
      <c r="A102" t="s">
        <v>238</v>
      </c>
      <c r="B102" t="s">
        <v>239</v>
      </c>
      <c r="C102">
        <v>11</v>
      </c>
      <c r="D102" s="9" t="str">
        <f>VLOOKUP(Table_mpnet_keywords_topics[[#This Row],[Column3.topic]],mpnet_keywords_topicDescription!$B$2:$C$19, 2, FALSE)</f>
        <v>11_blended_learning_language_education</v>
      </c>
    </row>
    <row r="103" spans="1:4" x14ac:dyDescent="0.25">
      <c r="A103" t="s">
        <v>244</v>
      </c>
      <c r="B103" t="s">
        <v>245</v>
      </c>
      <c r="C103">
        <v>3</v>
      </c>
      <c r="D103" s="9" t="str">
        <f>VLOOKUP(Table_mpnet_keywords_topics[[#This Row],[Column3.topic]],mpnet_keywords_topicDescription!$B$2:$C$19, 2, FALSE)</f>
        <v>3_assisted_computer_learning_language</v>
      </c>
    </row>
    <row r="104" spans="1:4" x14ac:dyDescent="0.25">
      <c r="A104" t="s">
        <v>249</v>
      </c>
      <c r="B104" t="s">
        <v>250</v>
      </c>
      <c r="C104">
        <v>1</v>
      </c>
      <c r="D104" s="9" t="str">
        <f>VLOOKUP(Table_mpnet_keywords_topics[[#This Row],[Column3.topic]],mpnet_keywords_topicDescription!$B$2:$C$19, 2, FALSE)</f>
        <v>1_writing_composition_second_instruction</v>
      </c>
    </row>
    <row r="105" spans="1:4" x14ac:dyDescent="0.25">
      <c r="A105" t="s">
        <v>255</v>
      </c>
      <c r="B105" t="s">
        <v>256</v>
      </c>
      <c r="C105">
        <v>1</v>
      </c>
      <c r="D105" s="9" t="str">
        <f>VLOOKUP(Table_mpnet_keywords_topics[[#This Row],[Column3.topic]],mpnet_keywords_topicDescription!$B$2:$C$19, 2, FALSE)</f>
        <v>1_writing_composition_second_instruction</v>
      </c>
    </row>
    <row r="106" spans="1:4" x14ac:dyDescent="0.25">
      <c r="A106" t="s">
        <v>260</v>
      </c>
      <c r="B106" t="s">
        <v>261</v>
      </c>
      <c r="C106">
        <v>8</v>
      </c>
      <c r="D106" s="9" t="str">
        <f>VLOOKUP(Table_mpnet_keywords_topics[[#This Row],[Column3.topic]],mpnet_keywords_topicDescription!$B$2:$C$19, 2, FALSE)</f>
        <v>8_pronunciation_instruction_second_language</v>
      </c>
    </row>
    <row r="107" spans="1:4" x14ac:dyDescent="0.25">
      <c r="A107" t="s">
        <v>265</v>
      </c>
      <c r="B107" t="s">
        <v>266</v>
      </c>
      <c r="C107">
        <v>0</v>
      </c>
      <c r="D107" s="9" t="str">
        <f>VLOOKUP(Table_mpnet_keywords_topics[[#This Row],[Column3.topic]],mpnet_keywords_topicDescription!$B$2:$C$19, 2, FALSE)</f>
        <v>0_language_second_tests_english</v>
      </c>
    </row>
    <row r="108" spans="1:4" x14ac:dyDescent="0.25">
      <c r="A108" t="s">
        <v>270</v>
      </c>
      <c r="B108" t="s">
        <v>271</v>
      </c>
      <c r="C108">
        <v>11</v>
      </c>
      <c r="D108" s="9" t="str">
        <f>VLOOKUP(Table_mpnet_keywords_topics[[#This Row],[Column3.topic]],mpnet_keywords_topicDescription!$B$2:$C$19, 2, FALSE)</f>
        <v>11_blended_learning_language_education</v>
      </c>
    </row>
    <row r="109" spans="1:4" x14ac:dyDescent="0.25">
      <c r="A109" t="s">
        <v>276</v>
      </c>
      <c r="B109" t="s">
        <v>277</v>
      </c>
      <c r="C109">
        <v>0</v>
      </c>
      <c r="D109" s="9" t="str">
        <f>VLOOKUP(Table_mpnet_keywords_topics[[#This Row],[Column3.topic]],mpnet_keywords_topicDescription!$B$2:$C$19, 2, FALSE)</f>
        <v>0_language_second_tests_english</v>
      </c>
    </row>
    <row r="110" spans="1:4" x14ac:dyDescent="0.25">
      <c r="A110" t="s">
        <v>281</v>
      </c>
      <c r="B110" t="s">
        <v>282</v>
      </c>
      <c r="C110">
        <v>-1</v>
      </c>
      <c r="D110" s="9" t="str">
        <f>VLOOKUP(Table_mpnet_keywords_topics[[#This Row],[Column3.topic]],mpnet_keywords_topicDescription!$B$2:$C$19, 2, FALSE)</f>
        <v>-1_language_second_learning_instruction</v>
      </c>
    </row>
    <row r="111" spans="1:4" x14ac:dyDescent="0.25">
      <c r="A111" t="s">
        <v>286</v>
      </c>
      <c r="B111" t="s">
        <v>287</v>
      </c>
      <c r="C111">
        <v>-1</v>
      </c>
      <c r="D111" s="9" t="str">
        <f>VLOOKUP(Table_mpnet_keywords_topics[[#This Row],[Column3.topic]],mpnet_keywords_topicDescription!$B$2:$C$19, 2, FALSE)</f>
        <v>-1_language_second_learning_instruction</v>
      </c>
    </row>
    <row r="112" spans="1:4" x14ac:dyDescent="0.25">
      <c r="A112" t="s">
        <v>291</v>
      </c>
      <c r="B112" t="s">
        <v>292</v>
      </c>
      <c r="C112">
        <v>0</v>
      </c>
      <c r="D112" s="9" t="str">
        <f>VLOOKUP(Table_mpnet_keywords_topics[[#This Row],[Column3.topic]],mpnet_keywords_topicDescription!$B$2:$C$19, 2, FALSE)</f>
        <v>0_language_second_tests_english</v>
      </c>
    </row>
    <row r="113" spans="1:4" x14ac:dyDescent="0.25">
      <c r="A113" t="s">
        <v>297</v>
      </c>
      <c r="B113" t="s">
        <v>298</v>
      </c>
      <c r="C113">
        <v>7</v>
      </c>
      <c r="D113" s="9" t="str">
        <f>VLOOKUP(Table_mpnet_keywords_topics[[#This Row],[Column3.topic]],mpnet_keywords_topicDescription!$B$2:$C$19, 2, FALSE)</f>
        <v>7_communication_synchronous_mediated_computer</v>
      </c>
    </row>
    <row r="114" spans="1:4" x14ac:dyDescent="0.25">
      <c r="A114" t="s">
        <v>302</v>
      </c>
      <c r="B114" t="s">
        <v>303</v>
      </c>
      <c r="C114">
        <v>5</v>
      </c>
      <c r="D114" s="9" t="str">
        <f>VLOOKUP(Table_mpnet_keywords_topics[[#This Row],[Column3.topic]],mpnet_keywords_topicDescription!$B$2:$C$19, 2, FALSE)</f>
        <v>5_chinese_language_mandarin_instruction</v>
      </c>
    </row>
    <row r="115" spans="1:4" x14ac:dyDescent="0.25">
      <c r="A115" t="s">
        <v>307</v>
      </c>
      <c r="B115" t="s">
        <v>308</v>
      </c>
      <c r="C115">
        <v>-1</v>
      </c>
      <c r="D115" s="9" t="str">
        <f>VLOOKUP(Table_mpnet_keywords_topics[[#This Row],[Column3.topic]],mpnet_keywords_topicDescription!$B$2:$C$19, 2, FALSE)</f>
        <v>-1_language_second_learning_instruction</v>
      </c>
    </row>
    <row r="116" spans="1:4" x14ac:dyDescent="0.25">
      <c r="A116" t="s">
        <v>312</v>
      </c>
      <c r="B116" t="s">
        <v>313</v>
      </c>
      <c r="C116">
        <v>-1</v>
      </c>
      <c r="D116" s="9" t="str">
        <f>VLOOKUP(Table_mpnet_keywords_topics[[#This Row],[Column3.topic]],mpnet_keywords_topicDescription!$B$2:$C$19, 2, FALSE)</f>
        <v>-1_language_second_learning_instruction</v>
      </c>
    </row>
    <row r="117" spans="1:4" x14ac:dyDescent="0.25">
      <c r="A117" t="s">
        <v>318</v>
      </c>
      <c r="B117" t="s">
        <v>319</v>
      </c>
      <c r="C117">
        <v>-1</v>
      </c>
      <c r="D117" s="9" t="str">
        <f>VLOOKUP(Table_mpnet_keywords_topics[[#This Row],[Column3.topic]],mpnet_keywords_topicDescription!$B$2:$C$19, 2, FALSE)</f>
        <v>-1_language_second_learning_instruction</v>
      </c>
    </row>
    <row r="118" spans="1:4" x14ac:dyDescent="0.25">
      <c r="A118" t="s">
        <v>323</v>
      </c>
      <c r="B118" t="s">
        <v>324</v>
      </c>
      <c r="C118">
        <v>6</v>
      </c>
      <c r="D118" s="9" t="str">
        <f>VLOOKUP(Table_mpnet_keywords_topics[[#This Row],[Column3.topic]],mpnet_keywords_topicDescription!$B$2:$C$19, 2, FALSE)</f>
        <v>6_technology_student_in_education</v>
      </c>
    </row>
    <row r="119" spans="1:4" x14ac:dyDescent="0.25">
      <c r="A119" t="s">
        <v>328</v>
      </c>
      <c r="B119" t="s">
        <v>5965</v>
      </c>
      <c r="C119">
        <v>4</v>
      </c>
      <c r="D119" s="9" t="str">
        <f>VLOOKUP(Table_mpnet_keywords_topics[[#This Row],[Column3.topic]],mpnet_keywords_topicDescription!$B$2:$C$19, 2, FALSE)</f>
        <v>4_teacher_teachers_technology_education</v>
      </c>
    </row>
    <row r="120" spans="1:4" x14ac:dyDescent="0.25">
      <c r="A120" t="s">
        <v>332</v>
      </c>
      <c r="B120" t="s">
        <v>333</v>
      </c>
      <c r="C120">
        <v>1</v>
      </c>
      <c r="D120" s="9" t="str">
        <f>VLOOKUP(Table_mpnet_keywords_topics[[#This Row],[Column3.topic]],mpnet_keywords_topicDescription!$B$2:$C$19, 2, FALSE)</f>
        <v>1_writing_composition_second_instruction</v>
      </c>
    </row>
    <row r="121" spans="1:4" x14ac:dyDescent="0.25">
      <c r="A121" t="s">
        <v>336</v>
      </c>
      <c r="B121" t="s">
        <v>337</v>
      </c>
      <c r="C121">
        <v>8</v>
      </c>
      <c r="D121" s="9" t="str">
        <f>VLOOKUP(Table_mpnet_keywords_topics[[#This Row],[Column3.topic]],mpnet_keywords_topicDescription!$B$2:$C$19, 2, FALSE)</f>
        <v>8_pronunciation_instruction_second_language</v>
      </c>
    </row>
    <row r="122" spans="1:4" x14ac:dyDescent="0.25">
      <c r="A122" t="s">
        <v>342</v>
      </c>
      <c r="B122" t="s">
        <v>343</v>
      </c>
      <c r="C122">
        <v>10</v>
      </c>
      <c r="D122" s="9" t="str">
        <f>VLOOKUP(Table_mpnet_keywords_topics[[#This Row],[Column3.topic]],mpnet_keywords_topicDescription!$B$2:$C$19, 2, FALSE)</f>
        <v>10_spanish_instruction_student_language</v>
      </c>
    </row>
    <row r="123" spans="1:4" x14ac:dyDescent="0.25">
      <c r="A123" t="s">
        <v>348</v>
      </c>
      <c r="B123" t="s">
        <v>5966</v>
      </c>
      <c r="C123">
        <v>10</v>
      </c>
      <c r="D123" s="9" t="str">
        <f>VLOOKUP(Table_mpnet_keywords_topics[[#This Row],[Column3.topic]],mpnet_keywords_topicDescription!$B$2:$C$19, 2, FALSE)</f>
        <v>10_spanish_instruction_student_language</v>
      </c>
    </row>
    <row r="124" spans="1:4" x14ac:dyDescent="0.25">
      <c r="A124" t="s">
        <v>352</v>
      </c>
      <c r="B124" t="s">
        <v>353</v>
      </c>
      <c r="C124">
        <v>0</v>
      </c>
      <c r="D124" s="9" t="str">
        <f>VLOOKUP(Table_mpnet_keywords_topics[[#This Row],[Column3.topic]],mpnet_keywords_topicDescription!$B$2:$C$19, 2, FALSE)</f>
        <v>0_language_second_tests_english</v>
      </c>
    </row>
    <row r="125" spans="1:4" x14ac:dyDescent="0.25">
      <c r="A125" t="s">
        <v>357</v>
      </c>
      <c r="B125" t="s">
        <v>358</v>
      </c>
      <c r="C125">
        <v>0</v>
      </c>
      <c r="D125" s="9" t="str">
        <f>VLOOKUP(Table_mpnet_keywords_topics[[#This Row],[Column3.topic]],mpnet_keywords_topicDescription!$B$2:$C$19, 2, FALSE)</f>
        <v>0_language_second_tests_english</v>
      </c>
    </row>
    <row r="126" spans="1:4" x14ac:dyDescent="0.25">
      <c r="A126" t="s">
        <v>362</v>
      </c>
      <c r="B126" t="s">
        <v>363</v>
      </c>
      <c r="C126">
        <v>0</v>
      </c>
      <c r="D126" s="9" t="str">
        <f>VLOOKUP(Table_mpnet_keywords_topics[[#This Row],[Column3.topic]],mpnet_keywords_topicDescription!$B$2:$C$19, 2, FALSE)</f>
        <v>0_language_second_tests_english</v>
      </c>
    </row>
    <row r="127" spans="1:4" x14ac:dyDescent="0.25">
      <c r="A127" t="s">
        <v>367</v>
      </c>
      <c r="B127" t="s">
        <v>368</v>
      </c>
      <c r="C127">
        <v>3</v>
      </c>
      <c r="D127" s="9" t="str">
        <f>VLOOKUP(Table_mpnet_keywords_topics[[#This Row],[Column3.topic]],mpnet_keywords_topicDescription!$B$2:$C$19, 2, FALSE)</f>
        <v>3_assisted_computer_learning_language</v>
      </c>
    </row>
    <row r="128" spans="1:4" x14ac:dyDescent="0.25">
      <c r="A128" t="s">
        <v>372</v>
      </c>
      <c r="B128" t="s">
        <v>373</v>
      </c>
      <c r="C128">
        <v>6</v>
      </c>
      <c r="D128" s="9" t="str">
        <f>VLOOKUP(Table_mpnet_keywords_topics[[#This Row],[Column3.topic]],mpnet_keywords_topicDescription!$B$2:$C$19, 2, FALSE)</f>
        <v>6_technology_student_in_education</v>
      </c>
    </row>
    <row r="129" spans="1:4" x14ac:dyDescent="0.25">
      <c r="A129" t="s">
        <v>704</v>
      </c>
      <c r="B129" t="s">
        <v>705</v>
      </c>
      <c r="C129">
        <v>1</v>
      </c>
      <c r="D129" s="9" t="str">
        <f>VLOOKUP(Table_mpnet_keywords_topics[[#This Row],[Column3.topic]],mpnet_keywords_topicDescription!$B$2:$C$19, 2, FALSE)</f>
        <v>1_writing_composition_second_instruction</v>
      </c>
    </row>
    <row r="130" spans="1:4" x14ac:dyDescent="0.25">
      <c r="A130" t="s">
        <v>708</v>
      </c>
      <c r="B130" t="s">
        <v>709</v>
      </c>
      <c r="C130">
        <v>-1</v>
      </c>
      <c r="D130" s="9" t="str">
        <f>VLOOKUP(Table_mpnet_keywords_topics[[#This Row],[Column3.topic]],mpnet_keywords_topicDescription!$B$2:$C$19, 2, FALSE)</f>
        <v>-1_language_second_learning_instruction</v>
      </c>
    </row>
    <row r="131" spans="1:4" x14ac:dyDescent="0.25">
      <c r="A131" t="s">
        <v>712</v>
      </c>
      <c r="B131" t="s">
        <v>713</v>
      </c>
      <c r="C131">
        <v>0</v>
      </c>
      <c r="D131" s="9" t="str">
        <f>VLOOKUP(Table_mpnet_keywords_topics[[#This Row],[Column3.topic]],mpnet_keywords_topicDescription!$B$2:$C$19, 2, FALSE)</f>
        <v>0_language_second_tests_english</v>
      </c>
    </row>
    <row r="132" spans="1:4" x14ac:dyDescent="0.25">
      <c r="A132" t="s">
        <v>717</v>
      </c>
      <c r="B132" t="s">
        <v>718</v>
      </c>
      <c r="C132">
        <v>-1</v>
      </c>
      <c r="D132" s="9" t="str">
        <f>VLOOKUP(Table_mpnet_keywords_topics[[#This Row],[Column3.topic]],mpnet_keywords_topicDescription!$B$2:$C$19, 2, FALSE)</f>
        <v>-1_language_second_learning_instruction</v>
      </c>
    </row>
    <row r="133" spans="1:4" x14ac:dyDescent="0.25">
      <c r="A133" t="s">
        <v>723</v>
      </c>
      <c r="B133" t="s">
        <v>724</v>
      </c>
      <c r="C133">
        <v>0</v>
      </c>
      <c r="D133" s="9" t="str">
        <f>VLOOKUP(Table_mpnet_keywords_topics[[#This Row],[Column3.topic]],mpnet_keywords_topicDescription!$B$2:$C$19, 2, FALSE)</f>
        <v>0_language_second_tests_english</v>
      </c>
    </row>
    <row r="134" spans="1:4" x14ac:dyDescent="0.25">
      <c r="A134" t="s">
        <v>728</v>
      </c>
      <c r="B134" t="s">
        <v>729</v>
      </c>
      <c r="C134">
        <v>-1</v>
      </c>
      <c r="D134" s="9" t="str">
        <f>VLOOKUP(Table_mpnet_keywords_topics[[#This Row],[Column3.topic]],mpnet_keywords_topicDescription!$B$2:$C$19, 2, FALSE)</f>
        <v>-1_language_second_learning_instruction</v>
      </c>
    </row>
    <row r="135" spans="1:4" x14ac:dyDescent="0.25">
      <c r="A135" t="s">
        <v>734</v>
      </c>
      <c r="B135" t="s">
        <v>735</v>
      </c>
      <c r="C135">
        <v>-1</v>
      </c>
      <c r="D135" s="9" t="str">
        <f>VLOOKUP(Table_mpnet_keywords_topics[[#This Row],[Column3.topic]],mpnet_keywords_topicDescription!$B$2:$C$19, 2, FALSE)</f>
        <v>-1_language_second_learning_instruction</v>
      </c>
    </row>
    <row r="136" spans="1:4" x14ac:dyDescent="0.25">
      <c r="A136" t="s">
        <v>740</v>
      </c>
      <c r="B136" t="s">
        <v>741</v>
      </c>
      <c r="C136">
        <v>0</v>
      </c>
      <c r="D136" s="9" t="str">
        <f>VLOOKUP(Table_mpnet_keywords_topics[[#This Row],[Column3.topic]],mpnet_keywords_topicDescription!$B$2:$C$19, 2, FALSE)</f>
        <v>0_language_second_tests_english</v>
      </c>
    </row>
    <row r="137" spans="1:4" x14ac:dyDescent="0.25">
      <c r="A137" t="s">
        <v>746</v>
      </c>
      <c r="B137" t="s">
        <v>747</v>
      </c>
      <c r="C137">
        <v>0</v>
      </c>
      <c r="D137" s="9" t="str">
        <f>VLOOKUP(Table_mpnet_keywords_topics[[#This Row],[Column3.topic]],mpnet_keywords_topicDescription!$B$2:$C$19, 2, FALSE)</f>
        <v>0_language_second_tests_english</v>
      </c>
    </row>
    <row r="138" spans="1:4" x14ac:dyDescent="0.25">
      <c r="A138" t="s">
        <v>751</v>
      </c>
      <c r="B138" t="s">
        <v>752</v>
      </c>
      <c r="C138">
        <v>-1</v>
      </c>
      <c r="D138" s="9" t="str">
        <f>VLOOKUP(Table_mpnet_keywords_topics[[#This Row],[Column3.topic]],mpnet_keywords_topicDescription!$B$2:$C$19, 2, FALSE)</f>
        <v>-1_language_second_learning_instruction</v>
      </c>
    </row>
    <row r="139" spans="1:4" x14ac:dyDescent="0.25">
      <c r="A139" t="s">
        <v>757</v>
      </c>
      <c r="B139" t="s">
        <v>758</v>
      </c>
      <c r="C139">
        <v>-1</v>
      </c>
      <c r="D139" s="9" t="str">
        <f>VLOOKUP(Table_mpnet_keywords_topics[[#This Row],[Column3.topic]],mpnet_keywords_topicDescription!$B$2:$C$19, 2, FALSE)</f>
        <v>-1_language_second_learning_instruction</v>
      </c>
    </row>
    <row r="140" spans="1:4" x14ac:dyDescent="0.25">
      <c r="A140" t="s">
        <v>762</v>
      </c>
      <c r="B140" t="s">
        <v>763</v>
      </c>
      <c r="C140">
        <v>0</v>
      </c>
      <c r="D140" s="9" t="str">
        <f>VLOOKUP(Table_mpnet_keywords_topics[[#This Row],[Column3.topic]],mpnet_keywords_topicDescription!$B$2:$C$19, 2, FALSE)</f>
        <v>0_language_second_tests_english</v>
      </c>
    </row>
    <row r="141" spans="1:4" x14ac:dyDescent="0.25">
      <c r="A141" t="s">
        <v>768</v>
      </c>
      <c r="B141" t="s">
        <v>769</v>
      </c>
      <c r="C141">
        <v>0</v>
      </c>
      <c r="D141" s="9" t="str">
        <f>VLOOKUP(Table_mpnet_keywords_topics[[#This Row],[Column3.topic]],mpnet_keywords_topicDescription!$B$2:$C$19, 2, FALSE)</f>
        <v>0_language_second_tests_english</v>
      </c>
    </row>
    <row r="142" spans="1:4" x14ac:dyDescent="0.25">
      <c r="A142" t="s">
        <v>774</v>
      </c>
      <c r="B142" t="s">
        <v>775</v>
      </c>
      <c r="C142">
        <v>-1</v>
      </c>
      <c r="D142" s="9" t="str">
        <f>VLOOKUP(Table_mpnet_keywords_topics[[#This Row],[Column3.topic]],mpnet_keywords_topicDescription!$B$2:$C$19, 2, FALSE)</f>
        <v>-1_language_second_learning_instruction</v>
      </c>
    </row>
    <row r="143" spans="1:4" x14ac:dyDescent="0.25">
      <c r="A143" t="s">
        <v>779</v>
      </c>
      <c r="B143" t="s">
        <v>780</v>
      </c>
      <c r="C143">
        <v>-1</v>
      </c>
      <c r="D143" s="9" t="str">
        <f>VLOOKUP(Table_mpnet_keywords_topics[[#This Row],[Column3.topic]],mpnet_keywords_topicDescription!$B$2:$C$19, 2, FALSE)</f>
        <v>-1_language_second_learning_instruction</v>
      </c>
    </row>
    <row r="144" spans="1:4" x14ac:dyDescent="0.25">
      <c r="A144" t="s">
        <v>784</v>
      </c>
      <c r="B144" t="s">
        <v>785</v>
      </c>
      <c r="C144">
        <v>0</v>
      </c>
      <c r="D144" s="9" t="str">
        <f>VLOOKUP(Table_mpnet_keywords_topics[[#This Row],[Column3.topic]],mpnet_keywords_topicDescription!$B$2:$C$19, 2, FALSE)</f>
        <v>0_language_second_tests_english</v>
      </c>
    </row>
    <row r="145" spans="1:4" x14ac:dyDescent="0.25">
      <c r="A145" t="s">
        <v>789</v>
      </c>
      <c r="B145" t="s">
        <v>790</v>
      </c>
      <c r="C145">
        <v>1</v>
      </c>
      <c r="D145" s="9" t="str">
        <f>VLOOKUP(Table_mpnet_keywords_topics[[#This Row],[Column3.topic]],mpnet_keywords_topicDescription!$B$2:$C$19, 2, FALSE)</f>
        <v>1_writing_composition_second_instruction</v>
      </c>
    </row>
    <row r="146" spans="1:4" x14ac:dyDescent="0.25">
      <c r="A146" t="s">
        <v>794</v>
      </c>
      <c r="B146" t="s">
        <v>795</v>
      </c>
      <c r="C146">
        <v>-1</v>
      </c>
      <c r="D146" s="9" t="str">
        <f>VLOOKUP(Table_mpnet_keywords_topics[[#This Row],[Column3.topic]],mpnet_keywords_topicDescription!$B$2:$C$19, 2, FALSE)</f>
        <v>-1_language_second_learning_instruction</v>
      </c>
    </row>
    <row r="147" spans="1:4" x14ac:dyDescent="0.25">
      <c r="A147" t="s">
        <v>799</v>
      </c>
      <c r="B147" t="s">
        <v>800</v>
      </c>
      <c r="C147">
        <v>0</v>
      </c>
      <c r="D147" s="9" t="str">
        <f>VLOOKUP(Table_mpnet_keywords_topics[[#This Row],[Column3.topic]],mpnet_keywords_topicDescription!$B$2:$C$19, 2, FALSE)</f>
        <v>0_language_second_tests_english</v>
      </c>
    </row>
    <row r="148" spans="1:4" x14ac:dyDescent="0.25">
      <c r="A148" t="s">
        <v>804</v>
      </c>
      <c r="B148" t="s">
        <v>805</v>
      </c>
      <c r="C148">
        <v>1</v>
      </c>
      <c r="D148" s="9" t="str">
        <f>VLOOKUP(Table_mpnet_keywords_topics[[#This Row],[Column3.topic]],mpnet_keywords_topicDescription!$B$2:$C$19, 2, FALSE)</f>
        <v>1_writing_composition_second_instruction</v>
      </c>
    </row>
    <row r="149" spans="1:4" x14ac:dyDescent="0.25">
      <c r="A149" t="s">
        <v>809</v>
      </c>
      <c r="B149" t="s">
        <v>810</v>
      </c>
      <c r="C149">
        <v>1</v>
      </c>
      <c r="D149" s="9" t="str">
        <f>VLOOKUP(Table_mpnet_keywords_topics[[#This Row],[Column3.topic]],mpnet_keywords_topicDescription!$B$2:$C$19, 2, FALSE)</f>
        <v>1_writing_composition_second_instruction</v>
      </c>
    </row>
    <row r="150" spans="1:4" x14ac:dyDescent="0.25">
      <c r="A150" t="s">
        <v>814</v>
      </c>
      <c r="B150" t="s">
        <v>815</v>
      </c>
      <c r="C150">
        <v>5</v>
      </c>
      <c r="D150" s="9" t="str">
        <f>VLOOKUP(Table_mpnet_keywords_topics[[#This Row],[Column3.topic]],mpnet_keywords_topicDescription!$B$2:$C$19, 2, FALSE)</f>
        <v>5_chinese_language_mandarin_instruction</v>
      </c>
    </row>
    <row r="151" spans="1:4" x14ac:dyDescent="0.25">
      <c r="A151" t="s">
        <v>819</v>
      </c>
      <c r="B151" t="s">
        <v>820</v>
      </c>
      <c r="C151">
        <v>0</v>
      </c>
      <c r="D151" s="9" t="str">
        <f>VLOOKUP(Table_mpnet_keywords_topics[[#This Row],[Column3.topic]],mpnet_keywords_topicDescription!$B$2:$C$19, 2, FALSE)</f>
        <v>0_language_second_tests_english</v>
      </c>
    </row>
    <row r="152" spans="1:4" x14ac:dyDescent="0.25">
      <c r="A152" t="s">
        <v>824</v>
      </c>
      <c r="B152" t="s">
        <v>825</v>
      </c>
      <c r="C152">
        <v>-1</v>
      </c>
      <c r="D152" s="9" t="str">
        <f>VLOOKUP(Table_mpnet_keywords_topics[[#This Row],[Column3.topic]],mpnet_keywords_topicDescription!$B$2:$C$19, 2, FALSE)</f>
        <v>-1_language_second_learning_instruction</v>
      </c>
    </row>
    <row r="153" spans="1:4" x14ac:dyDescent="0.25">
      <c r="A153" t="s">
        <v>829</v>
      </c>
      <c r="B153" t="s">
        <v>830</v>
      </c>
      <c r="C153">
        <v>-1</v>
      </c>
      <c r="D153" s="9" t="str">
        <f>VLOOKUP(Table_mpnet_keywords_topics[[#This Row],[Column3.topic]],mpnet_keywords_topicDescription!$B$2:$C$19, 2, FALSE)</f>
        <v>-1_language_second_learning_instruction</v>
      </c>
    </row>
    <row r="154" spans="1:4" x14ac:dyDescent="0.25">
      <c r="A154" t="s">
        <v>834</v>
      </c>
      <c r="B154" t="s">
        <v>835</v>
      </c>
      <c r="C154">
        <v>-1</v>
      </c>
      <c r="D154" s="9" t="str">
        <f>VLOOKUP(Table_mpnet_keywords_topics[[#This Row],[Column3.topic]],mpnet_keywords_topicDescription!$B$2:$C$19, 2, FALSE)</f>
        <v>-1_language_second_learning_instruction</v>
      </c>
    </row>
    <row r="155" spans="1:4" x14ac:dyDescent="0.25">
      <c r="A155" t="s">
        <v>840</v>
      </c>
      <c r="B155" t="s">
        <v>841</v>
      </c>
      <c r="C155">
        <v>-1</v>
      </c>
      <c r="D155" s="9" t="str">
        <f>VLOOKUP(Table_mpnet_keywords_topics[[#This Row],[Column3.topic]],mpnet_keywords_topicDescription!$B$2:$C$19, 2, FALSE)</f>
        <v>-1_language_second_learning_instruction</v>
      </c>
    </row>
    <row r="156" spans="1:4" x14ac:dyDescent="0.25">
      <c r="A156" t="s">
        <v>845</v>
      </c>
      <c r="B156" t="s">
        <v>846</v>
      </c>
      <c r="C156">
        <v>8</v>
      </c>
      <c r="D156" s="9" t="str">
        <f>VLOOKUP(Table_mpnet_keywords_topics[[#This Row],[Column3.topic]],mpnet_keywords_topicDescription!$B$2:$C$19, 2, FALSE)</f>
        <v>8_pronunciation_instruction_second_language</v>
      </c>
    </row>
    <row r="157" spans="1:4" x14ac:dyDescent="0.25">
      <c r="A157" t="s">
        <v>1074</v>
      </c>
      <c r="B157" t="s">
        <v>1075</v>
      </c>
      <c r="C157">
        <v>8</v>
      </c>
      <c r="D157" s="9" t="str">
        <f>VLOOKUP(Table_mpnet_keywords_topics[[#This Row],[Column3.topic]],mpnet_keywords_topicDescription!$B$2:$C$19, 2, FALSE)</f>
        <v>8_pronunciation_instruction_second_language</v>
      </c>
    </row>
    <row r="158" spans="1:4" x14ac:dyDescent="0.25">
      <c r="A158" t="s">
        <v>1079</v>
      </c>
      <c r="B158" t="s">
        <v>1080</v>
      </c>
      <c r="C158">
        <v>1</v>
      </c>
      <c r="D158" s="9" t="str">
        <f>VLOOKUP(Table_mpnet_keywords_topics[[#This Row],[Column3.topic]],mpnet_keywords_topicDescription!$B$2:$C$19, 2, FALSE)</f>
        <v>1_writing_composition_second_instruction</v>
      </c>
    </row>
    <row r="159" spans="1:4" x14ac:dyDescent="0.25">
      <c r="A159" t="s">
        <v>1085</v>
      </c>
      <c r="B159" t="s">
        <v>1086</v>
      </c>
      <c r="C159">
        <v>-1</v>
      </c>
      <c r="D159" s="9" t="str">
        <f>VLOOKUP(Table_mpnet_keywords_topics[[#This Row],[Column3.topic]],mpnet_keywords_topicDescription!$B$2:$C$19, 2, FALSE)</f>
        <v>-1_language_second_learning_instruction</v>
      </c>
    </row>
    <row r="160" spans="1:4" x14ac:dyDescent="0.25">
      <c r="A160" t="s">
        <v>1091</v>
      </c>
      <c r="B160" t="s">
        <v>1092</v>
      </c>
      <c r="C160">
        <v>6</v>
      </c>
      <c r="D160" s="9" t="str">
        <f>VLOOKUP(Table_mpnet_keywords_topics[[#This Row],[Column3.topic]],mpnet_keywords_topicDescription!$B$2:$C$19, 2, FALSE)</f>
        <v>6_technology_student_in_education</v>
      </c>
    </row>
    <row r="161" spans="1:4" x14ac:dyDescent="0.25">
      <c r="A161" t="s">
        <v>1096</v>
      </c>
      <c r="B161" t="s">
        <v>1097</v>
      </c>
      <c r="C161">
        <v>-1</v>
      </c>
      <c r="D161" s="9" t="str">
        <f>VLOOKUP(Table_mpnet_keywords_topics[[#This Row],[Column3.topic]],mpnet_keywords_topicDescription!$B$2:$C$19, 2, FALSE)</f>
        <v>-1_language_second_learning_instruction</v>
      </c>
    </row>
    <row r="162" spans="1:4" x14ac:dyDescent="0.25">
      <c r="A162" t="s">
        <v>1101</v>
      </c>
      <c r="B162" t="s">
        <v>1102</v>
      </c>
      <c r="C162">
        <v>-1</v>
      </c>
      <c r="D162" s="9" t="str">
        <f>VLOOKUP(Table_mpnet_keywords_topics[[#This Row],[Column3.topic]],mpnet_keywords_topicDescription!$B$2:$C$19, 2, FALSE)</f>
        <v>-1_language_second_learning_instruction</v>
      </c>
    </row>
    <row r="163" spans="1:4" x14ac:dyDescent="0.25">
      <c r="A163" t="s">
        <v>1107</v>
      </c>
      <c r="B163" t="s">
        <v>1108</v>
      </c>
      <c r="C163">
        <v>7</v>
      </c>
      <c r="D163" s="9" t="str">
        <f>VLOOKUP(Table_mpnet_keywords_topics[[#This Row],[Column3.topic]],mpnet_keywords_topicDescription!$B$2:$C$19, 2, FALSE)</f>
        <v>7_communication_synchronous_mediated_computer</v>
      </c>
    </row>
    <row r="164" spans="1:4" x14ac:dyDescent="0.25">
      <c r="A164" t="s">
        <v>1113</v>
      </c>
      <c r="B164" t="s">
        <v>1114</v>
      </c>
      <c r="C164">
        <v>0</v>
      </c>
      <c r="D164" s="9" t="str">
        <f>VLOOKUP(Table_mpnet_keywords_topics[[#This Row],[Column3.topic]],mpnet_keywords_topicDescription!$B$2:$C$19, 2, FALSE)</f>
        <v>0_language_second_tests_english</v>
      </c>
    </row>
    <row r="165" spans="1:4" x14ac:dyDescent="0.25">
      <c r="A165" t="s">
        <v>1118</v>
      </c>
      <c r="B165" t="s">
        <v>1119</v>
      </c>
      <c r="C165">
        <v>-1</v>
      </c>
      <c r="D165" s="9" t="str">
        <f>VLOOKUP(Table_mpnet_keywords_topics[[#This Row],[Column3.topic]],mpnet_keywords_topicDescription!$B$2:$C$19, 2, FALSE)</f>
        <v>-1_language_second_learning_instruction</v>
      </c>
    </row>
    <row r="166" spans="1:4" x14ac:dyDescent="0.25">
      <c r="A166" t="s">
        <v>1123</v>
      </c>
      <c r="B166" t="s">
        <v>1124</v>
      </c>
      <c r="C166">
        <v>-1</v>
      </c>
      <c r="D166" s="9" t="str">
        <f>VLOOKUP(Table_mpnet_keywords_topics[[#This Row],[Column3.topic]],mpnet_keywords_topicDescription!$B$2:$C$19, 2, FALSE)</f>
        <v>-1_language_second_learning_instruction</v>
      </c>
    </row>
    <row r="167" spans="1:4" x14ac:dyDescent="0.25">
      <c r="A167" t="s">
        <v>1128</v>
      </c>
      <c r="B167" t="s">
        <v>1129</v>
      </c>
      <c r="C167">
        <v>-1</v>
      </c>
      <c r="D167" s="9" t="str">
        <f>VLOOKUP(Table_mpnet_keywords_topics[[#This Row],[Column3.topic]],mpnet_keywords_topicDescription!$B$2:$C$19, 2, FALSE)</f>
        <v>-1_language_second_learning_instruction</v>
      </c>
    </row>
    <row r="168" spans="1:4" x14ac:dyDescent="0.25">
      <c r="A168" t="s">
        <v>1132</v>
      </c>
      <c r="B168" t="s">
        <v>1133</v>
      </c>
      <c r="C168">
        <v>0</v>
      </c>
      <c r="D168" s="9" t="str">
        <f>VLOOKUP(Table_mpnet_keywords_topics[[#This Row],[Column3.topic]],mpnet_keywords_topicDescription!$B$2:$C$19, 2, FALSE)</f>
        <v>0_language_second_tests_english</v>
      </c>
    </row>
    <row r="169" spans="1:4" x14ac:dyDescent="0.25">
      <c r="A169" t="s">
        <v>1137</v>
      </c>
      <c r="B169" t="s">
        <v>1138</v>
      </c>
      <c r="C169">
        <v>2</v>
      </c>
      <c r="D169" s="9" t="str">
        <f>VLOOKUP(Table_mpnet_keywords_topics[[#This Row],[Column3.topic]],mpnet_keywords_topicDescription!$B$2:$C$19, 2, FALSE)</f>
        <v>2_communication_intercultural_cultural_mediated</v>
      </c>
    </row>
    <row r="170" spans="1:4" x14ac:dyDescent="0.25">
      <c r="A170" t="s">
        <v>1142</v>
      </c>
      <c r="B170" t="s">
        <v>1143</v>
      </c>
      <c r="C170">
        <v>0</v>
      </c>
      <c r="D170" s="9" t="str">
        <f>VLOOKUP(Table_mpnet_keywords_topics[[#This Row],[Column3.topic]],mpnet_keywords_topicDescription!$B$2:$C$19, 2, FALSE)</f>
        <v>0_language_second_tests_english</v>
      </c>
    </row>
    <row r="171" spans="1:4" x14ac:dyDescent="0.25">
      <c r="A171" t="s">
        <v>1147</v>
      </c>
      <c r="B171" t="s">
        <v>1148</v>
      </c>
      <c r="C171">
        <v>-1</v>
      </c>
      <c r="D171" s="9" t="str">
        <f>VLOOKUP(Table_mpnet_keywords_topics[[#This Row],[Column3.topic]],mpnet_keywords_topicDescription!$B$2:$C$19, 2, FALSE)</f>
        <v>-1_language_second_learning_instruction</v>
      </c>
    </row>
    <row r="172" spans="1:4" x14ac:dyDescent="0.25">
      <c r="A172" t="s">
        <v>1153</v>
      </c>
      <c r="B172" t="s">
        <v>1154</v>
      </c>
      <c r="C172">
        <v>1</v>
      </c>
      <c r="D172" s="9" t="str">
        <f>VLOOKUP(Table_mpnet_keywords_topics[[#This Row],[Column3.topic]],mpnet_keywords_topicDescription!$B$2:$C$19, 2, FALSE)</f>
        <v>1_writing_composition_second_instruction</v>
      </c>
    </row>
    <row r="173" spans="1:4" x14ac:dyDescent="0.25">
      <c r="A173" t="s">
        <v>1158</v>
      </c>
      <c r="B173" t="s">
        <v>1159</v>
      </c>
      <c r="C173">
        <v>-1</v>
      </c>
      <c r="D173" s="9" t="str">
        <f>VLOOKUP(Table_mpnet_keywords_topics[[#This Row],[Column3.topic]],mpnet_keywords_topicDescription!$B$2:$C$19, 2, FALSE)</f>
        <v>-1_language_second_learning_instruction</v>
      </c>
    </row>
    <row r="174" spans="1:4" x14ac:dyDescent="0.25">
      <c r="A174" t="s">
        <v>1164</v>
      </c>
      <c r="B174" t="s">
        <v>1165</v>
      </c>
      <c r="C174">
        <v>0</v>
      </c>
      <c r="D174" s="9" t="str">
        <f>VLOOKUP(Table_mpnet_keywords_topics[[#This Row],[Column3.topic]],mpnet_keywords_topicDescription!$B$2:$C$19, 2, FALSE)</f>
        <v>0_language_second_tests_english</v>
      </c>
    </row>
    <row r="175" spans="1:4" x14ac:dyDescent="0.25">
      <c r="A175" t="s">
        <v>1169</v>
      </c>
      <c r="B175" t="s">
        <v>1170</v>
      </c>
      <c r="C175">
        <v>6</v>
      </c>
      <c r="D175" s="9" t="str">
        <f>VLOOKUP(Table_mpnet_keywords_topics[[#This Row],[Column3.topic]],mpnet_keywords_topicDescription!$B$2:$C$19, 2, FALSE)</f>
        <v>6_technology_student_in_education</v>
      </c>
    </row>
    <row r="176" spans="1:4" x14ac:dyDescent="0.25">
      <c r="A176" t="s">
        <v>1174</v>
      </c>
      <c r="B176" t="s">
        <v>1175</v>
      </c>
      <c r="C176">
        <v>8</v>
      </c>
      <c r="D176" s="9" t="str">
        <f>VLOOKUP(Table_mpnet_keywords_topics[[#This Row],[Column3.topic]],mpnet_keywords_topicDescription!$B$2:$C$19, 2, FALSE)</f>
        <v>8_pronunciation_instruction_second_language</v>
      </c>
    </row>
    <row r="177" spans="1:4" x14ac:dyDescent="0.25">
      <c r="A177" t="s">
        <v>1180</v>
      </c>
      <c r="B177" t="s">
        <v>1181</v>
      </c>
      <c r="C177">
        <v>-1</v>
      </c>
      <c r="D177" s="9" t="str">
        <f>VLOOKUP(Table_mpnet_keywords_topics[[#This Row],[Column3.topic]],mpnet_keywords_topicDescription!$B$2:$C$19, 2, FALSE)</f>
        <v>-1_language_second_learning_instruction</v>
      </c>
    </row>
    <row r="178" spans="1:4" x14ac:dyDescent="0.25">
      <c r="A178" t="s">
        <v>1185</v>
      </c>
      <c r="B178" t="s">
        <v>1186</v>
      </c>
      <c r="C178">
        <v>4</v>
      </c>
      <c r="D178" s="9" t="str">
        <f>VLOOKUP(Table_mpnet_keywords_topics[[#This Row],[Column3.topic]],mpnet_keywords_topicDescription!$B$2:$C$19, 2, FALSE)</f>
        <v>4_teacher_teachers_technology_education</v>
      </c>
    </row>
    <row r="179" spans="1:4" x14ac:dyDescent="0.25">
      <c r="A179" t="s">
        <v>1191</v>
      </c>
      <c r="B179" t="s">
        <v>1192</v>
      </c>
      <c r="C179">
        <v>-1</v>
      </c>
      <c r="D179" s="9" t="str">
        <f>VLOOKUP(Table_mpnet_keywords_topics[[#This Row],[Column3.topic]],mpnet_keywords_topicDescription!$B$2:$C$19, 2, FALSE)</f>
        <v>-1_language_second_learning_instruction</v>
      </c>
    </row>
    <row r="180" spans="1:4" x14ac:dyDescent="0.25">
      <c r="A180" t="s">
        <v>1196</v>
      </c>
      <c r="B180" t="s">
        <v>1197</v>
      </c>
      <c r="C180">
        <v>1</v>
      </c>
      <c r="D180" s="9" t="str">
        <f>VLOOKUP(Table_mpnet_keywords_topics[[#This Row],[Column3.topic]],mpnet_keywords_topicDescription!$B$2:$C$19, 2, FALSE)</f>
        <v>1_writing_composition_second_instruction</v>
      </c>
    </row>
    <row r="181" spans="1:4" x14ac:dyDescent="0.25">
      <c r="A181" t="s">
        <v>1200</v>
      </c>
      <c r="B181" t="s">
        <v>1201</v>
      </c>
      <c r="C181">
        <v>1</v>
      </c>
      <c r="D181" s="9" t="str">
        <f>VLOOKUP(Table_mpnet_keywords_topics[[#This Row],[Column3.topic]],mpnet_keywords_topicDescription!$B$2:$C$19, 2, FALSE)</f>
        <v>1_writing_composition_second_instruction</v>
      </c>
    </row>
    <row r="182" spans="1:4" x14ac:dyDescent="0.25">
      <c r="A182" t="s">
        <v>1206</v>
      </c>
      <c r="B182" t="s">
        <v>1207</v>
      </c>
      <c r="C182">
        <v>4</v>
      </c>
      <c r="D182" s="9" t="str">
        <f>VLOOKUP(Table_mpnet_keywords_topics[[#This Row],[Column3.topic]],mpnet_keywords_topicDescription!$B$2:$C$19, 2, FALSE)</f>
        <v>4_teacher_teachers_technology_education</v>
      </c>
    </row>
    <row r="183" spans="1:4" x14ac:dyDescent="0.25">
      <c r="A183" t="s">
        <v>1211</v>
      </c>
      <c r="B183" t="s">
        <v>1212</v>
      </c>
      <c r="C183">
        <v>-1</v>
      </c>
      <c r="D183" s="9" t="str">
        <f>VLOOKUP(Table_mpnet_keywords_topics[[#This Row],[Column3.topic]],mpnet_keywords_topicDescription!$B$2:$C$19, 2, FALSE)</f>
        <v>-1_language_second_learning_instruction</v>
      </c>
    </row>
    <row r="184" spans="1:4" x14ac:dyDescent="0.25">
      <c r="A184" t="s">
        <v>1216</v>
      </c>
      <c r="B184" t="s">
        <v>1217</v>
      </c>
      <c r="C184">
        <v>-1</v>
      </c>
      <c r="D184" s="9" t="str">
        <f>VLOOKUP(Table_mpnet_keywords_topics[[#This Row],[Column3.topic]],mpnet_keywords_topicDescription!$B$2:$C$19, 2, FALSE)</f>
        <v>-1_language_second_learning_instruction</v>
      </c>
    </row>
    <row r="185" spans="1:4" x14ac:dyDescent="0.25">
      <c r="A185" t="s">
        <v>1222</v>
      </c>
      <c r="B185" t="s">
        <v>5972</v>
      </c>
      <c r="C185">
        <v>4</v>
      </c>
      <c r="D185" s="9" t="str">
        <f>VLOOKUP(Table_mpnet_keywords_topics[[#This Row],[Column3.topic]],mpnet_keywords_topicDescription!$B$2:$C$19, 2, FALSE)</f>
        <v>4_teacher_teachers_technology_education</v>
      </c>
    </row>
    <row r="186" spans="1:4" x14ac:dyDescent="0.25">
      <c r="A186" t="s">
        <v>1227</v>
      </c>
      <c r="B186" t="s">
        <v>1228</v>
      </c>
      <c r="C186">
        <v>-1</v>
      </c>
      <c r="D186" s="9" t="str">
        <f>VLOOKUP(Table_mpnet_keywords_topics[[#This Row],[Column3.topic]],mpnet_keywords_topicDescription!$B$2:$C$19, 2, FALSE)</f>
        <v>-1_language_second_learning_instruction</v>
      </c>
    </row>
    <row r="187" spans="1:4" x14ac:dyDescent="0.25">
      <c r="A187" t="s">
        <v>1232</v>
      </c>
      <c r="B187" t="s">
        <v>1233</v>
      </c>
      <c r="C187">
        <v>0</v>
      </c>
      <c r="D187" s="9" t="str">
        <f>VLOOKUP(Table_mpnet_keywords_topics[[#This Row],[Column3.topic]],mpnet_keywords_topicDescription!$B$2:$C$19, 2, FALSE)</f>
        <v>0_language_second_tests_english</v>
      </c>
    </row>
    <row r="188" spans="1:4" x14ac:dyDescent="0.25">
      <c r="A188" t="s">
        <v>1237</v>
      </c>
      <c r="B188" t="s">
        <v>1238</v>
      </c>
      <c r="C188">
        <v>0</v>
      </c>
      <c r="D188" s="9" t="str">
        <f>VLOOKUP(Table_mpnet_keywords_topics[[#This Row],[Column3.topic]],mpnet_keywords_topicDescription!$B$2:$C$19, 2, FALSE)</f>
        <v>0_language_second_tests_english</v>
      </c>
    </row>
    <row r="189" spans="1:4" x14ac:dyDescent="0.25">
      <c r="A189" t="s">
        <v>1243</v>
      </c>
      <c r="B189" t="s">
        <v>1244</v>
      </c>
      <c r="C189">
        <v>-1</v>
      </c>
      <c r="D189" s="9" t="str">
        <f>VLOOKUP(Table_mpnet_keywords_topics[[#This Row],[Column3.topic]],mpnet_keywords_topicDescription!$B$2:$C$19, 2, FALSE)</f>
        <v>-1_language_second_learning_instruction</v>
      </c>
    </row>
    <row r="190" spans="1:4" x14ac:dyDescent="0.25">
      <c r="A190" t="s">
        <v>1248</v>
      </c>
      <c r="B190" t="s">
        <v>1249</v>
      </c>
      <c r="C190">
        <v>10</v>
      </c>
      <c r="D190" s="9" t="str">
        <f>VLOOKUP(Table_mpnet_keywords_topics[[#This Row],[Column3.topic]],mpnet_keywords_topicDescription!$B$2:$C$19, 2, FALSE)</f>
        <v>10_spanish_instruction_student_language</v>
      </c>
    </row>
    <row r="191" spans="1:4" x14ac:dyDescent="0.25">
      <c r="A191" t="s">
        <v>1253</v>
      </c>
      <c r="B191" t="s">
        <v>1254</v>
      </c>
      <c r="C191">
        <v>9</v>
      </c>
      <c r="D191" s="9" t="str">
        <f>VLOOKUP(Table_mpnet_keywords_topics[[#This Row],[Column3.topic]],mpnet_keywords_topicDescription!$B$2:$C$19, 2, FALSE)</f>
        <v>9_games_game_educational_learning</v>
      </c>
    </row>
    <row r="192" spans="1:4" x14ac:dyDescent="0.25">
      <c r="A192" t="s">
        <v>1258</v>
      </c>
      <c r="B192" t="s">
        <v>1259</v>
      </c>
      <c r="C192">
        <v>0</v>
      </c>
      <c r="D192" s="9" t="str">
        <f>VLOOKUP(Table_mpnet_keywords_topics[[#This Row],[Column3.topic]],mpnet_keywords_topicDescription!$B$2:$C$19, 2, FALSE)</f>
        <v>0_language_second_tests_english</v>
      </c>
    </row>
    <row r="193" spans="1:4" x14ac:dyDescent="0.25">
      <c r="A193" t="s">
        <v>1263</v>
      </c>
      <c r="B193" t="s">
        <v>1264</v>
      </c>
      <c r="C193">
        <v>7</v>
      </c>
      <c r="D193" s="9" t="str">
        <f>VLOOKUP(Table_mpnet_keywords_topics[[#This Row],[Column3.topic]],mpnet_keywords_topicDescription!$B$2:$C$19, 2, FALSE)</f>
        <v>7_communication_synchronous_mediated_computer</v>
      </c>
    </row>
    <row r="194" spans="1:4" x14ac:dyDescent="0.25">
      <c r="A194" t="s">
        <v>1268</v>
      </c>
      <c r="B194" t="s">
        <v>1269</v>
      </c>
      <c r="C194">
        <v>-1</v>
      </c>
      <c r="D194" s="9" t="str">
        <f>VLOOKUP(Table_mpnet_keywords_topics[[#This Row],[Column3.topic]],mpnet_keywords_topicDescription!$B$2:$C$19, 2, FALSE)</f>
        <v>-1_language_second_learning_instruction</v>
      </c>
    </row>
    <row r="195" spans="1:4" x14ac:dyDescent="0.25">
      <c r="A195" t="s">
        <v>1273</v>
      </c>
      <c r="B195" t="s">
        <v>1274</v>
      </c>
      <c r="C195">
        <v>-1</v>
      </c>
      <c r="D195" s="9" t="str">
        <f>VLOOKUP(Table_mpnet_keywords_topics[[#This Row],[Column3.topic]],mpnet_keywords_topicDescription!$B$2:$C$19, 2, FALSE)</f>
        <v>-1_language_second_learning_instruction</v>
      </c>
    </row>
    <row r="196" spans="1:4" x14ac:dyDescent="0.25">
      <c r="A196" t="s">
        <v>1278</v>
      </c>
      <c r="B196" t="s">
        <v>1279</v>
      </c>
      <c r="C196">
        <v>2</v>
      </c>
      <c r="D196" s="9" t="str">
        <f>VLOOKUP(Table_mpnet_keywords_topics[[#This Row],[Column3.topic]],mpnet_keywords_topicDescription!$B$2:$C$19, 2, FALSE)</f>
        <v>2_communication_intercultural_cultural_mediated</v>
      </c>
    </row>
    <row r="197" spans="1:4" x14ac:dyDescent="0.25">
      <c r="A197" t="s">
        <v>1283</v>
      </c>
      <c r="B197" t="s">
        <v>1284</v>
      </c>
      <c r="C197">
        <v>0</v>
      </c>
      <c r="D197" s="9" t="str">
        <f>VLOOKUP(Table_mpnet_keywords_topics[[#This Row],[Column3.topic]],mpnet_keywords_topicDescription!$B$2:$C$19, 2, FALSE)</f>
        <v>0_language_second_tests_english</v>
      </c>
    </row>
    <row r="198" spans="1:4" x14ac:dyDescent="0.25">
      <c r="A198" t="s">
        <v>1288</v>
      </c>
      <c r="B198" t="s">
        <v>1289</v>
      </c>
      <c r="C198">
        <v>5</v>
      </c>
      <c r="D198" s="9" t="str">
        <f>VLOOKUP(Table_mpnet_keywords_topics[[#This Row],[Column3.topic]],mpnet_keywords_topicDescription!$B$2:$C$19, 2, FALSE)</f>
        <v>5_chinese_language_mandarin_instruction</v>
      </c>
    </row>
    <row r="199" spans="1:4" x14ac:dyDescent="0.25">
      <c r="A199" t="s">
        <v>1293</v>
      </c>
      <c r="B199" t="s">
        <v>1294</v>
      </c>
      <c r="C199">
        <v>1</v>
      </c>
      <c r="D199" s="9" t="str">
        <f>VLOOKUP(Table_mpnet_keywords_topics[[#This Row],[Column3.topic]],mpnet_keywords_topicDescription!$B$2:$C$19, 2, FALSE)</f>
        <v>1_writing_composition_second_instruction</v>
      </c>
    </row>
    <row r="200" spans="1:4" x14ac:dyDescent="0.25">
      <c r="A200" t="s">
        <v>1298</v>
      </c>
      <c r="B200" t="s">
        <v>1299</v>
      </c>
      <c r="C200">
        <v>-1</v>
      </c>
      <c r="D200" s="9" t="str">
        <f>VLOOKUP(Table_mpnet_keywords_topics[[#This Row],[Column3.topic]],mpnet_keywords_topicDescription!$B$2:$C$19, 2, FALSE)</f>
        <v>-1_language_second_learning_instruction</v>
      </c>
    </row>
    <row r="201" spans="1:4" x14ac:dyDescent="0.25">
      <c r="A201" t="s">
        <v>1303</v>
      </c>
      <c r="B201" t="s">
        <v>1304</v>
      </c>
      <c r="C201">
        <v>1</v>
      </c>
      <c r="D201" s="9" t="str">
        <f>VLOOKUP(Table_mpnet_keywords_topics[[#This Row],[Column3.topic]],mpnet_keywords_topicDescription!$B$2:$C$19, 2, FALSE)</f>
        <v>1_writing_composition_second_instruction</v>
      </c>
    </row>
    <row r="202" spans="1:4" x14ac:dyDescent="0.25">
      <c r="A202" t="s">
        <v>1308</v>
      </c>
      <c r="B202" t="s">
        <v>1309</v>
      </c>
      <c r="C202">
        <v>-1</v>
      </c>
      <c r="D202" s="9" t="str">
        <f>VLOOKUP(Table_mpnet_keywords_topics[[#This Row],[Column3.topic]],mpnet_keywords_topicDescription!$B$2:$C$19, 2, FALSE)</f>
        <v>-1_language_second_learning_instruction</v>
      </c>
    </row>
    <row r="203" spans="1:4" x14ac:dyDescent="0.25">
      <c r="A203" t="s">
        <v>1312</v>
      </c>
      <c r="B203" t="s">
        <v>1313</v>
      </c>
      <c r="C203">
        <v>-1</v>
      </c>
      <c r="D203" s="9" t="str">
        <f>VLOOKUP(Table_mpnet_keywords_topics[[#This Row],[Column3.topic]],mpnet_keywords_topicDescription!$B$2:$C$19, 2, FALSE)</f>
        <v>-1_language_second_learning_instruction</v>
      </c>
    </row>
    <row r="204" spans="1:4" x14ac:dyDescent="0.25">
      <c r="A204" t="s">
        <v>1317</v>
      </c>
      <c r="B204" t="s">
        <v>1318</v>
      </c>
      <c r="C204">
        <v>-1</v>
      </c>
      <c r="D204" s="9" t="str">
        <f>VLOOKUP(Table_mpnet_keywords_topics[[#This Row],[Column3.topic]],mpnet_keywords_topicDescription!$B$2:$C$19, 2, FALSE)</f>
        <v>-1_language_second_learning_instruction</v>
      </c>
    </row>
    <row r="205" spans="1:4" x14ac:dyDescent="0.25">
      <c r="A205" t="s">
        <v>1321</v>
      </c>
      <c r="B205" t="s">
        <v>1322</v>
      </c>
      <c r="C205">
        <v>0</v>
      </c>
      <c r="D205" s="9" t="str">
        <f>VLOOKUP(Table_mpnet_keywords_topics[[#This Row],[Column3.topic]],mpnet_keywords_topicDescription!$B$2:$C$19, 2, FALSE)</f>
        <v>0_language_second_tests_english</v>
      </c>
    </row>
    <row r="206" spans="1:4" x14ac:dyDescent="0.25">
      <c r="A206" t="s">
        <v>1326</v>
      </c>
      <c r="B206" t="s">
        <v>1327</v>
      </c>
      <c r="C206">
        <v>7</v>
      </c>
      <c r="D206" s="9" t="str">
        <f>VLOOKUP(Table_mpnet_keywords_topics[[#This Row],[Column3.topic]],mpnet_keywords_topicDescription!$B$2:$C$19, 2, FALSE)</f>
        <v>7_communication_synchronous_mediated_computer</v>
      </c>
    </row>
    <row r="207" spans="1:4" x14ac:dyDescent="0.25">
      <c r="A207" t="s">
        <v>1330</v>
      </c>
      <c r="B207" t="s">
        <v>1331</v>
      </c>
      <c r="C207">
        <v>0</v>
      </c>
      <c r="D207" s="9" t="str">
        <f>VLOOKUP(Table_mpnet_keywords_topics[[#This Row],[Column3.topic]],mpnet_keywords_topicDescription!$B$2:$C$19, 2, FALSE)</f>
        <v>0_language_second_tests_english</v>
      </c>
    </row>
    <row r="208" spans="1:4" x14ac:dyDescent="0.25">
      <c r="A208" t="s">
        <v>1335</v>
      </c>
      <c r="B208" t="s">
        <v>1336</v>
      </c>
      <c r="C208">
        <v>2</v>
      </c>
      <c r="D208" s="9" t="str">
        <f>VLOOKUP(Table_mpnet_keywords_topics[[#This Row],[Column3.topic]],mpnet_keywords_topicDescription!$B$2:$C$19, 2, FALSE)</f>
        <v>2_communication_intercultural_cultural_mediated</v>
      </c>
    </row>
    <row r="209" spans="1:4" x14ac:dyDescent="0.25">
      <c r="A209" t="s">
        <v>1340</v>
      </c>
      <c r="B209" t="s">
        <v>1341</v>
      </c>
      <c r="C209">
        <v>0</v>
      </c>
      <c r="D209" s="9" t="str">
        <f>VLOOKUP(Table_mpnet_keywords_topics[[#This Row],[Column3.topic]],mpnet_keywords_topicDescription!$B$2:$C$19, 2, FALSE)</f>
        <v>0_language_second_tests_english</v>
      </c>
    </row>
    <row r="210" spans="1:4" x14ac:dyDescent="0.25">
      <c r="A210" t="s">
        <v>1345</v>
      </c>
      <c r="B210" t="s">
        <v>1346</v>
      </c>
      <c r="C210">
        <v>0</v>
      </c>
      <c r="D210" s="9" t="str">
        <f>VLOOKUP(Table_mpnet_keywords_topics[[#This Row],[Column3.topic]],mpnet_keywords_topicDescription!$B$2:$C$19, 2, FALSE)</f>
        <v>0_language_second_tests_english</v>
      </c>
    </row>
    <row r="211" spans="1:4" x14ac:dyDescent="0.25">
      <c r="A211" t="s">
        <v>1350</v>
      </c>
      <c r="B211" t="s">
        <v>1351</v>
      </c>
      <c r="C211">
        <v>0</v>
      </c>
      <c r="D211" s="9" t="str">
        <f>VLOOKUP(Table_mpnet_keywords_topics[[#This Row],[Column3.topic]],mpnet_keywords_topicDescription!$B$2:$C$19, 2, FALSE)</f>
        <v>0_language_second_tests_english</v>
      </c>
    </row>
    <row r="212" spans="1:4" x14ac:dyDescent="0.25">
      <c r="A212" t="s">
        <v>1356</v>
      </c>
      <c r="B212" t="s">
        <v>1357</v>
      </c>
      <c r="C212">
        <v>-1</v>
      </c>
      <c r="D212" s="9" t="str">
        <f>VLOOKUP(Table_mpnet_keywords_topics[[#This Row],[Column3.topic]],mpnet_keywords_topicDescription!$B$2:$C$19, 2, FALSE)</f>
        <v>-1_language_second_learning_instruction</v>
      </c>
    </row>
    <row r="213" spans="1:4" x14ac:dyDescent="0.25">
      <c r="A213" t="s">
        <v>1361</v>
      </c>
      <c r="B213" t="s">
        <v>1362</v>
      </c>
      <c r="C213">
        <v>1</v>
      </c>
      <c r="D213" s="9" t="str">
        <f>VLOOKUP(Table_mpnet_keywords_topics[[#This Row],[Column3.topic]],mpnet_keywords_topicDescription!$B$2:$C$19, 2, FALSE)</f>
        <v>1_writing_composition_second_instruction</v>
      </c>
    </row>
    <row r="214" spans="1:4" x14ac:dyDescent="0.25">
      <c r="A214" t="s">
        <v>1366</v>
      </c>
      <c r="B214" t="s">
        <v>1367</v>
      </c>
      <c r="C214">
        <v>0</v>
      </c>
      <c r="D214" s="9" t="str">
        <f>VLOOKUP(Table_mpnet_keywords_topics[[#This Row],[Column3.topic]],mpnet_keywords_topicDescription!$B$2:$C$19, 2, FALSE)</f>
        <v>0_language_second_tests_english</v>
      </c>
    </row>
    <row r="215" spans="1:4" x14ac:dyDescent="0.25">
      <c r="A215" t="s">
        <v>1371</v>
      </c>
      <c r="B215" t="s">
        <v>1372</v>
      </c>
      <c r="C215">
        <v>0</v>
      </c>
      <c r="D215" s="9" t="str">
        <f>VLOOKUP(Table_mpnet_keywords_topics[[#This Row],[Column3.topic]],mpnet_keywords_topicDescription!$B$2:$C$19, 2, FALSE)</f>
        <v>0_language_second_tests_english</v>
      </c>
    </row>
    <row r="216" spans="1:4" x14ac:dyDescent="0.25">
      <c r="A216" t="s">
        <v>1375</v>
      </c>
      <c r="B216" t="s">
        <v>1376</v>
      </c>
      <c r="C216">
        <v>5</v>
      </c>
      <c r="D216" s="9" t="str">
        <f>VLOOKUP(Table_mpnet_keywords_topics[[#This Row],[Column3.topic]],mpnet_keywords_topicDescription!$B$2:$C$19, 2, FALSE)</f>
        <v>5_chinese_language_mandarin_instruction</v>
      </c>
    </row>
    <row r="217" spans="1:4" x14ac:dyDescent="0.25">
      <c r="A217" t="s">
        <v>1380</v>
      </c>
      <c r="B217" t="s">
        <v>1381</v>
      </c>
      <c r="C217">
        <v>-1</v>
      </c>
      <c r="D217" s="9" t="str">
        <f>VLOOKUP(Table_mpnet_keywords_topics[[#This Row],[Column3.topic]],mpnet_keywords_topicDescription!$B$2:$C$19, 2, FALSE)</f>
        <v>-1_language_second_learning_instruction</v>
      </c>
    </row>
    <row r="218" spans="1:4" x14ac:dyDescent="0.25">
      <c r="A218" t="s">
        <v>1385</v>
      </c>
      <c r="B218" t="s">
        <v>1386</v>
      </c>
      <c r="C218">
        <v>-1</v>
      </c>
      <c r="D218" s="9" t="str">
        <f>VLOOKUP(Table_mpnet_keywords_topics[[#This Row],[Column3.topic]],mpnet_keywords_topicDescription!$B$2:$C$19, 2, FALSE)</f>
        <v>-1_language_second_learning_instruction</v>
      </c>
    </row>
    <row r="219" spans="1:4" x14ac:dyDescent="0.25">
      <c r="A219" t="s">
        <v>1390</v>
      </c>
      <c r="B219" t="s">
        <v>1391</v>
      </c>
      <c r="C219">
        <v>8</v>
      </c>
      <c r="D219" s="9" t="str">
        <f>VLOOKUP(Table_mpnet_keywords_topics[[#This Row],[Column3.topic]],mpnet_keywords_topicDescription!$B$2:$C$19, 2, FALSE)</f>
        <v>8_pronunciation_instruction_second_language</v>
      </c>
    </row>
    <row r="220" spans="1:4" x14ac:dyDescent="0.25">
      <c r="A220" t="s">
        <v>1395</v>
      </c>
      <c r="B220" t="s">
        <v>1396</v>
      </c>
      <c r="C220">
        <v>0</v>
      </c>
      <c r="D220" s="9" t="str">
        <f>VLOOKUP(Table_mpnet_keywords_topics[[#This Row],[Column3.topic]],mpnet_keywords_topicDescription!$B$2:$C$19, 2, FALSE)</f>
        <v>0_language_second_tests_english</v>
      </c>
    </row>
    <row r="221" spans="1:4" x14ac:dyDescent="0.25">
      <c r="A221" t="s">
        <v>1401</v>
      </c>
      <c r="B221" t="s">
        <v>1402</v>
      </c>
      <c r="C221">
        <v>5</v>
      </c>
      <c r="D221" s="9" t="str">
        <f>VLOOKUP(Table_mpnet_keywords_topics[[#This Row],[Column3.topic]],mpnet_keywords_topicDescription!$B$2:$C$19, 2, FALSE)</f>
        <v>5_chinese_language_mandarin_instruction</v>
      </c>
    </row>
    <row r="222" spans="1:4" x14ac:dyDescent="0.25">
      <c r="A222" t="s">
        <v>1406</v>
      </c>
      <c r="B222" t="s">
        <v>1407</v>
      </c>
      <c r="C222">
        <v>-1</v>
      </c>
      <c r="D222" s="9" t="str">
        <f>VLOOKUP(Table_mpnet_keywords_topics[[#This Row],[Column3.topic]],mpnet_keywords_topicDescription!$B$2:$C$19, 2, FALSE)</f>
        <v>-1_language_second_learning_instruction</v>
      </c>
    </row>
    <row r="223" spans="1:4" x14ac:dyDescent="0.25">
      <c r="A223" t="s">
        <v>1412</v>
      </c>
      <c r="B223" t="s">
        <v>1413</v>
      </c>
      <c r="C223">
        <v>-1</v>
      </c>
      <c r="D223" s="9" t="str">
        <f>VLOOKUP(Table_mpnet_keywords_topics[[#This Row],[Column3.topic]],mpnet_keywords_topicDescription!$B$2:$C$19, 2, FALSE)</f>
        <v>-1_language_second_learning_instruction</v>
      </c>
    </row>
    <row r="224" spans="1:4" x14ac:dyDescent="0.25">
      <c r="A224" t="s">
        <v>1417</v>
      </c>
      <c r="B224" t="s">
        <v>1418</v>
      </c>
      <c r="C224">
        <v>-1</v>
      </c>
      <c r="D224" s="9" t="str">
        <f>VLOOKUP(Table_mpnet_keywords_topics[[#This Row],[Column3.topic]],mpnet_keywords_topicDescription!$B$2:$C$19, 2, FALSE)</f>
        <v>-1_language_second_learning_instruction</v>
      </c>
    </row>
    <row r="225" spans="1:4" x14ac:dyDescent="0.25">
      <c r="A225" t="s">
        <v>1666</v>
      </c>
      <c r="B225" t="s">
        <v>1667</v>
      </c>
      <c r="C225">
        <v>2</v>
      </c>
      <c r="D225" s="9" t="str">
        <f>VLOOKUP(Table_mpnet_keywords_topics[[#This Row],[Column3.topic]],mpnet_keywords_topicDescription!$B$2:$C$19, 2, FALSE)</f>
        <v>2_communication_intercultural_cultural_mediated</v>
      </c>
    </row>
    <row r="226" spans="1:4" x14ac:dyDescent="0.25">
      <c r="A226" t="s">
        <v>1671</v>
      </c>
      <c r="B226" t="s">
        <v>1672</v>
      </c>
      <c r="C226">
        <v>8</v>
      </c>
      <c r="D226" s="9" t="str">
        <f>VLOOKUP(Table_mpnet_keywords_topics[[#This Row],[Column3.topic]],mpnet_keywords_topicDescription!$B$2:$C$19, 2, FALSE)</f>
        <v>8_pronunciation_instruction_second_language</v>
      </c>
    </row>
    <row r="227" spans="1:4" x14ac:dyDescent="0.25">
      <c r="A227" t="s">
        <v>1676</v>
      </c>
      <c r="B227" t="s">
        <v>1677</v>
      </c>
      <c r="C227">
        <v>1</v>
      </c>
      <c r="D227" s="9" t="str">
        <f>VLOOKUP(Table_mpnet_keywords_topics[[#This Row],[Column3.topic]],mpnet_keywords_topicDescription!$B$2:$C$19, 2, FALSE)</f>
        <v>1_writing_composition_second_instruction</v>
      </c>
    </row>
    <row r="228" spans="1:4" x14ac:dyDescent="0.25">
      <c r="A228" t="s">
        <v>1682</v>
      </c>
      <c r="B228" t="s">
        <v>1683</v>
      </c>
      <c r="C228">
        <v>5</v>
      </c>
      <c r="D228" s="9" t="str">
        <f>VLOOKUP(Table_mpnet_keywords_topics[[#This Row],[Column3.topic]],mpnet_keywords_topicDescription!$B$2:$C$19, 2, FALSE)</f>
        <v>5_chinese_language_mandarin_instruction</v>
      </c>
    </row>
    <row r="229" spans="1:4" x14ac:dyDescent="0.25">
      <c r="A229" t="s">
        <v>1687</v>
      </c>
      <c r="B229" t="s">
        <v>1688</v>
      </c>
      <c r="C229">
        <v>0</v>
      </c>
      <c r="D229" s="9" t="str">
        <f>VLOOKUP(Table_mpnet_keywords_topics[[#This Row],[Column3.topic]],mpnet_keywords_topicDescription!$B$2:$C$19, 2, FALSE)</f>
        <v>0_language_second_tests_english</v>
      </c>
    </row>
    <row r="230" spans="1:4" x14ac:dyDescent="0.25">
      <c r="A230" t="s">
        <v>1693</v>
      </c>
      <c r="B230" t="s">
        <v>1694</v>
      </c>
      <c r="C230">
        <v>-1</v>
      </c>
      <c r="D230" s="9" t="str">
        <f>VLOOKUP(Table_mpnet_keywords_topics[[#This Row],[Column3.topic]],mpnet_keywords_topicDescription!$B$2:$C$19, 2, FALSE)</f>
        <v>-1_language_second_learning_instruction</v>
      </c>
    </row>
    <row r="231" spans="1:4" x14ac:dyDescent="0.25">
      <c r="A231" t="s">
        <v>1698</v>
      </c>
      <c r="B231" t="s">
        <v>1699</v>
      </c>
      <c r="C231">
        <v>6</v>
      </c>
      <c r="D231" s="9" t="str">
        <f>VLOOKUP(Table_mpnet_keywords_topics[[#This Row],[Column3.topic]],mpnet_keywords_topicDescription!$B$2:$C$19, 2, FALSE)</f>
        <v>6_technology_student_in_education</v>
      </c>
    </row>
    <row r="232" spans="1:4" x14ac:dyDescent="0.25">
      <c r="A232" t="s">
        <v>1703</v>
      </c>
      <c r="B232" t="s">
        <v>1704</v>
      </c>
      <c r="C232">
        <v>0</v>
      </c>
      <c r="D232" s="9" t="str">
        <f>VLOOKUP(Table_mpnet_keywords_topics[[#This Row],[Column3.topic]],mpnet_keywords_topicDescription!$B$2:$C$19, 2, FALSE)</f>
        <v>0_language_second_tests_english</v>
      </c>
    </row>
    <row r="233" spans="1:4" x14ac:dyDescent="0.25">
      <c r="A233" t="s">
        <v>1708</v>
      </c>
      <c r="B233" t="s">
        <v>1709</v>
      </c>
      <c r="C233">
        <v>1</v>
      </c>
      <c r="D233" s="9" t="str">
        <f>VLOOKUP(Table_mpnet_keywords_topics[[#This Row],[Column3.topic]],mpnet_keywords_topicDescription!$B$2:$C$19, 2, FALSE)</f>
        <v>1_writing_composition_second_instruction</v>
      </c>
    </row>
    <row r="234" spans="1:4" x14ac:dyDescent="0.25">
      <c r="A234" t="s">
        <v>1712</v>
      </c>
      <c r="B234" t="s">
        <v>1713</v>
      </c>
      <c r="C234">
        <v>4</v>
      </c>
      <c r="D234" s="9" t="str">
        <f>VLOOKUP(Table_mpnet_keywords_topics[[#This Row],[Column3.topic]],mpnet_keywords_topicDescription!$B$2:$C$19, 2, FALSE)</f>
        <v>4_teacher_teachers_technology_education</v>
      </c>
    </row>
    <row r="235" spans="1:4" x14ac:dyDescent="0.25">
      <c r="A235" t="s">
        <v>1717</v>
      </c>
      <c r="B235" t="s">
        <v>1718</v>
      </c>
      <c r="C235">
        <v>1</v>
      </c>
      <c r="D235" s="9" t="str">
        <f>VLOOKUP(Table_mpnet_keywords_topics[[#This Row],[Column3.topic]],mpnet_keywords_topicDescription!$B$2:$C$19, 2, FALSE)</f>
        <v>1_writing_composition_second_instruction</v>
      </c>
    </row>
    <row r="236" spans="1:4" x14ac:dyDescent="0.25">
      <c r="A236" t="s">
        <v>1722</v>
      </c>
      <c r="B236" t="s">
        <v>1723</v>
      </c>
      <c r="C236">
        <v>6</v>
      </c>
      <c r="D236" s="9" t="str">
        <f>VLOOKUP(Table_mpnet_keywords_topics[[#This Row],[Column3.topic]],mpnet_keywords_topicDescription!$B$2:$C$19, 2, FALSE)</f>
        <v>6_technology_student_in_education</v>
      </c>
    </row>
    <row r="237" spans="1:4" x14ac:dyDescent="0.25">
      <c r="A237" t="s">
        <v>1731</v>
      </c>
      <c r="B237" t="s">
        <v>1732</v>
      </c>
      <c r="C237">
        <v>8</v>
      </c>
      <c r="D237" s="9" t="str">
        <f>VLOOKUP(Table_mpnet_keywords_topics[[#This Row],[Column3.topic]],mpnet_keywords_topicDescription!$B$2:$C$19, 2, FALSE)</f>
        <v>8_pronunciation_instruction_second_language</v>
      </c>
    </row>
    <row r="238" spans="1:4" x14ac:dyDescent="0.25">
      <c r="A238" t="s">
        <v>1736</v>
      </c>
      <c r="B238" t="s">
        <v>1737</v>
      </c>
      <c r="C238">
        <v>-1</v>
      </c>
      <c r="D238" s="9" t="str">
        <f>VLOOKUP(Table_mpnet_keywords_topics[[#This Row],[Column3.topic]],mpnet_keywords_topicDescription!$B$2:$C$19, 2, FALSE)</f>
        <v>-1_language_second_learning_instruction</v>
      </c>
    </row>
    <row r="239" spans="1:4" x14ac:dyDescent="0.25">
      <c r="A239" t="s">
        <v>1741</v>
      </c>
      <c r="B239" t="s">
        <v>1742</v>
      </c>
      <c r="C239">
        <v>10</v>
      </c>
      <c r="D239" s="9" t="str">
        <f>VLOOKUP(Table_mpnet_keywords_topics[[#This Row],[Column3.topic]],mpnet_keywords_topicDescription!$B$2:$C$19, 2, FALSE)</f>
        <v>10_spanish_instruction_student_language</v>
      </c>
    </row>
    <row r="240" spans="1:4" x14ac:dyDescent="0.25">
      <c r="A240" t="s">
        <v>1746</v>
      </c>
      <c r="B240" t="s">
        <v>1747</v>
      </c>
      <c r="C240">
        <v>-1</v>
      </c>
      <c r="D240" s="9" t="str">
        <f>VLOOKUP(Table_mpnet_keywords_topics[[#This Row],[Column3.topic]],mpnet_keywords_topicDescription!$B$2:$C$19, 2, FALSE)</f>
        <v>-1_language_second_learning_instruction</v>
      </c>
    </row>
    <row r="241" spans="1:4" x14ac:dyDescent="0.25">
      <c r="A241" t="s">
        <v>1750</v>
      </c>
      <c r="B241" t="s">
        <v>1751</v>
      </c>
      <c r="C241">
        <v>6</v>
      </c>
      <c r="D241" s="9" t="str">
        <f>VLOOKUP(Table_mpnet_keywords_topics[[#This Row],[Column3.topic]],mpnet_keywords_topicDescription!$B$2:$C$19, 2, FALSE)</f>
        <v>6_technology_student_in_education</v>
      </c>
    </row>
    <row r="242" spans="1:4" x14ac:dyDescent="0.25">
      <c r="A242" t="s">
        <v>1755</v>
      </c>
      <c r="B242" t="s">
        <v>1756</v>
      </c>
      <c r="C242">
        <v>8</v>
      </c>
      <c r="D242" s="9" t="str">
        <f>VLOOKUP(Table_mpnet_keywords_topics[[#This Row],[Column3.topic]],mpnet_keywords_topicDescription!$B$2:$C$19, 2, FALSE)</f>
        <v>8_pronunciation_instruction_second_language</v>
      </c>
    </row>
    <row r="243" spans="1:4" x14ac:dyDescent="0.25">
      <c r="A243" t="s">
        <v>1761</v>
      </c>
      <c r="B243" t="s">
        <v>1762</v>
      </c>
      <c r="C243">
        <v>5</v>
      </c>
      <c r="D243" s="9" t="str">
        <f>VLOOKUP(Table_mpnet_keywords_topics[[#This Row],[Column3.topic]],mpnet_keywords_topicDescription!$B$2:$C$19, 2, FALSE)</f>
        <v>5_chinese_language_mandarin_instruction</v>
      </c>
    </row>
    <row r="244" spans="1:4" x14ac:dyDescent="0.25">
      <c r="A244" t="s">
        <v>1766</v>
      </c>
      <c r="B244" t="s">
        <v>1767</v>
      </c>
      <c r="C244">
        <v>6</v>
      </c>
      <c r="D244" s="9" t="str">
        <f>VLOOKUP(Table_mpnet_keywords_topics[[#This Row],[Column3.topic]],mpnet_keywords_topicDescription!$B$2:$C$19, 2, FALSE)</f>
        <v>6_technology_student_in_education</v>
      </c>
    </row>
    <row r="245" spans="1:4" x14ac:dyDescent="0.25">
      <c r="A245" t="s">
        <v>1771</v>
      </c>
      <c r="B245" t="s">
        <v>1772</v>
      </c>
      <c r="C245">
        <v>11</v>
      </c>
      <c r="D245" s="9" t="str">
        <f>VLOOKUP(Table_mpnet_keywords_topics[[#This Row],[Column3.topic]],mpnet_keywords_topicDescription!$B$2:$C$19, 2, FALSE)</f>
        <v>11_blended_learning_language_education</v>
      </c>
    </row>
    <row r="246" spans="1:4" x14ac:dyDescent="0.25">
      <c r="A246" t="s">
        <v>1776</v>
      </c>
      <c r="B246" t="s">
        <v>5973</v>
      </c>
      <c r="C246">
        <v>2</v>
      </c>
      <c r="D246" s="9" t="str">
        <f>VLOOKUP(Table_mpnet_keywords_topics[[#This Row],[Column3.topic]],mpnet_keywords_topicDescription!$B$2:$C$19, 2, FALSE)</f>
        <v>2_communication_intercultural_cultural_mediated</v>
      </c>
    </row>
    <row r="247" spans="1:4" x14ac:dyDescent="0.25">
      <c r="A247" t="s">
        <v>1780</v>
      </c>
      <c r="B247" t="s">
        <v>1781</v>
      </c>
      <c r="C247">
        <v>2</v>
      </c>
      <c r="D247" s="9" t="str">
        <f>VLOOKUP(Table_mpnet_keywords_topics[[#This Row],[Column3.topic]],mpnet_keywords_topicDescription!$B$2:$C$19, 2, FALSE)</f>
        <v>2_communication_intercultural_cultural_mediated</v>
      </c>
    </row>
    <row r="248" spans="1:4" x14ac:dyDescent="0.25">
      <c r="A248" t="s">
        <v>1785</v>
      </c>
      <c r="B248" t="s">
        <v>1786</v>
      </c>
      <c r="C248">
        <v>2</v>
      </c>
      <c r="D248" s="9" t="str">
        <f>VLOOKUP(Table_mpnet_keywords_topics[[#This Row],[Column3.topic]],mpnet_keywords_topicDescription!$B$2:$C$19, 2, FALSE)</f>
        <v>2_communication_intercultural_cultural_mediated</v>
      </c>
    </row>
    <row r="249" spans="1:4" x14ac:dyDescent="0.25">
      <c r="A249" t="s">
        <v>1791</v>
      </c>
      <c r="B249" t="s">
        <v>1792</v>
      </c>
      <c r="C249">
        <v>-1</v>
      </c>
      <c r="D249" s="9" t="str">
        <f>VLOOKUP(Table_mpnet_keywords_topics[[#This Row],[Column3.topic]],mpnet_keywords_topicDescription!$B$2:$C$19, 2, FALSE)</f>
        <v>-1_language_second_learning_instruction</v>
      </c>
    </row>
    <row r="250" spans="1:4" x14ac:dyDescent="0.25">
      <c r="A250" t="s">
        <v>1797</v>
      </c>
      <c r="B250" t="s">
        <v>1727</v>
      </c>
      <c r="C250">
        <v>10</v>
      </c>
      <c r="D250" s="9" t="str">
        <f>VLOOKUP(Table_mpnet_keywords_topics[[#This Row],[Column3.topic]],mpnet_keywords_topicDescription!$B$2:$C$19, 2, FALSE)</f>
        <v>10_spanish_instruction_student_language</v>
      </c>
    </row>
    <row r="251" spans="1:4" x14ac:dyDescent="0.25">
      <c r="A251" t="s">
        <v>1799</v>
      </c>
      <c r="B251" t="s">
        <v>1800</v>
      </c>
      <c r="C251">
        <v>0</v>
      </c>
      <c r="D251" s="9" t="str">
        <f>VLOOKUP(Table_mpnet_keywords_topics[[#This Row],[Column3.topic]],mpnet_keywords_topicDescription!$B$2:$C$19, 2, FALSE)</f>
        <v>0_language_second_tests_english</v>
      </c>
    </row>
    <row r="252" spans="1:4" x14ac:dyDescent="0.25">
      <c r="A252" t="s">
        <v>1805</v>
      </c>
      <c r="B252" t="s">
        <v>1806</v>
      </c>
      <c r="C252">
        <v>0</v>
      </c>
      <c r="D252" s="9" t="str">
        <f>VLOOKUP(Table_mpnet_keywords_topics[[#This Row],[Column3.topic]],mpnet_keywords_topicDescription!$B$2:$C$19, 2, FALSE)</f>
        <v>0_language_second_tests_english</v>
      </c>
    </row>
    <row r="253" spans="1:4" x14ac:dyDescent="0.25">
      <c r="A253" t="s">
        <v>1809</v>
      </c>
      <c r="B253" t="s">
        <v>1810</v>
      </c>
      <c r="C253">
        <v>4</v>
      </c>
      <c r="D253" s="9" t="str">
        <f>VLOOKUP(Table_mpnet_keywords_topics[[#This Row],[Column3.topic]],mpnet_keywords_topicDescription!$B$2:$C$19, 2, FALSE)</f>
        <v>4_teacher_teachers_technology_education</v>
      </c>
    </row>
    <row r="254" spans="1:4" x14ac:dyDescent="0.25">
      <c r="A254" t="s">
        <v>1814</v>
      </c>
      <c r="B254" t="s">
        <v>1815</v>
      </c>
      <c r="C254">
        <v>2</v>
      </c>
      <c r="D254" s="9" t="str">
        <f>VLOOKUP(Table_mpnet_keywords_topics[[#This Row],[Column3.topic]],mpnet_keywords_topicDescription!$B$2:$C$19, 2, FALSE)</f>
        <v>2_communication_intercultural_cultural_mediated</v>
      </c>
    </row>
    <row r="255" spans="1:4" x14ac:dyDescent="0.25">
      <c r="A255" t="s">
        <v>1819</v>
      </c>
      <c r="B255" t="s">
        <v>1820</v>
      </c>
      <c r="C255">
        <v>6</v>
      </c>
      <c r="D255" s="9" t="str">
        <f>VLOOKUP(Table_mpnet_keywords_topics[[#This Row],[Column3.topic]],mpnet_keywords_topicDescription!$B$2:$C$19, 2, FALSE)</f>
        <v>6_technology_student_in_education</v>
      </c>
    </row>
    <row r="256" spans="1:4" x14ac:dyDescent="0.25">
      <c r="A256" t="s">
        <v>1824</v>
      </c>
      <c r="B256" t="s">
        <v>1825</v>
      </c>
      <c r="C256">
        <v>3</v>
      </c>
      <c r="D256" s="9" t="str">
        <f>VLOOKUP(Table_mpnet_keywords_topics[[#This Row],[Column3.topic]],mpnet_keywords_topicDescription!$B$2:$C$19, 2, FALSE)</f>
        <v>3_assisted_computer_learning_language</v>
      </c>
    </row>
    <row r="257" spans="1:4" x14ac:dyDescent="0.25">
      <c r="A257" t="s">
        <v>1829</v>
      </c>
      <c r="B257" t="s">
        <v>1830</v>
      </c>
      <c r="C257">
        <v>11</v>
      </c>
      <c r="D257" s="9" t="str">
        <f>VLOOKUP(Table_mpnet_keywords_topics[[#This Row],[Column3.topic]],mpnet_keywords_topicDescription!$B$2:$C$19, 2, FALSE)</f>
        <v>11_blended_learning_language_education</v>
      </c>
    </row>
    <row r="258" spans="1:4" x14ac:dyDescent="0.25">
      <c r="A258" t="s">
        <v>1834</v>
      </c>
      <c r="B258" t="s">
        <v>1835</v>
      </c>
      <c r="C258">
        <v>0</v>
      </c>
      <c r="D258" s="9" t="str">
        <f>VLOOKUP(Table_mpnet_keywords_topics[[#This Row],[Column3.topic]],mpnet_keywords_topicDescription!$B$2:$C$19, 2, FALSE)</f>
        <v>0_language_second_tests_english</v>
      </c>
    </row>
    <row r="259" spans="1:4" x14ac:dyDescent="0.25">
      <c r="A259" t="s">
        <v>1839</v>
      </c>
      <c r="B259" t="s">
        <v>1840</v>
      </c>
      <c r="C259">
        <v>5</v>
      </c>
      <c r="D259" s="9" t="str">
        <f>VLOOKUP(Table_mpnet_keywords_topics[[#This Row],[Column3.topic]],mpnet_keywords_topicDescription!$B$2:$C$19, 2, FALSE)</f>
        <v>5_chinese_language_mandarin_instruction</v>
      </c>
    </row>
    <row r="260" spans="1:4" x14ac:dyDescent="0.25">
      <c r="A260" t="s">
        <v>1844</v>
      </c>
      <c r="B260" t="s">
        <v>1845</v>
      </c>
      <c r="C260">
        <v>-1</v>
      </c>
      <c r="D260" s="9" t="str">
        <f>VLOOKUP(Table_mpnet_keywords_topics[[#This Row],[Column3.topic]],mpnet_keywords_topicDescription!$B$2:$C$19, 2, FALSE)</f>
        <v>-1_language_second_learning_instruction</v>
      </c>
    </row>
    <row r="261" spans="1:4" x14ac:dyDescent="0.25">
      <c r="A261" t="s">
        <v>1849</v>
      </c>
      <c r="B261" t="s">
        <v>1850</v>
      </c>
      <c r="C261">
        <v>0</v>
      </c>
      <c r="D261" s="9" t="str">
        <f>VLOOKUP(Table_mpnet_keywords_topics[[#This Row],[Column3.topic]],mpnet_keywords_topicDescription!$B$2:$C$19, 2, FALSE)</f>
        <v>0_language_second_tests_english</v>
      </c>
    </row>
    <row r="262" spans="1:4" x14ac:dyDescent="0.25">
      <c r="A262" t="s">
        <v>1854</v>
      </c>
      <c r="B262" t="s">
        <v>1855</v>
      </c>
      <c r="C262">
        <v>1</v>
      </c>
      <c r="D262" s="9" t="str">
        <f>VLOOKUP(Table_mpnet_keywords_topics[[#This Row],[Column3.topic]],mpnet_keywords_topicDescription!$B$2:$C$19, 2, FALSE)</f>
        <v>1_writing_composition_second_instruction</v>
      </c>
    </row>
    <row r="263" spans="1:4" x14ac:dyDescent="0.25">
      <c r="A263" t="s">
        <v>1859</v>
      </c>
      <c r="B263" t="s">
        <v>1860</v>
      </c>
      <c r="C263">
        <v>0</v>
      </c>
      <c r="D263" s="9" t="str">
        <f>VLOOKUP(Table_mpnet_keywords_topics[[#This Row],[Column3.topic]],mpnet_keywords_topicDescription!$B$2:$C$19, 2, FALSE)</f>
        <v>0_language_second_tests_english</v>
      </c>
    </row>
    <row r="264" spans="1:4" x14ac:dyDescent="0.25">
      <c r="A264" t="s">
        <v>1864</v>
      </c>
      <c r="B264" t="s">
        <v>1865</v>
      </c>
      <c r="C264">
        <v>0</v>
      </c>
      <c r="D264" s="9" t="str">
        <f>VLOOKUP(Table_mpnet_keywords_topics[[#This Row],[Column3.topic]],mpnet_keywords_topicDescription!$B$2:$C$19, 2, FALSE)</f>
        <v>0_language_second_tests_english</v>
      </c>
    </row>
    <row r="265" spans="1:4" x14ac:dyDescent="0.25">
      <c r="A265" t="s">
        <v>2112</v>
      </c>
      <c r="B265" t="s">
        <v>2113</v>
      </c>
      <c r="C265">
        <v>10</v>
      </c>
      <c r="D265" s="9" t="str">
        <f>VLOOKUP(Table_mpnet_keywords_topics[[#This Row],[Column3.topic]],mpnet_keywords_topicDescription!$B$2:$C$19, 2, FALSE)</f>
        <v>10_spanish_instruction_student_language</v>
      </c>
    </row>
    <row r="266" spans="1:4" x14ac:dyDescent="0.25">
      <c r="A266" t="s">
        <v>2118</v>
      </c>
      <c r="B266" t="s">
        <v>2119</v>
      </c>
      <c r="C266">
        <v>0</v>
      </c>
      <c r="D266" s="9" t="str">
        <f>VLOOKUP(Table_mpnet_keywords_topics[[#This Row],[Column3.topic]],mpnet_keywords_topicDescription!$B$2:$C$19, 2, FALSE)</f>
        <v>0_language_second_tests_english</v>
      </c>
    </row>
    <row r="267" spans="1:4" x14ac:dyDescent="0.25">
      <c r="A267" t="s">
        <v>2122</v>
      </c>
      <c r="B267" t="s">
        <v>2123</v>
      </c>
      <c r="C267">
        <v>-1</v>
      </c>
      <c r="D267" s="9" t="str">
        <f>VLOOKUP(Table_mpnet_keywords_topics[[#This Row],[Column3.topic]],mpnet_keywords_topicDescription!$B$2:$C$19, 2, FALSE)</f>
        <v>-1_language_second_learning_instruction</v>
      </c>
    </row>
    <row r="268" spans="1:4" x14ac:dyDescent="0.25">
      <c r="A268" t="s">
        <v>2127</v>
      </c>
      <c r="B268" t="s">
        <v>2128</v>
      </c>
      <c r="C268">
        <v>-1</v>
      </c>
      <c r="D268" s="9" t="str">
        <f>VLOOKUP(Table_mpnet_keywords_topics[[#This Row],[Column3.topic]],mpnet_keywords_topicDescription!$B$2:$C$19, 2, FALSE)</f>
        <v>-1_language_second_learning_instruction</v>
      </c>
    </row>
    <row r="269" spans="1:4" x14ac:dyDescent="0.25">
      <c r="A269" t="s">
        <v>2132</v>
      </c>
      <c r="B269" t="s">
        <v>2133</v>
      </c>
      <c r="C269">
        <v>0</v>
      </c>
      <c r="D269" s="9" t="str">
        <f>VLOOKUP(Table_mpnet_keywords_topics[[#This Row],[Column3.topic]],mpnet_keywords_topicDescription!$B$2:$C$19, 2, FALSE)</f>
        <v>0_language_second_tests_english</v>
      </c>
    </row>
    <row r="270" spans="1:4" x14ac:dyDescent="0.25">
      <c r="A270" t="s">
        <v>2137</v>
      </c>
      <c r="B270" t="s">
        <v>2138</v>
      </c>
      <c r="C270">
        <v>-1</v>
      </c>
      <c r="D270" s="9" t="str">
        <f>VLOOKUP(Table_mpnet_keywords_topics[[#This Row],[Column3.topic]],mpnet_keywords_topicDescription!$B$2:$C$19, 2, FALSE)</f>
        <v>-1_language_second_learning_instruction</v>
      </c>
    </row>
    <row r="271" spans="1:4" x14ac:dyDescent="0.25">
      <c r="A271" t="s">
        <v>2142</v>
      </c>
      <c r="B271" t="s">
        <v>2143</v>
      </c>
      <c r="C271">
        <v>5</v>
      </c>
      <c r="D271" s="9" t="str">
        <f>VLOOKUP(Table_mpnet_keywords_topics[[#This Row],[Column3.topic]],mpnet_keywords_topicDescription!$B$2:$C$19, 2, FALSE)</f>
        <v>5_chinese_language_mandarin_instruction</v>
      </c>
    </row>
    <row r="272" spans="1:4" x14ac:dyDescent="0.25">
      <c r="A272" t="s">
        <v>2148</v>
      </c>
      <c r="B272" t="s">
        <v>2149</v>
      </c>
      <c r="C272">
        <v>-1</v>
      </c>
      <c r="D272" s="9" t="str">
        <f>VLOOKUP(Table_mpnet_keywords_topics[[#This Row],[Column3.topic]],mpnet_keywords_topicDescription!$B$2:$C$19, 2, FALSE)</f>
        <v>-1_language_second_learning_instruction</v>
      </c>
    </row>
    <row r="273" spans="1:4" x14ac:dyDescent="0.25">
      <c r="A273" t="s">
        <v>2153</v>
      </c>
      <c r="B273" t="s">
        <v>2154</v>
      </c>
      <c r="C273">
        <v>-1</v>
      </c>
      <c r="D273" s="9" t="str">
        <f>VLOOKUP(Table_mpnet_keywords_topics[[#This Row],[Column3.topic]],mpnet_keywords_topicDescription!$B$2:$C$19, 2, FALSE)</f>
        <v>-1_language_second_learning_instruction</v>
      </c>
    </row>
    <row r="274" spans="1:4" x14ac:dyDescent="0.25">
      <c r="A274" t="s">
        <v>2158</v>
      </c>
      <c r="B274" t="s">
        <v>2159</v>
      </c>
      <c r="C274">
        <v>14</v>
      </c>
      <c r="D274" s="9" t="str">
        <f>VLOOKUP(Table_mpnet_keywords_topics[[#This Row],[Column3.topic]],mpnet_keywords_topicDescription!$B$2:$C$19, 2, FALSE)</f>
        <v>14_french_courses_instruction_undergraduate</v>
      </c>
    </row>
    <row r="275" spans="1:4" x14ac:dyDescent="0.25">
      <c r="A275" t="s">
        <v>2164</v>
      </c>
      <c r="B275" t="s">
        <v>2165</v>
      </c>
      <c r="C275">
        <v>14</v>
      </c>
      <c r="D275" s="9" t="str">
        <f>VLOOKUP(Table_mpnet_keywords_topics[[#This Row],[Column3.topic]],mpnet_keywords_topicDescription!$B$2:$C$19, 2, FALSE)</f>
        <v>14_french_courses_instruction_undergraduate</v>
      </c>
    </row>
    <row r="276" spans="1:4" x14ac:dyDescent="0.25">
      <c r="A276" t="s">
        <v>2170</v>
      </c>
      <c r="B276" t="s">
        <v>2171</v>
      </c>
      <c r="C276">
        <v>-1</v>
      </c>
      <c r="D276" s="9" t="str">
        <f>VLOOKUP(Table_mpnet_keywords_topics[[#This Row],[Column3.topic]],mpnet_keywords_topicDescription!$B$2:$C$19, 2, FALSE)</f>
        <v>-1_language_second_learning_instruction</v>
      </c>
    </row>
    <row r="277" spans="1:4" x14ac:dyDescent="0.25">
      <c r="A277" t="s">
        <v>2175</v>
      </c>
      <c r="B277" t="s">
        <v>2176</v>
      </c>
      <c r="C277">
        <v>-1</v>
      </c>
      <c r="D277" s="9" t="str">
        <f>VLOOKUP(Table_mpnet_keywords_topics[[#This Row],[Column3.topic]],mpnet_keywords_topicDescription!$B$2:$C$19, 2, FALSE)</f>
        <v>-1_language_second_learning_instruction</v>
      </c>
    </row>
    <row r="278" spans="1:4" x14ac:dyDescent="0.25">
      <c r="A278" t="s">
        <v>2180</v>
      </c>
      <c r="B278" t="s">
        <v>2181</v>
      </c>
      <c r="C278">
        <v>-1</v>
      </c>
      <c r="D278" s="9" t="str">
        <f>VLOOKUP(Table_mpnet_keywords_topics[[#This Row],[Column3.topic]],mpnet_keywords_topicDescription!$B$2:$C$19, 2, FALSE)</f>
        <v>-1_language_second_learning_instruction</v>
      </c>
    </row>
    <row r="279" spans="1:4" x14ac:dyDescent="0.25">
      <c r="A279" t="s">
        <v>2185</v>
      </c>
      <c r="B279" t="s">
        <v>2186</v>
      </c>
      <c r="C279">
        <v>-1</v>
      </c>
      <c r="D279" s="9" t="str">
        <f>VLOOKUP(Table_mpnet_keywords_topics[[#This Row],[Column3.topic]],mpnet_keywords_topicDescription!$B$2:$C$19, 2, FALSE)</f>
        <v>-1_language_second_learning_instruction</v>
      </c>
    </row>
    <row r="280" spans="1:4" x14ac:dyDescent="0.25">
      <c r="A280" t="s">
        <v>2190</v>
      </c>
      <c r="B280" t="s">
        <v>2191</v>
      </c>
      <c r="C280">
        <v>1</v>
      </c>
      <c r="D280" s="9" t="str">
        <f>VLOOKUP(Table_mpnet_keywords_topics[[#This Row],[Column3.topic]],mpnet_keywords_topicDescription!$B$2:$C$19, 2, FALSE)</f>
        <v>1_writing_composition_second_instruction</v>
      </c>
    </row>
    <row r="281" spans="1:4" x14ac:dyDescent="0.25">
      <c r="A281" t="s">
        <v>2196</v>
      </c>
      <c r="B281" t="s">
        <v>2197</v>
      </c>
      <c r="C281">
        <v>9</v>
      </c>
      <c r="D281" s="9" t="str">
        <f>VLOOKUP(Table_mpnet_keywords_topics[[#This Row],[Column3.topic]],mpnet_keywords_topicDescription!$B$2:$C$19, 2, FALSE)</f>
        <v>9_games_game_educational_learning</v>
      </c>
    </row>
    <row r="282" spans="1:4" x14ac:dyDescent="0.25">
      <c r="A282" t="s">
        <v>2201</v>
      </c>
      <c r="B282" t="s">
        <v>2202</v>
      </c>
      <c r="C282">
        <v>0</v>
      </c>
      <c r="D282" s="9" t="str">
        <f>VLOOKUP(Table_mpnet_keywords_topics[[#This Row],[Column3.topic]],mpnet_keywords_topicDescription!$B$2:$C$19, 2, FALSE)</f>
        <v>0_language_second_tests_english</v>
      </c>
    </row>
    <row r="283" spans="1:4" x14ac:dyDescent="0.25">
      <c r="A283" t="s">
        <v>2205</v>
      </c>
      <c r="B283" t="s">
        <v>2206</v>
      </c>
      <c r="C283">
        <v>3</v>
      </c>
      <c r="D283" s="9" t="str">
        <f>VLOOKUP(Table_mpnet_keywords_topics[[#This Row],[Column3.topic]],mpnet_keywords_topicDescription!$B$2:$C$19, 2, FALSE)</f>
        <v>3_assisted_computer_learning_language</v>
      </c>
    </row>
    <row r="284" spans="1:4" x14ac:dyDescent="0.25">
      <c r="A284" t="s">
        <v>2210</v>
      </c>
      <c r="B284" t="s">
        <v>2211</v>
      </c>
      <c r="C284">
        <v>6</v>
      </c>
      <c r="D284" s="9" t="str">
        <f>VLOOKUP(Table_mpnet_keywords_topics[[#This Row],[Column3.topic]],mpnet_keywords_topicDescription!$B$2:$C$19, 2, FALSE)</f>
        <v>6_technology_student_in_education</v>
      </c>
    </row>
    <row r="285" spans="1:4" x14ac:dyDescent="0.25">
      <c r="A285" t="s">
        <v>2215</v>
      </c>
      <c r="B285" t="s">
        <v>2216</v>
      </c>
      <c r="C285">
        <v>1</v>
      </c>
      <c r="D285" s="9" t="str">
        <f>VLOOKUP(Table_mpnet_keywords_topics[[#This Row],[Column3.topic]],mpnet_keywords_topicDescription!$B$2:$C$19, 2, FALSE)</f>
        <v>1_writing_composition_second_instruction</v>
      </c>
    </row>
    <row r="286" spans="1:4" x14ac:dyDescent="0.25">
      <c r="A286" t="s">
        <v>2219</v>
      </c>
      <c r="B286" t="s">
        <v>2220</v>
      </c>
      <c r="C286">
        <v>5</v>
      </c>
      <c r="D286" s="9" t="str">
        <f>VLOOKUP(Table_mpnet_keywords_topics[[#This Row],[Column3.topic]],mpnet_keywords_topicDescription!$B$2:$C$19, 2, FALSE)</f>
        <v>5_chinese_language_mandarin_instruction</v>
      </c>
    </row>
    <row r="287" spans="1:4" x14ac:dyDescent="0.25">
      <c r="A287" t="s">
        <v>2223</v>
      </c>
      <c r="B287" t="s">
        <v>2224</v>
      </c>
      <c r="C287">
        <v>1</v>
      </c>
      <c r="D287" s="9" t="str">
        <f>VLOOKUP(Table_mpnet_keywords_topics[[#This Row],[Column3.topic]],mpnet_keywords_topicDescription!$B$2:$C$19, 2, FALSE)</f>
        <v>1_writing_composition_second_instruction</v>
      </c>
    </row>
    <row r="288" spans="1:4" x14ac:dyDescent="0.25">
      <c r="A288" t="s">
        <v>2228</v>
      </c>
      <c r="B288" t="s">
        <v>2229</v>
      </c>
      <c r="C288">
        <v>2</v>
      </c>
      <c r="D288" s="9" t="str">
        <f>VLOOKUP(Table_mpnet_keywords_topics[[#This Row],[Column3.topic]],mpnet_keywords_topicDescription!$B$2:$C$19, 2, FALSE)</f>
        <v>2_communication_intercultural_cultural_mediated</v>
      </c>
    </row>
    <row r="289" spans="1:4" x14ac:dyDescent="0.25">
      <c r="A289" t="s">
        <v>2233</v>
      </c>
      <c r="B289" t="s">
        <v>2234</v>
      </c>
      <c r="C289">
        <v>10</v>
      </c>
      <c r="D289" s="9" t="str">
        <f>VLOOKUP(Table_mpnet_keywords_topics[[#This Row],[Column3.topic]],mpnet_keywords_topicDescription!$B$2:$C$19, 2, FALSE)</f>
        <v>10_spanish_instruction_student_language</v>
      </c>
    </row>
    <row r="290" spans="1:4" x14ac:dyDescent="0.25">
      <c r="A290" t="s">
        <v>2238</v>
      </c>
      <c r="B290" t="s">
        <v>2239</v>
      </c>
      <c r="C290">
        <v>6</v>
      </c>
      <c r="D290" s="9" t="str">
        <f>VLOOKUP(Table_mpnet_keywords_topics[[#This Row],[Column3.topic]],mpnet_keywords_topicDescription!$B$2:$C$19, 2, FALSE)</f>
        <v>6_technology_student_in_education</v>
      </c>
    </row>
    <row r="291" spans="1:4" x14ac:dyDescent="0.25">
      <c r="A291" t="s">
        <v>2243</v>
      </c>
      <c r="B291" t="s">
        <v>2244</v>
      </c>
      <c r="C291">
        <v>2</v>
      </c>
      <c r="D291" s="9" t="str">
        <f>VLOOKUP(Table_mpnet_keywords_topics[[#This Row],[Column3.topic]],mpnet_keywords_topicDescription!$B$2:$C$19, 2, FALSE)</f>
        <v>2_communication_intercultural_cultural_mediated</v>
      </c>
    </row>
    <row r="292" spans="1:4" x14ac:dyDescent="0.25">
      <c r="A292" t="s">
        <v>2248</v>
      </c>
      <c r="B292" t="s">
        <v>2249</v>
      </c>
      <c r="C292">
        <v>4</v>
      </c>
      <c r="D292" s="9" t="str">
        <f>VLOOKUP(Table_mpnet_keywords_topics[[#This Row],[Column3.topic]],mpnet_keywords_topicDescription!$B$2:$C$19, 2, FALSE)</f>
        <v>4_teacher_teachers_technology_education</v>
      </c>
    </row>
    <row r="293" spans="1:4" x14ac:dyDescent="0.25">
      <c r="A293" t="s">
        <v>2254</v>
      </c>
      <c r="B293" t="s">
        <v>2255</v>
      </c>
      <c r="C293">
        <v>5</v>
      </c>
      <c r="D293" s="9" t="str">
        <f>VLOOKUP(Table_mpnet_keywords_topics[[#This Row],[Column3.topic]],mpnet_keywords_topicDescription!$B$2:$C$19, 2, FALSE)</f>
        <v>5_chinese_language_mandarin_instruction</v>
      </c>
    </row>
    <row r="294" spans="1:4" x14ac:dyDescent="0.25">
      <c r="A294" t="s">
        <v>2259</v>
      </c>
      <c r="B294" t="s">
        <v>2260</v>
      </c>
      <c r="C294">
        <v>9</v>
      </c>
      <c r="D294" s="9" t="str">
        <f>VLOOKUP(Table_mpnet_keywords_topics[[#This Row],[Column3.topic]],mpnet_keywords_topicDescription!$B$2:$C$19, 2, FALSE)</f>
        <v>9_games_game_educational_learning</v>
      </c>
    </row>
    <row r="295" spans="1:4" x14ac:dyDescent="0.25">
      <c r="A295" t="s">
        <v>2264</v>
      </c>
      <c r="B295" t="s">
        <v>2265</v>
      </c>
      <c r="C295">
        <v>5</v>
      </c>
      <c r="D295" s="9" t="str">
        <f>VLOOKUP(Table_mpnet_keywords_topics[[#This Row],[Column3.topic]],mpnet_keywords_topicDescription!$B$2:$C$19, 2, FALSE)</f>
        <v>5_chinese_language_mandarin_instruction</v>
      </c>
    </row>
    <row r="296" spans="1:4" x14ac:dyDescent="0.25">
      <c r="A296" t="s">
        <v>2270</v>
      </c>
      <c r="B296" t="s">
        <v>2271</v>
      </c>
      <c r="C296">
        <v>-1</v>
      </c>
      <c r="D296" s="9" t="str">
        <f>VLOOKUP(Table_mpnet_keywords_topics[[#This Row],[Column3.topic]],mpnet_keywords_topicDescription!$B$2:$C$19, 2, FALSE)</f>
        <v>-1_language_second_learning_instruction</v>
      </c>
    </row>
    <row r="297" spans="1:4" x14ac:dyDescent="0.25">
      <c r="A297" t="s">
        <v>2275</v>
      </c>
      <c r="B297" t="s">
        <v>2276</v>
      </c>
      <c r="C297">
        <v>1</v>
      </c>
      <c r="D297" s="9" t="str">
        <f>VLOOKUP(Table_mpnet_keywords_topics[[#This Row],[Column3.topic]],mpnet_keywords_topicDescription!$B$2:$C$19, 2, FALSE)</f>
        <v>1_writing_composition_second_instruction</v>
      </c>
    </row>
    <row r="298" spans="1:4" x14ac:dyDescent="0.25">
      <c r="A298" t="s">
        <v>2279</v>
      </c>
      <c r="B298" t="s">
        <v>2280</v>
      </c>
      <c r="C298">
        <v>0</v>
      </c>
      <c r="D298" s="9" t="str">
        <f>VLOOKUP(Table_mpnet_keywords_topics[[#This Row],[Column3.topic]],mpnet_keywords_topicDescription!$B$2:$C$19, 2, FALSE)</f>
        <v>0_language_second_tests_english</v>
      </c>
    </row>
    <row r="299" spans="1:4" x14ac:dyDescent="0.25">
      <c r="A299" t="s">
        <v>2284</v>
      </c>
      <c r="B299" t="s">
        <v>5974</v>
      </c>
      <c r="C299">
        <v>5</v>
      </c>
      <c r="D299" s="9" t="str">
        <f>VLOOKUP(Table_mpnet_keywords_topics[[#This Row],[Column3.topic]],mpnet_keywords_topicDescription!$B$2:$C$19, 2, FALSE)</f>
        <v>5_chinese_language_mandarin_instruction</v>
      </c>
    </row>
    <row r="300" spans="1:4" x14ac:dyDescent="0.25">
      <c r="A300" t="s">
        <v>2288</v>
      </c>
      <c r="B300" t="s">
        <v>2289</v>
      </c>
      <c r="C300">
        <v>5</v>
      </c>
      <c r="D300" s="9" t="str">
        <f>VLOOKUP(Table_mpnet_keywords_topics[[#This Row],[Column3.topic]],mpnet_keywords_topicDescription!$B$2:$C$19, 2, FALSE)</f>
        <v>5_chinese_language_mandarin_instruction</v>
      </c>
    </row>
    <row r="301" spans="1:4" x14ac:dyDescent="0.25">
      <c r="A301" t="s">
        <v>2293</v>
      </c>
      <c r="B301" t="s">
        <v>2294</v>
      </c>
      <c r="C301">
        <v>4</v>
      </c>
      <c r="D301" s="9" t="str">
        <f>VLOOKUP(Table_mpnet_keywords_topics[[#This Row],[Column3.topic]],mpnet_keywords_topicDescription!$B$2:$C$19, 2, FALSE)</f>
        <v>4_teacher_teachers_technology_education</v>
      </c>
    </row>
    <row r="302" spans="1:4" x14ac:dyDescent="0.25">
      <c r="A302" t="s">
        <v>2298</v>
      </c>
      <c r="B302" t="s">
        <v>2299</v>
      </c>
      <c r="C302">
        <v>0</v>
      </c>
      <c r="D302" s="9" t="str">
        <f>VLOOKUP(Table_mpnet_keywords_topics[[#This Row],[Column3.topic]],mpnet_keywords_topicDescription!$B$2:$C$19, 2, FALSE)</f>
        <v>0_language_second_tests_english</v>
      </c>
    </row>
    <row r="303" spans="1:4" x14ac:dyDescent="0.25">
      <c r="A303" t="s">
        <v>2303</v>
      </c>
      <c r="B303" t="s">
        <v>2304</v>
      </c>
      <c r="C303">
        <v>0</v>
      </c>
      <c r="D303" s="9" t="str">
        <f>VLOOKUP(Table_mpnet_keywords_topics[[#This Row],[Column3.topic]],mpnet_keywords_topicDescription!$B$2:$C$19, 2, FALSE)</f>
        <v>0_language_second_tests_english</v>
      </c>
    </row>
    <row r="304" spans="1:4" x14ac:dyDescent="0.25">
      <c r="A304" t="s">
        <v>2307</v>
      </c>
      <c r="B304" t="s">
        <v>5975</v>
      </c>
      <c r="C304">
        <v>4</v>
      </c>
      <c r="D304" s="9" t="str">
        <f>VLOOKUP(Table_mpnet_keywords_topics[[#This Row],[Column3.topic]],mpnet_keywords_topicDescription!$B$2:$C$19, 2, FALSE)</f>
        <v>4_teacher_teachers_technology_education</v>
      </c>
    </row>
    <row r="305" spans="1:4" x14ac:dyDescent="0.25">
      <c r="A305" t="s">
        <v>2541</v>
      </c>
      <c r="B305" t="s">
        <v>2542</v>
      </c>
      <c r="C305">
        <v>-1</v>
      </c>
      <c r="D305" s="9" t="str">
        <f>VLOOKUP(Table_mpnet_keywords_topics[[#This Row],[Column3.topic]],mpnet_keywords_topicDescription!$B$2:$C$19, 2, FALSE)</f>
        <v>-1_language_second_learning_instruction</v>
      </c>
    </row>
    <row r="306" spans="1:4" x14ac:dyDescent="0.25">
      <c r="A306" t="s">
        <v>2547</v>
      </c>
      <c r="B306" t="s">
        <v>2548</v>
      </c>
      <c r="C306">
        <v>-1</v>
      </c>
      <c r="D306" s="9" t="str">
        <f>VLOOKUP(Table_mpnet_keywords_topics[[#This Row],[Column3.topic]],mpnet_keywords_topicDescription!$B$2:$C$19, 2, FALSE)</f>
        <v>-1_language_second_learning_instruction</v>
      </c>
    </row>
    <row r="307" spans="1:4" x14ac:dyDescent="0.25">
      <c r="A307" t="s">
        <v>2553</v>
      </c>
      <c r="B307" t="s">
        <v>2554</v>
      </c>
      <c r="C307">
        <v>-1</v>
      </c>
      <c r="D307" s="9" t="str">
        <f>VLOOKUP(Table_mpnet_keywords_topics[[#This Row],[Column3.topic]],mpnet_keywords_topicDescription!$B$2:$C$19, 2, FALSE)</f>
        <v>-1_language_second_learning_instruction</v>
      </c>
    </row>
    <row r="308" spans="1:4" x14ac:dyDescent="0.25">
      <c r="A308" t="s">
        <v>2558</v>
      </c>
      <c r="B308" t="s">
        <v>2559</v>
      </c>
      <c r="C308">
        <v>6</v>
      </c>
      <c r="D308" s="9" t="str">
        <f>VLOOKUP(Table_mpnet_keywords_topics[[#This Row],[Column3.topic]],mpnet_keywords_topicDescription!$B$2:$C$19, 2, FALSE)</f>
        <v>6_technology_student_in_education</v>
      </c>
    </row>
    <row r="309" spans="1:4" x14ac:dyDescent="0.25">
      <c r="A309" t="s">
        <v>2563</v>
      </c>
      <c r="B309" t="s">
        <v>2564</v>
      </c>
      <c r="C309">
        <v>8</v>
      </c>
      <c r="D309" s="9" t="str">
        <f>VLOOKUP(Table_mpnet_keywords_topics[[#This Row],[Column3.topic]],mpnet_keywords_topicDescription!$B$2:$C$19, 2, FALSE)</f>
        <v>8_pronunciation_instruction_second_language</v>
      </c>
    </row>
    <row r="310" spans="1:4" x14ac:dyDescent="0.25">
      <c r="A310" t="s">
        <v>2568</v>
      </c>
      <c r="B310" t="s">
        <v>2569</v>
      </c>
      <c r="C310">
        <v>3</v>
      </c>
      <c r="D310" s="9" t="str">
        <f>VLOOKUP(Table_mpnet_keywords_topics[[#This Row],[Column3.topic]],mpnet_keywords_topicDescription!$B$2:$C$19, 2, FALSE)</f>
        <v>3_assisted_computer_learning_language</v>
      </c>
    </row>
    <row r="311" spans="1:4" x14ac:dyDescent="0.25">
      <c r="A311" t="s">
        <v>2573</v>
      </c>
      <c r="B311" t="s">
        <v>2574</v>
      </c>
      <c r="C311">
        <v>14</v>
      </c>
      <c r="D311" s="9" t="str">
        <f>VLOOKUP(Table_mpnet_keywords_topics[[#This Row],[Column3.topic]],mpnet_keywords_topicDescription!$B$2:$C$19, 2, FALSE)</f>
        <v>14_french_courses_instruction_undergraduate</v>
      </c>
    </row>
    <row r="312" spans="1:4" x14ac:dyDescent="0.25">
      <c r="A312" t="s">
        <v>2578</v>
      </c>
      <c r="B312" t="s">
        <v>2579</v>
      </c>
      <c r="C312">
        <v>-1</v>
      </c>
      <c r="D312" s="9" t="str">
        <f>VLOOKUP(Table_mpnet_keywords_topics[[#This Row],[Column3.topic]],mpnet_keywords_topicDescription!$B$2:$C$19, 2, FALSE)</f>
        <v>-1_language_second_learning_instruction</v>
      </c>
    </row>
    <row r="313" spans="1:4" x14ac:dyDescent="0.25">
      <c r="A313" t="s">
        <v>2583</v>
      </c>
      <c r="B313" t="s">
        <v>2584</v>
      </c>
      <c r="C313">
        <v>1</v>
      </c>
      <c r="D313" s="9" t="str">
        <f>VLOOKUP(Table_mpnet_keywords_topics[[#This Row],[Column3.topic]],mpnet_keywords_topicDescription!$B$2:$C$19, 2, FALSE)</f>
        <v>1_writing_composition_second_instruction</v>
      </c>
    </row>
    <row r="314" spans="1:4" x14ac:dyDescent="0.25">
      <c r="A314" t="s">
        <v>2587</v>
      </c>
      <c r="B314" t="s">
        <v>2588</v>
      </c>
      <c r="C314">
        <v>0</v>
      </c>
      <c r="D314" s="9" t="str">
        <f>VLOOKUP(Table_mpnet_keywords_topics[[#This Row],[Column3.topic]],mpnet_keywords_topicDescription!$B$2:$C$19, 2, FALSE)</f>
        <v>0_language_second_tests_english</v>
      </c>
    </row>
    <row r="315" spans="1:4" x14ac:dyDescent="0.25">
      <c r="A315" t="s">
        <v>2592</v>
      </c>
      <c r="B315" t="s">
        <v>2593</v>
      </c>
      <c r="C315">
        <v>1</v>
      </c>
      <c r="D315" s="9" t="str">
        <f>VLOOKUP(Table_mpnet_keywords_topics[[#This Row],[Column3.topic]],mpnet_keywords_topicDescription!$B$2:$C$19, 2, FALSE)</f>
        <v>1_writing_composition_second_instruction</v>
      </c>
    </row>
    <row r="316" spans="1:4" x14ac:dyDescent="0.25">
      <c r="A316" t="s">
        <v>2596</v>
      </c>
      <c r="B316" t="s">
        <v>2597</v>
      </c>
      <c r="C316">
        <v>1</v>
      </c>
      <c r="D316" s="9" t="str">
        <f>VLOOKUP(Table_mpnet_keywords_topics[[#This Row],[Column3.topic]],mpnet_keywords_topicDescription!$B$2:$C$19, 2, FALSE)</f>
        <v>1_writing_composition_second_instruction</v>
      </c>
    </row>
    <row r="317" spans="1:4" x14ac:dyDescent="0.25">
      <c r="A317" t="s">
        <v>2601</v>
      </c>
      <c r="B317" t="s">
        <v>2602</v>
      </c>
      <c r="C317">
        <v>-1</v>
      </c>
      <c r="D317" s="9" t="str">
        <f>VLOOKUP(Table_mpnet_keywords_topics[[#This Row],[Column3.topic]],mpnet_keywords_topicDescription!$B$2:$C$19, 2, FALSE)</f>
        <v>-1_language_second_learning_instruction</v>
      </c>
    </row>
    <row r="318" spans="1:4" x14ac:dyDescent="0.25">
      <c r="A318" t="s">
        <v>2606</v>
      </c>
      <c r="B318" t="s">
        <v>2607</v>
      </c>
      <c r="C318">
        <v>3</v>
      </c>
      <c r="D318" s="9" t="str">
        <f>VLOOKUP(Table_mpnet_keywords_topics[[#This Row],[Column3.topic]],mpnet_keywords_topicDescription!$B$2:$C$19, 2, FALSE)</f>
        <v>3_assisted_computer_learning_language</v>
      </c>
    </row>
    <row r="319" spans="1:4" x14ac:dyDescent="0.25">
      <c r="A319" t="s">
        <v>2611</v>
      </c>
      <c r="B319" t="s">
        <v>2612</v>
      </c>
      <c r="C319">
        <v>0</v>
      </c>
      <c r="D319" s="9" t="str">
        <f>VLOOKUP(Table_mpnet_keywords_topics[[#This Row],[Column3.topic]],mpnet_keywords_topicDescription!$B$2:$C$19, 2, FALSE)</f>
        <v>0_language_second_tests_english</v>
      </c>
    </row>
    <row r="320" spans="1:4" x14ac:dyDescent="0.25">
      <c r="A320" t="s">
        <v>2616</v>
      </c>
      <c r="B320" t="s">
        <v>2617</v>
      </c>
      <c r="C320">
        <v>16</v>
      </c>
      <c r="D320" s="9" t="str">
        <f>VLOOKUP(Table_mpnet_keywords_topics[[#This Row],[Column3.topic]],mpnet_keywords_topicDescription!$B$2:$C$19, 2, FALSE)</f>
        <v>16_computer_communication_assisted_instruction</v>
      </c>
    </row>
    <row r="321" spans="1:4" x14ac:dyDescent="0.25">
      <c r="A321" t="s">
        <v>2621</v>
      </c>
      <c r="B321" t="s">
        <v>2622</v>
      </c>
      <c r="C321">
        <v>6</v>
      </c>
      <c r="D321" s="9" t="str">
        <f>VLOOKUP(Table_mpnet_keywords_topics[[#This Row],[Column3.topic]],mpnet_keywords_topicDescription!$B$2:$C$19, 2, FALSE)</f>
        <v>6_technology_student_in_education</v>
      </c>
    </row>
    <row r="322" spans="1:4" x14ac:dyDescent="0.25">
      <c r="A322" t="s">
        <v>2626</v>
      </c>
      <c r="B322" t="s">
        <v>5976</v>
      </c>
      <c r="C322">
        <v>4</v>
      </c>
      <c r="D322" s="9" t="str">
        <f>VLOOKUP(Table_mpnet_keywords_topics[[#This Row],[Column3.topic]],mpnet_keywords_topicDescription!$B$2:$C$19, 2, FALSE)</f>
        <v>4_teacher_teachers_technology_education</v>
      </c>
    </row>
    <row r="323" spans="1:4" x14ac:dyDescent="0.25">
      <c r="A323" t="s">
        <v>2630</v>
      </c>
      <c r="B323" t="s">
        <v>2631</v>
      </c>
      <c r="C323">
        <v>-1</v>
      </c>
      <c r="D323" s="9" t="str">
        <f>VLOOKUP(Table_mpnet_keywords_topics[[#This Row],[Column3.topic]],mpnet_keywords_topicDescription!$B$2:$C$19, 2, FALSE)</f>
        <v>-1_language_second_learning_instruction</v>
      </c>
    </row>
    <row r="324" spans="1:4" x14ac:dyDescent="0.25">
      <c r="A324" t="s">
        <v>2635</v>
      </c>
      <c r="B324" t="s">
        <v>2636</v>
      </c>
      <c r="C324">
        <v>0</v>
      </c>
      <c r="D324" s="9" t="str">
        <f>VLOOKUP(Table_mpnet_keywords_topics[[#This Row],[Column3.topic]],mpnet_keywords_topicDescription!$B$2:$C$19, 2, FALSE)</f>
        <v>0_language_second_tests_english</v>
      </c>
    </row>
    <row r="325" spans="1:4" x14ac:dyDescent="0.25">
      <c r="A325" t="s">
        <v>2640</v>
      </c>
      <c r="B325" t="s">
        <v>2641</v>
      </c>
      <c r="C325">
        <v>3</v>
      </c>
      <c r="D325" s="9" t="str">
        <f>VLOOKUP(Table_mpnet_keywords_topics[[#This Row],[Column3.topic]],mpnet_keywords_topicDescription!$B$2:$C$19, 2, FALSE)</f>
        <v>3_assisted_computer_learning_language</v>
      </c>
    </row>
    <row r="326" spans="1:4" x14ac:dyDescent="0.25">
      <c r="A326" t="s">
        <v>2645</v>
      </c>
      <c r="B326" t="s">
        <v>2646</v>
      </c>
      <c r="C326">
        <v>0</v>
      </c>
      <c r="D326" s="9" t="str">
        <f>VLOOKUP(Table_mpnet_keywords_topics[[#This Row],[Column3.topic]],mpnet_keywords_topicDescription!$B$2:$C$19, 2, FALSE)</f>
        <v>0_language_second_tests_english</v>
      </c>
    </row>
    <row r="327" spans="1:4" x14ac:dyDescent="0.25">
      <c r="A327" t="s">
        <v>2650</v>
      </c>
      <c r="B327" t="s">
        <v>5977</v>
      </c>
      <c r="C327">
        <v>11</v>
      </c>
      <c r="D327" s="9" t="str">
        <f>VLOOKUP(Table_mpnet_keywords_topics[[#This Row],[Column3.topic]],mpnet_keywords_topicDescription!$B$2:$C$19, 2, FALSE)</f>
        <v>11_blended_learning_language_education</v>
      </c>
    </row>
    <row r="328" spans="1:4" x14ac:dyDescent="0.25">
      <c r="A328" t="s">
        <v>2654</v>
      </c>
      <c r="B328" t="s">
        <v>5978</v>
      </c>
      <c r="C328">
        <v>0</v>
      </c>
      <c r="D328" s="9" t="str">
        <f>VLOOKUP(Table_mpnet_keywords_topics[[#This Row],[Column3.topic]],mpnet_keywords_topicDescription!$B$2:$C$19, 2, FALSE)</f>
        <v>0_language_second_tests_english</v>
      </c>
    </row>
    <row r="329" spans="1:4" x14ac:dyDescent="0.25">
      <c r="A329" t="s">
        <v>2658</v>
      </c>
      <c r="B329" t="s">
        <v>2659</v>
      </c>
      <c r="C329">
        <v>4</v>
      </c>
      <c r="D329" s="9" t="str">
        <f>VLOOKUP(Table_mpnet_keywords_topics[[#This Row],[Column3.topic]],mpnet_keywords_topicDescription!$B$2:$C$19, 2, FALSE)</f>
        <v>4_teacher_teachers_technology_education</v>
      </c>
    </row>
    <row r="330" spans="1:4" x14ac:dyDescent="0.25">
      <c r="A330" t="s">
        <v>2663</v>
      </c>
      <c r="B330" t="s">
        <v>2664</v>
      </c>
      <c r="C330">
        <v>1</v>
      </c>
      <c r="D330" s="9" t="str">
        <f>VLOOKUP(Table_mpnet_keywords_topics[[#This Row],[Column3.topic]],mpnet_keywords_topicDescription!$B$2:$C$19, 2, FALSE)</f>
        <v>1_writing_composition_second_instruction</v>
      </c>
    </row>
    <row r="331" spans="1:4" x14ac:dyDescent="0.25">
      <c r="A331" t="s">
        <v>2667</v>
      </c>
      <c r="B331" t="s">
        <v>2668</v>
      </c>
      <c r="C331">
        <v>-1</v>
      </c>
      <c r="D331" s="9" t="str">
        <f>VLOOKUP(Table_mpnet_keywords_topics[[#This Row],[Column3.topic]],mpnet_keywords_topicDescription!$B$2:$C$19, 2, FALSE)</f>
        <v>-1_language_second_learning_instruction</v>
      </c>
    </row>
    <row r="332" spans="1:4" x14ac:dyDescent="0.25">
      <c r="A332" t="s">
        <v>2672</v>
      </c>
      <c r="B332" t="s">
        <v>2673</v>
      </c>
      <c r="C332">
        <v>3</v>
      </c>
      <c r="D332" s="9" t="str">
        <f>VLOOKUP(Table_mpnet_keywords_topics[[#This Row],[Column3.topic]],mpnet_keywords_topicDescription!$B$2:$C$19, 2, FALSE)</f>
        <v>3_assisted_computer_learning_language</v>
      </c>
    </row>
    <row r="333" spans="1:4" x14ac:dyDescent="0.25">
      <c r="A333" t="s">
        <v>2677</v>
      </c>
      <c r="B333" t="s">
        <v>5979</v>
      </c>
      <c r="C333">
        <v>6</v>
      </c>
      <c r="D333" s="9" t="str">
        <f>VLOOKUP(Table_mpnet_keywords_topics[[#This Row],[Column3.topic]],mpnet_keywords_topicDescription!$B$2:$C$19, 2, FALSE)</f>
        <v>6_technology_student_in_education</v>
      </c>
    </row>
    <row r="334" spans="1:4" x14ac:dyDescent="0.25">
      <c r="A334" t="s">
        <v>2680</v>
      </c>
      <c r="B334" t="s">
        <v>2681</v>
      </c>
      <c r="C334">
        <v>0</v>
      </c>
      <c r="D334" s="9" t="str">
        <f>VLOOKUP(Table_mpnet_keywords_topics[[#This Row],[Column3.topic]],mpnet_keywords_topicDescription!$B$2:$C$19, 2, FALSE)</f>
        <v>0_language_second_tests_english</v>
      </c>
    </row>
    <row r="335" spans="1:4" x14ac:dyDescent="0.25">
      <c r="A335" t="s">
        <v>2685</v>
      </c>
      <c r="B335" t="s">
        <v>5981</v>
      </c>
      <c r="C335">
        <v>9</v>
      </c>
      <c r="D335" s="9" t="str">
        <f>VLOOKUP(Table_mpnet_keywords_topics[[#This Row],[Column3.topic]],mpnet_keywords_topicDescription!$B$2:$C$19, 2, FALSE)</f>
        <v>9_games_game_educational_learning</v>
      </c>
    </row>
    <row r="336" spans="1:4" x14ac:dyDescent="0.25">
      <c r="A336" t="s">
        <v>2689</v>
      </c>
      <c r="B336" t="s">
        <v>2690</v>
      </c>
      <c r="C336">
        <v>-1</v>
      </c>
      <c r="D336" s="9" t="str">
        <f>VLOOKUP(Table_mpnet_keywords_topics[[#This Row],[Column3.topic]],mpnet_keywords_topicDescription!$B$2:$C$19, 2, FALSE)</f>
        <v>-1_language_second_learning_instruction</v>
      </c>
    </row>
    <row r="337" spans="1:4" x14ac:dyDescent="0.25">
      <c r="A337" t="s">
        <v>2694</v>
      </c>
      <c r="B337" t="s">
        <v>2695</v>
      </c>
      <c r="C337">
        <v>-1</v>
      </c>
      <c r="D337" s="9" t="str">
        <f>VLOOKUP(Table_mpnet_keywords_topics[[#This Row],[Column3.topic]],mpnet_keywords_topicDescription!$B$2:$C$19, 2, FALSE)</f>
        <v>-1_language_second_learning_instruction</v>
      </c>
    </row>
    <row r="338" spans="1:4" x14ac:dyDescent="0.25">
      <c r="A338" t="s">
        <v>2699</v>
      </c>
      <c r="B338" t="s">
        <v>5980</v>
      </c>
      <c r="C338">
        <v>4</v>
      </c>
      <c r="D338" s="9" t="str">
        <f>VLOOKUP(Table_mpnet_keywords_topics[[#This Row],[Column3.topic]],mpnet_keywords_topicDescription!$B$2:$C$19, 2, FALSE)</f>
        <v>4_teacher_teachers_technology_education</v>
      </c>
    </row>
    <row r="339" spans="1:4" x14ac:dyDescent="0.25">
      <c r="A339" t="s">
        <v>2704</v>
      </c>
      <c r="B339" t="s">
        <v>2705</v>
      </c>
      <c r="C339">
        <v>-1</v>
      </c>
      <c r="D339" s="9" t="str">
        <f>VLOOKUP(Table_mpnet_keywords_topics[[#This Row],[Column3.topic]],mpnet_keywords_topicDescription!$B$2:$C$19, 2, FALSE)</f>
        <v>-1_language_second_learning_instruction</v>
      </c>
    </row>
    <row r="340" spans="1:4" x14ac:dyDescent="0.25">
      <c r="A340" t="s">
        <v>2709</v>
      </c>
      <c r="B340" t="s">
        <v>2710</v>
      </c>
      <c r="C340">
        <v>8</v>
      </c>
      <c r="D340" s="9" t="str">
        <f>VLOOKUP(Table_mpnet_keywords_topics[[#This Row],[Column3.topic]],mpnet_keywords_topicDescription!$B$2:$C$19, 2, FALSE)</f>
        <v>8_pronunciation_instruction_second_language</v>
      </c>
    </row>
    <row r="341" spans="1:4" x14ac:dyDescent="0.25">
      <c r="A341" t="s">
        <v>3029</v>
      </c>
      <c r="B341" t="s">
        <v>3030</v>
      </c>
      <c r="C341">
        <v>-1</v>
      </c>
      <c r="D341" s="9" t="str">
        <f>VLOOKUP(Table_mpnet_keywords_topics[[#This Row],[Column3.topic]],mpnet_keywords_topicDescription!$B$2:$C$19, 2, FALSE)</f>
        <v>-1_language_second_learning_instruction</v>
      </c>
    </row>
    <row r="342" spans="1:4" x14ac:dyDescent="0.25">
      <c r="A342" t="s">
        <v>3034</v>
      </c>
      <c r="B342" t="s">
        <v>3035</v>
      </c>
      <c r="C342">
        <v>-1</v>
      </c>
      <c r="D342" s="9" t="str">
        <f>VLOOKUP(Table_mpnet_keywords_topics[[#This Row],[Column3.topic]],mpnet_keywords_topicDescription!$B$2:$C$19, 2, FALSE)</f>
        <v>-1_language_second_learning_instruction</v>
      </c>
    </row>
    <row r="343" spans="1:4" x14ac:dyDescent="0.25">
      <c r="A343" t="s">
        <v>3040</v>
      </c>
      <c r="B343" t="s">
        <v>3041</v>
      </c>
      <c r="C343">
        <v>5</v>
      </c>
      <c r="D343" s="9" t="str">
        <f>VLOOKUP(Table_mpnet_keywords_topics[[#This Row],[Column3.topic]],mpnet_keywords_topicDescription!$B$2:$C$19, 2, FALSE)</f>
        <v>5_chinese_language_mandarin_instruction</v>
      </c>
    </row>
    <row r="344" spans="1:4" x14ac:dyDescent="0.25">
      <c r="A344" t="s">
        <v>3045</v>
      </c>
      <c r="B344" t="s">
        <v>3046</v>
      </c>
      <c r="C344">
        <v>6</v>
      </c>
      <c r="D344" s="9" t="str">
        <f>VLOOKUP(Table_mpnet_keywords_topics[[#This Row],[Column3.topic]],mpnet_keywords_topicDescription!$B$2:$C$19, 2, FALSE)</f>
        <v>6_technology_student_in_education</v>
      </c>
    </row>
    <row r="345" spans="1:4" x14ac:dyDescent="0.25">
      <c r="A345" t="s">
        <v>3050</v>
      </c>
      <c r="B345" t="s">
        <v>3051</v>
      </c>
      <c r="C345">
        <v>-1</v>
      </c>
      <c r="D345" s="9" t="str">
        <f>VLOOKUP(Table_mpnet_keywords_topics[[#This Row],[Column3.topic]],mpnet_keywords_topicDescription!$B$2:$C$19, 2, FALSE)</f>
        <v>-1_language_second_learning_instruction</v>
      </c>
    </row>
    <row r="346" spans="1:4" x14ac:dyDescent="0.25">
      <c r="A346" t="s">
        <v>3055</v>
      </c>
      <c r="B346" t="s">
        <v>3056</v>
      </c>
      <c r="C346">
        <v>0</v>
      </c>
      <c r="D346" s="9" t="str">
        <f>VLOOKUP(Table_mpnet_keywords_topics[[#This Row],[Column3.topic]],mpnet_keywords_topicDescription!$B$2:$C$19, 2, FALSE)</f>
        <v>0_language_second_tests_english</v>
      </c>
    </row>
    <row r="347" spans="1:4" x14ac:dyDescent="0.25">
      <c r="A347" t="s">
        <v>3060</v>
      </c>
      <c r="B347" t="s">
        <v>5989</v>
      </c>
      <c r="C347">
        <v>4</v>
      </c>
      <c r="D347" s="9" t="str">
        <f>VLOOKUP(Table_mpnet_keywords_topics[[#This Row],[Column3.topic]],mpnet_keywords_topicDescription!$B$2:$C$19, 2, FALSE)</f>
        <v>4_teacher_teachers_technology_education</v>
      </c>
    </row>
    <row r="348" spans="1:4" x14ac:dyDescent="0.25">
      <c r="A348" t="s">
        <v>3064</v>
      </c>
      <c r="B348" t="s">
        <v>3065</v>
      </c>
      <c r="C348">
        <v>-1</v>
      </c>
      <c r="D348" s="9" t="str">
        <f>VLOOKUP(Table_mpnet_keywords_topics[[#This Row],[Column3.topic]],mpnet_keywords_topicDescription!$B$2:$C$19, 2, FALSE)</f>
        <v>-1_language_second_learning_instruction</v>
      </c>
    </row>
    <row r="349" spans="1:4" x14ac:dyDescent="0.25">
      <c r="A349" t="s">
        <v>3070</v>
      </c>
      <c r="B349" t="s">
        <v>3071</v>
      </c>
      <c r="C349">
        <v>0</v>
      </c>
      <c r="D349" s="9" t="str">
        <f>VLOOKUP(Table_mpnet_keywords_topics[[#This Row],[Column3.topic]],mpnet_keywords_topicDescription!$B$2:$C$19, 2, FALSE)</f>
        <v>0_language_second_tests_english</v>
      </c>
    </row>
    <row r="350" spans="1:4" x14ac:dyDescent="0.25">
      <c r="A350" t="s">
        <v>3075</v>
      </c>
      <c r="B350" t="s">
        <v>3076</v>
      </c>
      <c r="C350">
        <v>-1</v>
      </c>
      <c r="D350" s="9" t="str">
        <f>VLOOKUP(Table_mpnet_keywords_topics[[#This Row],[Column3.topic]],mpnet_keywords_topicDescription!$B$2:$C$19, 2, FALSE)</f>
        <v>-1_language_second_learning_instruction</v>
      </c>
    </row>
    <row r="351" spans="1:4" x14ac:dyDescent="0.25">
      <c r="A351" t="s">
        <v>3080</v>
      </c>
      <c r="B351" t="s">
        <v>3081</v>
      </c>
      <c r="C351">
        <v>5</v>
      </c>
      <c r="D351" s="9" t="str">
        <f>VLOOKUP(Table_mpnet_keywords_topics[[#This Row],[Column3.topic]],mpnet_keywords_topicDescription!$B$2:$C$19, 2, FALSE)</f>
        <v>5_chinese_language_mandarin_instruction</v>
      </c>
    </row>
    <row r="352" spans="1:4" x14ac:dyDescent="0.25">
      <c r="A352" t="s">
        <v>3085</v>
      </c>
      <c r="B352" t="s">
        <v>5986</v>
      </c>
      <c r="C352">
        <v>0</v>
      </c>
      <c r="D352" s="9" t="str">
        <f>VLOOKUP(Table_mpnet_keywords_topics[[#This Row],[Column3.topic]],mpnet_keywords_topicDescription!$B$2:$C$19, 2, FALSE)</f>
        <v>0_language_second_tests_english</v>
      </c>
    </row>
    <row r="353" spans="1:4" x14ac:dyDescent="0.25">
      <c r="A353" t="s">
        <v>3089</v>
      </c>
      <c r="B353" t="s">
        <v>3090</v>
      </c>
      <c r="C353">
        <v>11</v>
      </c>
      <c r="D353" s="9" t="str">
        <f>VLOOKUP(Table_mpnet_keywords_topics[[#This Row],[Column3.topic]],mpnet_keywords_topicDescription!$B$2:$C$19, 2, FALSE)</f>
        <v>11_blended_learning_language_education</v>
      </c>
    </row>
    <row r="354" spans="1:4" x14ac:dyDescent="0.25">
      <c r="A354" t="s">
        <v>3094</v>
      </c>
      <c r="B354" t="s">
        <v>3095</v>
      </c>
      <c r="C354">
        <v>-1</v>
      </c>
      <c r="D354" s="9" t="str">
        <f>VLOOKUP(Table_mpnet_keywords_topics[[#This Row],[Column3.topic]],mpnet_keywords_topicDescription!$B$2:$C$19, 2, FALSE)</f>
        <v>-1_language_second_learning_instruction</v>
      </c>
    </row>
    <row r="355" spans="1:4" x14ac:dyDescent="0.25">
      <c r="A355" t="s">
        <v>3099</v>
      </c>
      <c r="B355" t="s">
        <v>3100</v>
      </c>
      <c r="C355">
        <v>-1</v>
      </c>
      <c r="D355" s="9" t="str">
        <f>VLOOKUP(Table_mpnet_keywords_topics[[#This Row],[Column3.topic]],mpnet_keywords_topicDescription!$B$2:$C$19, 2, FALSE)</f>
        <v>-1_language_second_learning_instruction</v>
      </c>
    </row>
    <row r="356" spans="1:4" x14ac:dyDescent="0.25">
      <c r="A356" t="s">
        <v>3104</v>
      </c>
      <c r="B356" t="s">
        <v>3105</v>
      </c>
      <c r="C356">
        <v>4</v>
      </c>
      <c r="D356" s="9" t="str">
        <f>VLOOKUP(Table_mpnet_keywords_topics[[#This Row],[Column3.topic]],mpnet_keywords_topicDescription!$B$2:$C$19, 2, FALSE)</f>
        <v>4_teacher_teachers_technology_education</v>
      </c>
    </row>
    <row r="357" spans="1:4" x14ac:dyDescent="0.25">
      <c r="A357" t="s">
        <v>3110</v>
      </c>
      <c r="B357" t="s">
        <v>5987</v>
      </c>
      <c r="C357">
        <v>0</v>
      </c>
      <c r="D357" s="9" t="str">
        <f>VLOOKUP(Table_mpnet_keywords_topics[[#This Row],[Column3.topic]],mpnet_keywords_topicDescription!$B$2:$C$19, 2, FALSE)</f>
        <v>0_language_second_tests_english</v>
      </c>
    </row>
    <row r="358" spans="1:4" x14ac:dyDescent="0.25">
      <c r="A358" t="s">
        <v>3114</v>
      </c>
      <c r="B358" t="s">
        <v>5988</v>
      </c>
      <c r="C358">
        <v>-1</v>
      </c>
      <c r="D358" s="9" t="str">
        <f>VLOOKUP(Table_mpnet_keywords_topics[[#This Row],[Column3.topic]],mpnet_keywords_topicDescription!$B$2:$C$19, 2, FALSE)</f>
        <v>-1_language_second_learning_instruction</v>
      </c>
    </row>
    <row r="359" spans="1:4" x14ac:dyDescent="0.25">
      <c r="A359" t="s">
        <v>3118</v>
      </c>
      <c r="B359" t="s">
        <v>3119</v>
      </c>
      <c r="C359">
        <v>9</v>
      </c>
      <c r="D359" s="9" t="str">
        <f>VLOOKUP(Table_mpnet_keywords_topics[[#This Row],[Column3.topic]],mpnet_keywords_topicDescription!$B$2:$C$19, 2, FALSE)</f>
        <v>9_games_game_educational_learning</v>
      </c>
    </row>
    <row r="360" spans="1:4" x14ac:dyDescent="0.25">
      <c r="A360" t="s">
        <v>3123</v>
      </c>
      <c r="B360" t="s">
        <v>3124</v>
      </c>
      <c r="C360">
        <v>2</v>
      </c>
      <c r="D360" s="9" t="str">
        <f>VLOOKUP(Table_mpnet_keywords_topics[[#This Row],[Column3.topic]],mpnet_keywords_topicDescription!$B$2:$C$19, 2, FALSE)</f>
        <v>2_communication_intercultural_cultural_mediated</v>
      </c>
    </row>
    <row r="361" spans="1:4" x14ac:dyDescent="0.25">
      <c r="A361" t="s">
        <v>3129</v>
      </c>
      <c r="B361" t="s">
        <v>3130</v>
      </c>
      <c r="C361">
        <v>0</v>
      </c>
      <c r="D361" s="9" t="str">
        <f>VLOOKUP(Table_mpnet_keywords_topics[[#This Row],[Column3.topic]],mpnet_keywords_topicDescription!$B$2:$C$19, 2, FALSE)</f>
        <v>0_language_second_tests_english</v>
      </c>
    </row>
    <row r="362" spans="1:4" x14ac:dyDescent="0.25">
      <c r="A362" t="s">
        <v>3135</v>
      </c>
      <c r="B362" t="s">
        <v>5985</v>
      </c>
      <c r="C362">
        <v>4</v>
      </c>
      <c r="D362" s="9" t="str">
        <f>VLOOKUP(Table_mpnet_keywords_topics[[#This Row],[Column3.topic]],mpnet_keywords_topicDescription!$B$2:$C$19, 2, FALSE)</f>
        <v>4_teacher_teachers_technology_education</v>
      </c>
    </row>
    <row r="363" spans="1:4" x14ac:dyDescent="0.25">
      <c r="A363" t="s">
        <v>3139</v>
      </c>
      <c r="B363" t="s">
        <v>3140</v>
      </c>
      <c r="C363">
        <v>-1</v>
      </c>
      <c r="D363" s="9" t="str">
        <f>VLOOKUP(Table_mpnet_keywords_topics[[#This Row],[Column3.topic]],mpnet_keywords_topicDescription!$B$2:$C$19, 2, FALSE)</f>
        <v>-1_language_second_learning_instruction</v>
      </c>
    </row>
    <row r="364" spans="1:4" x14ac:dyDescent="0.25">
      <c r="A364" t="s">
        <v>3143</v>
      </c>
      <c r="B364" t="s">
        <v>3144</v>
      </c>
      <c r="C364">
        <v>11</v>
      </c>
      <c r="D364" s="9" t="str">
        <f>VLOOKUP(Table_mpnet_keywords_topics[[#This Row],[Column3.topic]],mpnet_keywords_topicDescription!$B$2:$C$19, 2, FALSE)</f>
        <v>11_blended_learning_language_education</v>
      </c>
    </row>
    <row r="365" spans="1:4" x14ac:dyDescent="0.25">
      <c r="A365" t="s">
        <v>3149</v>
      </c>
      <c r="B365" t="s">
        <v>3150</v>
      </c>
      <c r="C365">
        <v>0</v>
      </c>
      <c r="D365" s="9" t="str">
        <f>VLOOKUP(Table_mpnet_keywords_topics[[#This Row],[Column3.topic]],mpnet_keywords_topicDescription!$B$2:$C$19, 2, FALSE)</f>
        <v>0_language_second_tests_english</v>
      </c>
    </row>
    <row r="366" spans="1:4" x14ac:dyDescent="0.25">
      <c r="A366" t="s">
        <v>3154</v>
      </c>
      <c r="B366" t="s">
        <v>3155</v>
      </c>
      <c r="C366">
        <v>1</v>
      </c>
      <c r="D366" s="9" t="str">
        <f>VLOOKUP(Table_mpnet_keywords_topics[[#This Row],[Column3.topic]],mpnet_keywords_topicDescription!$B$2:$C$19, 2, FALSE)</f>
        <v>1_writing_composition_second_instruction</v>
      </c>
    </row>
    <row r="367" spans="1:4" x14ac:dyDescent="0.25">
      <c r="A367" t="s">
        <v>3158</v>
      </c>
      <c r="B367" t="s">
        <v>3159</v>
      </c>
      <c r="C367">
        <v>-1</v>
      </c>
      <c r="D367" s="9" t="str">
        <f>VLOOKUP(Table_mpnet_keywords_topics[[#This Row],[Column3.topic]],mpnet_keywords_topicDescription!$B$2:$C$19, 2, FALSE)</f>
        <v>-1_language_second_learning_instruction</v>
      </c>
    </row>
    <row r="368" spans="1:4" x14ac:dyDescent="0.25">
      <c r="A368" t="s">
        <v>3163</v>
      </c>
      <c r="B368" t="s">
        <v>3164</v>
      </c>
      <c r="C368">
        <v>-1</v>
      </c>
      <c r="D368" s="9" t="str">
        <f>VLOOKUP(Table_mpnet_keywords_topics[[#This Row],[Column3.topic]],mpnet_keywords_topicDescription!$B$2:$C$19, 2, FALSE)</f>
        <v>-1_language_second_learning_instruction</v>
      </c>
    </row>
    <row r="369" spans="1:4" x14ac:dyDescent="0.25">
      <c r="A369" t="s">
        <v>3168</v>
      </c>
      <c r="B369" t="s">
        <v>3169</v>
      </c>
      <c r="C369">
        <v>4</v>
      </c>
      <c r="D369" s="9" t="str">
        <f>VLOOKUP(Table_mpnet_keywords_topics[[#This Row],[Column3.topic]],mpnet_keywords_topicDescription!$B$2:$C$19, 2, FALSE)</f>
        <v>4_teacher_teachers_technology_education</v>
      </c>
    </row>
    <row r="370" spans="1:4" x14ac:dyDescent="0.25">
      <c r="A370" t="s">
        <v>3174</v>
      </c>
      <c r="B370" t="s">
        <v>3175</v>
      </c>
      <c r="C370">
        <v>1</v>
      </c>
      <c r="D370" s="9" t="str">
        <f>VLOOKUP(Table_mpnet_keywords_topics[[#This Row],[Column3.topic]],mpnet_keywords_topicDescription!$B$2:$C$19, 2, FALSE)</f>
        <v>1_writing_composition_second_instruction</v>
      </c>
    </row>
    <row r="371" spans="1:4" x14ac:dyDescent="0.25">
      <c r="A371" t="s">
        <v>3179</v>
      </c>
      <c r="B371" t="s">
        <v>3180</v>
      </c>
      <c r="C371">
        <v>6</v>
      </c>
      <c r="D371" s="9" t="str">
        <f>VLOOKUP(Table_mpnet_keywords_topics[[#This Row],[Column3.topic]],mpnet_keywords_topicDescription!$B$2:$C$19, 2, FALSE)</f>
        <v>6_technology_student_in_education</v>
      </c>
    </row>
    <row r="372" spans="1:4" x14ac:dyDescent="0.25">
      <c r="A372" t="s">
        <v>3184</v>
      </c>
      <c r="B372" t="s">
        <v>3185</v>
      </c>
      <c r="C372">
        <v>10</v>
      </c>
      <c r="D372" s="9" t="str">
        <f>VLOOKUP(Table_mpnet_keywords_topics[[#This Row],[Column3.topic]],mpnet_keywords_topicDescription!$B$2:$C$19, 2, FALSE)</f>
        <v>10_spanish_instruction_student_language</v>
      </c>
    </row>
    <row r="373" spans="1:4" x14ac:dyDescent="0.25">
      <c r="A373" t="s">
        <v>3188</v>
      </c>
      <c r="B373" t="s">
        <v>3189</v>
      </c>
      <c r="C373">
        <v>2</v>
      </c>
      <c r="D373" s="9" t="str">
        <f>VLOOKUP(Table_mpnet_keywords_topics[[#This Row],[Column3.topic]],mpnet_keywords_topicDescription!$B$2:$C$19, 2, FALSE)</f>
        <v>2_communication_intercultural_cultural_mediated</v>
      </c>
    </row>
    <row r="374" spans="1:4" x14ac:dyDescent="0.25">
      <c r="A374" t="s">
        <v>3193</v>
      </c>
      <c r="B374" t="s">
        <v>3194</v>
      </c>
      <c r="C374">
        <v>1</v>
      </c>
      <c r="D374" s="9" t="str">
        <f>VLOOKUP(Table_mpnet_keywords_topics[[#This Row],[Column3.topic]],mpnet_keywords_topicDescription!$B$2:$C$19, 2, FALSE)</f>
        <v>1_writing_composition_second_instruction</v>
      </c>
    </row>
    <row r="375" spans="1:4" x14ac:dyDescent="0.25">
      <c r="A375" t="s">
        <v>3198</v>
      </c>
      <c r="B375" t="s">
        <v>3199</v>
      </c>
      <c r="C375">
        <v>1</v>
      </c>
      <c r="D375" s="9" t="str">
        <f>VLOOKUP(Table_mpnet_keywords_topics[[#This Row],[Column3.topic]],mpnet_keywords_topicDescription!$B$2:$C$19, 2, FALSE)</f>
        <v>1_writing_composition_second_instruction</v>
      </c>
    </row>
    <row r="376" spans="1:4" x14ac:dyDescent="0.25">
      <c r="A376" t="s">
        <v>3203</v>
      </c>
      <c r="B376" t="s">
        <v>5983</v>
      </c>
      <c r="C376">
        <v>1</v>
      </c>
      <c r="D376" s="9" t="str">
        <f>VLOOKUP(Table_mpnet_keywords_topics[[#This Row],[Column3.topic]],mpnet_keywords_topicDescription!$B$2:$C$19, 2, FALSE)</f>
        <v>1_writing_composition_second_instruction</v>
      </c>
    </row>
    <row r="377" spans="1:4" x14ac:dyDescent="0.25">
      <c r="A377" t="s">
        <v>3207</v>
      </c>
      <c r="B377" t="s">
        <v>5982</v>
      </c>
      <c r="C377">
        <v>1</v>
      </c>
      <c r="D377" s="9" t="str">
        <f>VLOOKUP(Table_mpnet_keywords_topics[[#This Row],[Column3.topic]],mpnet_keywords_topicDescription!$B$2:$C$19, 2, FALSE)</f>
        <v>1_writing_composition_second_instruction</v>
      </c>
    </row>
    <row r="378" spans="1:4" x14ac:dyDescent="0.25">
      <c r="A378" t="s">
        <v>3210</v>
      </c>
      <c r="B378" t="s">
        <v>3211</v>
      </c>
      <c r="C378">
        <v>-1</v>
      </c>
      <c r="D378" s="9" t="str">
        <f>VLOOKUP(Table_mpnet_keywords_topics[[#This Row],[Column3.topic]],mpnet_keywords_topicDescription!$B$2:$C$19, 2, FALSE)</f>
        <v>-1_language_second_learning_instruction</v>
      </c>
    </row>
    <row r="379" spans="1:4" x14ac:dyDescent="0.25">
      <c r="A379" t="s">
        <v>3216</v>
      </c>
      <c r="B379" t="s">
        <v>5984</v>
      </c>
      <c r="C379">
        <v>9</v>
      </c>
      <c r="D379" s="9" t="str">
        <f>VLOOKUP(Table_mpnet_keywords_topics[[#This Row],[Column3.topic]],mpnet_keywords_topicDescription!$B$2:$C$19, 2, FALSE)</f>
        <v>9_games_game_educational_learning</v>
      </c>
    </row>
    <row r="380" spans="1:4" x14ac:dyDescent="0.25">
      <c r="A380" t="s">
        <v>3220</v>
      </c>
      <c r="B380" t="s">
        <v>3221</v>
      </c>
      <c r="C380">
        <v>10</v>
      </c>
      <c r="D380" s="9" t="str">
        <f>VLOOKUP(Table_mpnet_keywords_topics[[#This Row],[Column3.topic]],mpnet_keywords_topicDescription!$B$2:$C$19, 2, FALSE)</f>
        <v>10_spanish_instruction_student_language</v>
      </c>
    </row>
    <row r="381" spans="1:4" x14ac:dyDescent="0.25">
      <c r="A381" t="s">
        <v>3437</v>
      </c>
      <c r="B381" t="s">
        <v>3438</v>
      </c>
      <c r="C381">
        <v>-1</v>
      </c>
      <c r="D381" s="9" t="str">
        <f>VLOOKUP(Table_mpnet_keywords_topics[[#This Row],[Column3.topic]],mpnet_keywords_topicDescription!$B$2:$C$19, 2, FALSE)</f>
        <v>-1_language_second_learning_instruction</v>
      </c>
    </row>
    <row r="382" spans="1:4" x14ac:dyDescent="0.25">
      <c r="A382" t="s">
        <v>3442</v>
      </c>
      <c r="B382" t="s">
        <v>3443</v>
      </c>
      <c r="C382">
        <v>-1</v>
      </c>
      <c r="D382" s="9" t="str">
        <f>VLOOKUP(Table_mpnet_keywords_topics[[#This Row],[Column3.topic]],mpnet_keywords_topicDescription!$B$2:$C$19, 2, FALSE)</f>
        <v>-1_language_second_learning_instruction</v>
      </c>
    </row>
    <row r="383" spans="1:4" x14ac:dyDescent="0.25">
      <c r="A383" t="s">
        <v>3448</v>
      </c>
      <c r="B383" t="s">
        <v>3449</v>
      </c>
      <c r="C383">
        <v>2</v>
      </c>
      <c r="D383" s="9" t="str">
        <f>VLOOKUP(Table_mpnet_keywords_topics[[#This Row],[Column3.topic]],mpnet_keywords_topicDescription!$B$2:$C$19, 2, FALSE)</f>
        <v>2_communication_intercultural_cultural_mediated</v>
      </c>
    </row>
    <row r="384" spans="1:4" x14ac:dyDescent="0.25">
      <c r="A384" t="s">
        <v>3453</v>
      </c>
      <c r="B384" t="s">
        <v>3454</v>
      </c>
      <c r="C384">
        <v>0</v>
      </c>
      <c r="D384" s="9" t="str">
        <f>VLOOKUP(Table_mpnet_keywords_topics[[#This Row],[Column3.topic]],mpnet_keywords_topicDescription!$B$2:$C$19, 2, FALSE)</f>
        <v>0_language_second_tests_english</v>
      </c>
    </row>
    <row r="385" spans="1:4" x14ac:dyDescent="0.25">
      <c r="A385" t="s">
        <v>3458</v>
      </c>
      <c r="B385" t="s">
        <v>3459</v>
      </c>
      <c r="C385">
        <v>11</v>
      </c>
      <c r="D385" s="9" t="str">
        <f>VLOOKUP(Table_mpnet_keywords_topics[[#This Row],[Column3.topic]],mpnet_keywords_topicDescription!$B$2:$C$19, 2, FALSE)</f>
        <v>11_blended_learning_language_education</v>
      </c>
    </row>
    <row r="386" spans="1:4" x14ac:dyDescent="0.25">
      <c r="A386" t="s">
        <v>3464</v>
      </c>
      <c r="B386" t="s">
        <v>3465</v>
      </c>
      <c r="C386">
        <v>6</v>
      </c>
      <c r="D386" s="9" t="str">
        <f>VLOOKUP(Table_mpnet_keywords_topics[[#This Row],[Column3.topic]],mpnet_keywords_topicDescription!$B$2:$C$19, 2, FALSE)</f>
        <v>6_technology_student_in_education</v>
      </c>
    </row>
    <row r="387" spans="1:4" x14ac:dyDescent="0.25">
      <c r="A387" t="s">
        <v>3469</v>
      </c>
      <c r="B387" t="s">
        <v>3470</v>
      </c>
      <c r="C387">
        <v>9</v>
      </c>
      <c r="D387" s="9" t="str">
        <f>VLOOKUP(Table_mpnet_keywords_topics[[#This Row],[Column3.topic]],mpnet_keywords_topicDescription!$B$2:$C$19, 2, FALSE)</f>
        <v>9_games_game_educational_learning</v>
      </c>
    </row>
    <row r="388" spans="1:4" x14ac:dyDescent="0.25">
      <c r="A388" t="s">
        <v>3474</v>
      </c>
      <c r="B388" t="s">
        <v>3475</v>
      </c>
      <c r="C388">
        <v>9</v>
      </c>
      <c r="D388" s="9" t="str">
        <f>VLOOKUP(Table_mpnet_keywords_topics[[#This Row],[Column3.topic]],mpnet_keywords_topicDescription!$B$2:$C$19, 2, FALSE)</f>
        <v>9_games_game_educational_learning</v>
      </c>
    </row>
    <row r="389" spans="1:4" x14ac:dyDescent="0.25">
      <c r="A389" t="s">
        <v>3479</v>
      </c>
      <c r="B389" t="s">
        <v>3480</v>
      </c>
      <c r="C389">
        <v>1</v>
      </c>
      <c r="D389" s="9" t="str">
        <f>VLOOKUP(Table_mpnet_keywords_topics[[#This Row],[Column3.topic]],mpnet_keywords_topicDescription!$B$2:$C$19, 2, FALSE)</f>
        <v>1_writing_composition_second_instruction</v>
      </c>
    </row>
    <row r="390" spans="1:4" x14ac:dyDescent="0.25">
      <c r="A390" t="s">
        <v>3484</v>
      </c>
      <c r="B390" t="s">
        <v>3485</v>
      </c>
      <c r="C390">
        <v>2</v>
      </c>
      <c r="D390" s="9" t="str">
        <f>VLOOKUP(Table_mpnet_keywords_topics[[#This Row],[Column3.topic]],mpnet_keywords_topicDescription!$B$2:$C$19, 2, FALSE)</f>
        <v>2_communication_intercultural_cultural_mediated</v>
      </c>
    </row>
    <row r="391" spans="1:4" x14ac:dyDescent="0.25">
      <c r="A391" t="s">
        <v>3490</v>
      </c>
      <c r="B391" t="s">
        <v>3491</v>
      </c>
      <c r="C391">
        <v>1</v>
      </c>
      <c r="D391" s="9" t="str">
        <f>VLOOKUP(Table_mpnet_keywords_topics[[#This Row],[Column3.topic]],mpnet_keywords_topicDescription!$B$2:$C$19, 2, FALSE)</f>
        <v>1_writing_composition_second_instruction</v>
      </c>
    </row>
    <row r="392" spans="1:4" x14ac:dyDescent="0.25">
      <c r="A392" t="s">
        <v>3495</v>
      </c>
      <c r="B392" t="s">
        <v>3496</v>
      </c>
      <c r="C392">
        <v>1</v>
      </c>
      <c r="D392" s="9" t="str">
        <f>VLOOKUP(Table_mpnet_keywords_topics[[#This Row],[Column3.topic]],mpnet_keywords_topicDescription!$B$2:$C$19, 2, FALSE)</f>
        <v>1_writing_composition_second_instruction</v>
      </c>
    </row>
    <row r="393" spans="1:4" x14ac:dyDescent="0.25">
      <c r="A393" t="s">
        <v>3500</v>
      </c>
      <c r="B393" t="s">
        <v>3501</v>
      </c>
      <c r="C393">
        <v>1</v>
      </c>
      <c r="D393" s="9" t="str">
        <f>VLOOKUP(Table_mpnet_keywords_topics[[#This Row],[Column3.topic]],mpnet_keywords_topicDescription!$B$2:$C$19, 2, FALSE)</f>
        <v>1_writing_composition_second_instruction</v>
      </c>
    </row>
    <row r="394" spans="1:4" x14ac:dyDescent="0.25">
      <c r="A394" t="s">
        <v>3505</v>
      </c>
      <c r="B394" t="s">
        <v>3506</v>
      </c>
      <c r="C394">
        <v>5</v>
      </c>
      <c r="D394" s="9" t="str">
        <f>VLOOKUP(Table_mpnet_keywords_topics[[#This Row],[Column3.topic]],mpnet_keywords_topicDescription!$B$2:$C$19, 2, FALSE)</f>
        <v>5_chinese_language_mandarin_instruction</v>
      </c>
    </row>
    <row r="395" spans="1:4" x14ac:dyDescent="0.25">
      <c r="A395" t="s">
        <v>3511</v>
      </c>
      <c r="B395" t="s">
        <v>3512</v>
      </c>
      <c r="C395">
        <v>5</v>
      </c>
      <c r="D395" s="9" t="str">
        <f>VLOOKUP(Table_mpnet_keywords_topics[[#This Row],[Column3.topic]],mpnet_keywords_topicDescription!$B$2:$C$19, 2, FALSE)</f>
        <v>5_chinese_language_mandarin_instruction</v>
      </c>
    </row>
    <row r="396" spans="1:4" x14ac:dyDescent="0.25">
      <c r="A396" t="s">
        <v>3516</v>
      </c>
      <c r="B396" t="s">
        <v>3517</v>
      </c>
      <c r="C396">
        <v>-1</v>
      </c>
      <c r="D396" s="9" t="str">
        <f>VLOOKUP(Table_mpnet_keywords_topics[[#This Row],[Column3.topic]],mpnet_keywords_topicDescription!$B$2:$C$19, 2, FALSE)</f>
        <v>-1_language_second_learning_instruction</v>
      </c>
    </row>
    <row r="397" spans="1:4" x14ac:dyDescent="0.25">
      <c r="A397" t="s">
        <v>3521</v>
      </c>
      <c r="B397" t="s">
        <v>3522</v>
      </c>
      <c r="C397">
        <v>14</v>
      </c>
      <c r="D397" s="9" t="str">
        <f>VLOOKUP(Table_mpnet_keywords_topics[[#This Row],[Column3.topic]],mpnet_keywords_topicDescription!$B$2:$C$19, 2, FALSE)</f>
        <v>14_french_courses_instruction_undergraduate</v>
      </c>
    </row>
    <row r="398" spans="1:4" x14ac:dyDescent="0.25">
      <c r="A398" t="s">
        <v>3526</v>
      </c>
      <c r="B398" t="s">
        <v>3527</v>
      </c>
      <c r="C398">
        <v>-1</v>
      </c>
      <c r="D398" s="9" t="str">
        <f>VLOOKUP(Table_mpnet_keywords_topics[[#This Row],[Column3.topic]],mpnet_keywords_topicDescription!$B$2:$C$19, 2, FALSE)</f>
        <v>-1_language_second_learning_instruction</v>
      </c>
    </row>
    <row r="399" spans="1:4" x14ac:dyDescent="0.25">
      <c r="A399" t="s">
        <v>3530</v>
      </c>
      <c r="B399" t="s">
        <v>3531</v>
      </c>
      <c r="C399">
        <v>1</v>
      </c>
      <c r="D399" s="9" t="str">
        <f>VLOOKUP(Table_mpnet_keywords_topics[[#This Row],[Column3.topic]],mpnet_keywords_topicDescription!$B$2:$C$19, 2, FALSE)</f>
        <v>1_writing_composition_second_instruction</v>
      </c>
    </row>
    <row r="400" spans="1:4" x14ac:dyDescent="0.25">
      <c r="A400" t="s">
        <v>3535</v>
      </c>
      <c r="B400" t="s">
        <v>3536</v>
      </c>
      <c r="C400">
        <v>-1</v>
      </c>
      <c r="D400" s="9" t="str">
        <f>VLOOKUP(Table_mpnet_keywords_topics[[#This Row],[Column3.topic]],mpnet_keywords_topicDescription!$B$2:$C$19, 2, FALSE)</f>
        <v>-1_language_second_learning_instruction</v>
      </c>
    </row>
    <row r="401" spans="1:4" x14ac:dyDescent="0.25">
      <c r="A401" t="s">
        <v>3540</v>
      </c>
      <c r="B401" t="s">
        <v>3541</v>
      </c>
      <c r="C401">
        <v>0</v>
      </c>
      <c r="D401" s="9" t="str">
        <f>VLOOKUP(Table_mpnet_keywords_topics[[#This Row],[Column3.topic]],mpnet_keywords_topicDescription!$B$2:$C$19, 2, FALSE)</f>
        <v>0_language_second_tests_english</v>
      </c>
    </row>
    <row r="402" spans="1:4" x14ac:dyDescent="0.25">
      <c r="A402" t="s">
        <v>3545</v>
      </c>
      <c r="B402" t="s">
        <v>3546</v>
      </c>
      <c r="C402">
        <v>0</v>
      </c>
      <c r="D402" s="9" t="str">
        <f>VLOOKUP(Table_mpnet_keywords_topics[[#This Row],[Column3.topic]],mpnet_keywords_topicDescription!$B$2:$C$19, 2, FALSE)</f>
        <v>0_language_second_tests_english</v>
      </c>
    </row>
    <row r="403" spans="1:4" x14ac:dyDescent="0.25">
      <c r="A403" t="s">
        <v>3550</v>
      </c>
      <c r="B403" t="s">
        <v>3551</v>
      </c>
      <c r="C403">
        <v>10</v>
      </c>
      <c r="D403" s="9" t="str">
        <f>VLOOKUP(Table_mpnet_keywords_topics[[#This Row],[Column3.topic]],mpnet_keywords_topicDescription!$B$2:$C$19, 2, FALSE)</f>
        <v>10_spanish_instruction_student_language</v>
      </c>
    </row>
    <row r="404" spans="1:4" x14ac:dyDescent="0.25">
      <c r="A404" t="s">
        <v>3555</v>
      </c>
      <c r="B404" t="s">
        <v>3556</v>
      </c>
      <c r="C404">
        <v>0</v>
      </c>
      <c r="D404" s="9" t="str">
        <f>VLOOKUP(Table_mpnet_keywords_topics[[#This Row],[Column3.topic]],mpnet_keywords_topicDescription!$B$2:$C$19, 2, FALSE)</f>
        <v>0_language_second_tests_english</v>
      </c>
    </row>
    <row r="405" spans="1:4" x14ac:dyDescent="0.25">
      <c r="A405" t="s">
        <v>3560</v>
      </c>
      <c r="B405" t="s">
        <v>3561</v>
      </c>
      <c r="C405">
        <v>0</v>
      </c>
      <c r="D405" s="9" t="str">
        <f>VLOOKUP(Table_mpnet_keywords_topics[[#This Row],[Column3.topic]],mpnet_keywords_topicDescription!$B$2:$C$19, 2, FALSE)</f>
        <v>0_language_second_tests_english</v>
      </c>
    </row>
    <row r="406" spans="1:4" x14ac:dyDescent="0.25">
      <c r="A406" t="s">
        <v>3565</v>
      </c>
      <c r="B406" t="s">
        <v>3566</v>
      </c>
      <c r="C406">
        <v>3</v>
      </c>
      <c r="D406" s="9" t="str">
        <f>VLOOKUP(Table_mpnet_keywords_topics[[#This Row],[Column3.topic]],mpnet_keywords_topicDescription!$B$2:$C$19, 2, FALSE)</f>
        <v>3_assisted_computer_learning_language</v>
      </c>
    </row>
    <row r="407" spans="1:4" x14ac:dyDescent="0.25">
      <c r="A407" t="s">
        <v>3571</v>
      </c>
      <c r="B407" t="s">
        <v>5992</v>
      </c>
      <c r="C407">
        <v>0</v>
      </c>
      <c r="D407" s="9" t="str">
        <f>VLOOKUP(Table_mpnet_keywords_topics[[#This Row],[Column3.topic]],mpnet_keywords_topicDescription!$B$2:$C$19, 2, FALSE)</f>
        <v>0_language_second_tests_english</v>
      </c>
    </row>
    <row r="408" spans="1:4" x14ac:dyDescent="0.25">
      <c r="A408" t="s">
        <v>3575</v>
      </c>
      <c r="B408" t="s">
        <v>3576</v>
      </c>
      <c r="C408">
        <v>0</v>
      </c>
      <c r="D408" s="9" t="str">
        <f>VLOOKUP(Table_mpnet_keywords_topics[[#This Row],[Column3.topic]],mpnet_keywords_topicDescription!$B$2:$C$19, 2, FALSE)</f>
        <v>0_language_second_tests_english</v>
      </c>
    </row>
    <row r="409" spans="1:4" x14ac:dyDescent="0.25">
      <c r="A409" t="s">
        <v>3580</v>
      </c>
      <c r="B409" t="s">
        <v>3581</v>
      </c>
      <c r="C409">
        <v>9</v>
      </c>
      <c r="D409" s="9" t="str">
        <f>VLOOKUP(Table_mpnet_keywords_topics[[#This Row],[Column3.topic]],mpnet_keywords_topicDescription!$B$2:$C$19, 2, FALSE)</f>
        <v>9_games_game_educational_learning</v>
      </c>
    </row>
    <row r="410" spans="1:4" x14ac:dyDescent="0.25">
      <c r="A410" t="s">
        <v>3585</v>
      </c>
      <c r="B410" t="s">
        <v>3586</v>
      </c>
      <c r="C410">
        <v>0</v>
      </c>
      <c r="D410" s="9" t="str">
        <f>VLOOKUP(Table_mpnet_keywords_topics[[#This Row],[Column3.topic]],mpnet_keywords_topicDescription!$B$2:$C$19, 2, FALSE)</f>
        <v>0_language_second_tests_english</v>
      </c>
    </row>
    <row r="411" spans="1:4" x14ac:dyDescent="0.25">
      <c r="A411" t="s">
        <v>3590</v>
      </c>
      <c r="B411" t="s">
        <v>3591</v>
      </c>
      <c r="C411">
        <v>-1</v>
      </c>
      <c r="D411" s="9" t="str">
        <f>VLOOKUP(Table_mpnet_keywords_topics[[#This Row],[Column3.topic]],mpnet_keywords_topicDescription!$B$2:$C$19, 2, FALSE)</f>
        <v>-1_language_second_learning_instruction</v>
      </c>
    </row>
    <row r="412" spans="1:4" x14ac:dyDescent="0.25">
      <c r="A412" t="s">
        <v>3595</v>
      </c>
      <c r="B412" t="s">
        <v>3596</v>
      </c>
      <c r="C412">
        <v>7</v>
      </c>
      <c r="D412" s="9" t="str">
        <f>VLOOKUP(Table_mpnet_keywords_topics[[#This Row],[Column3.topic]],mpnet_keywords_topicDescription!$B$2:$C$19, 2, FALSE)</f>
        <v>7_communication_synchronous_mediated_computer</v>
      </c>
    </row>
    <row r="413" spans="1:4" x14ac:dyDescent="0.25">
      <c r="A413" t="s">
        <v>3600</v>
      </c>
      <c r="B413" t="s">
        <v>3601</v>
      </c>
      <c r="C413">
        <v>6</v>
      </c>
      <c r="D413" s="9" t="str">
        <f>VLOOKUP(Table_mpnet_keywords_topics[[#This Row],[Column3.topic]],mpnet_keywords_topicDescription!$B$2:$C$19, 2, FALSE)</f>
        <v>6_technology_student_in_education</v>
      </c>
    </row>
    <row r="414" spans="1:4" x14ac:dyDescent="0.25">
      <c r="A414" t="s">
        <v>3605</v>
      </c>
      <c r="B414" t="s">
        <v>5991</v>
      </c>
      <c r="C414">
        <v>-1</v>
      </c>
      <c r="D414" s="9" t="str">
        <f>VLOOKUP(Table_mpnet_keywords_topics[[#This Row],[Column3.topic]],mpnet_keywords_topicDescription!$B$2:$C$19, 2, FALSE)</f>
        <v>-1_language_second_learning_instruction</v>
      </c>
    </row>
    <row r="415" spans="1:4" x14ac:dyDescent="0.25">
      <c r="A415" t="s">
        <v>3609</v>
      </c>
      <c r="B415" t="s">
        <v>3610</v>
      </c>
      <c r="C415">
        <v>-1</v>
      </c>
      <c r="D415" s="9" t="str">
        <f>VLOOKUP(Table_mpnet_keywords_topics[[#This Row],[Column3.topic]],mpnet_keywords_topicDescription!$B$2:$C$19, 2, FALSE)</f>
        <v>-1_language_second_learning_instruction</v>
      </c>
    </row>
    <row r="416" spans="1:4" x14ac:dyDescent="0.25">
      <c r="A416" t="s">
        <v>3614</v>
      </c>
      <c r="B416" t="s">
        <v>3615</v>
      </c>
      <c r="C416">
        <v>4</v>
      </c>
      <c r="D416" s="9" t="str">
        <f>VLOOKUP(Table_mpnet_keywords_topics[[#This Row],[Column3.topic]],mpnet_keywords_topicDescription!$B$2:$C$19, 2, FALSE)</f>
        <v>4_teacher_teachers_technology_education</v>
      </c>
    </row>
    <row r="417" spans="1:4" x14ac:dyDescent="0.25">
      <c r="A417" t="s">
        <v>3619</v>
      </c>
      <c r="B417" t="s">
        <v>3620</v>
      </c>
      <c r="C417">
        <v>0</v>
      </c>
      <c r="D417" s="9" t="str">
        <f>VLOOKUP(Table_mpnet_keywords_topics[[#This Row],[Column3.topic]],mpnet_keywords_topicDescription!$B$2:$C$19, 2, FALSE)</f>
        <v>0_language_second_tests_english</v>
      </c>
    </row>
    <row r="418" spans="1:4" x14ac:dyDescent="0.25">
      <c r="A418" t="s">
        <v>3624</v>
      </c>
      <c r="B418" t="s">
        <v>3625</v>
      </c>
      <c r="C418">
        <v>2</v>
      </c>
      <c r="D418" s="9" t="str">
        <f>VLOOKUP(Table_mpnet_keywords_topics[[#This Row],[Column3.topic]],mpnet_keywords_topicDescription!$B$2:$C$19, 2, FALSE)</f>
        <v>2_communication_intercultural_cultural_mediated</v>
      </c>
    </row>
    <row r="419" spans="1:4" x14ac:dyDescent="0.25">
      <c r="A419" t="s">
        <v>3630</v>
      </c>
      <c r="B419" t="s">
        <v>3631</v>
      </c>
      <c r="C419">
        <v>-1</v>
      </c>
      <c r="D419" s="9" t="str">
        <f>VLOOKUP(Table_mpnet_keywords_topics[[#This Row],[Column3.topic]],mpnet_keywords_topicDescription!$B$2:$C$19, 2, FALSE)</f>
        <v>-1_language_second_learning_instruction</v>
      </c>
    </row>
    <row r="420" spans="1:4" x14ac:dyDescent="0.25">
      <c r="A420" t="s">
        <v>3635</v>
      </c>
      <c r="B420" t="s">
        <v>3636</v>
      </c>
      <c r="C420">
        <v>-1</v>
      </c>
      <c r="D420" s="9" t="str">
        <f>VLOOKUP(Table_mpnet_keywords_topics[[#This Row],[Column3.topic]],mpnet_keywords_topicDescription!$B$2:$C$19, 2, FALSE)</f>
        <v>-1_language_second_learning_instruction</v>
      </c>
    </row>
    <row r="421" spans="1:4" x14ac:dyDescent="0.25">
      <c r="A421" t="s">
        <v>3640</v>
      </c>
      <c r="B421" t="s">
        <v>3641</v>
      </c>
      <c r="C421">
        <v>0</v>
      </c>
      <c r="D421" s="9" t="str">
        <f>VLOOKUP(Table_mpnet_keywords_topics[[#This Row],[Column3.topic]],mpnet_keywords_topicDescription!$B$2:$C$19, 2, FALSE)</f>
        <v>0_language_second_tests_english</v>
      </c>
    </row>
    <row r="422" spans="1:4" x14ac:dyDescent="0.25">
      <c r="A422" t="s">
        <v>3645</v>
      </c>
      <c r="B422" t="s">
        <v>3646</v>
      </c>
      <c r="C422">
        <v>11</v>
      </c>
      <c r="D422" s="9" t="str">
        <f>VLOOKUP(Table_mpnet_keywords_topics[[#This Row],[Column3.topic]],mpnet_keywords_topicDescription!$B$2:$C$19, 2, FALSE)</f>
        <v>11_blended_learning_language_education</v>
      </c>
    </row>
    <row r="423" spans="1:4" x14ac:dyDescent="0.25">
      <c r="A423" t="s">
        <v>3650</v>
      </c>
      <c r="B423" t="s">
        <v>5990</v>
      </c>
      <c r="C423">
        <v>1</v>
      </c>
      <c r="D423" s="9" t="str">
        <f>VLOOKUP(Table_mpnet_keywords_topics[[#This Row],[Column3.topic]],mpnet_keywords_topicDescription!$B$2:$C$19, 2, FALSE)</f>
        <v>1_writing_composition_second_instruction</v>
      </c>
    </row>
    <row r="424" spans="1:4" x14ac:dyDescent="0.25">
      <c r="A424" t="s">
        <v>3654</v>
      </c>
      <c r="B424" t="s">
        <v>3655</v>
      </c>
      <c r="C424">
        <v>5</v>
      </c>
      <c r="D424" s="9" t="str">
        <f>VLOOKUP(Table_mpnet_keywords_topics[[#This Row],[Column3.topic]],mpnet_keywords_topicDescription!$B$2:$C$19, 2, FALSE)</f>
        <v>5_chinese_language_mandarin_instruction</v>
      </c>
    </row>
    <row r="425" spans="1:4" x14ac:dyDescent="0.25">
      <c r="A425" t="s">
        <v>3659</v>
      </c>
      <c r="B425" t="s">
        <v>3660</v>
      </c>
      <c r="C425">
        <v>-1</v>
      </c>
      <c r="D425" s="9" t="str">
        <f>VLOOKUP(Table_mpnet_keywords_topics[[#This Row],[Column3.topic]],mpnet_keywords_topicDescription!$B$2:$C$19, 2, FALSE)</f>
        <v>-1_language_second_learning_instruction</v>
      </c>
    </row>
    <row r="426" spans="1:4" x14ac:dyDescent="0.25">
      <c r="A426" t="s">
        <v>3663</v>
      </c>
      <c r="B426" t="s">
        <v>3664</v>
      </c>
      <c r="C426">
        <v>2</v>
      </c>
      <c r="D426" s="9" t="str">
        <f>VLOOKUP(Table_mpnet_keywords_topics[[#This Row],[Column3.topic]],mpnet_keywords_topicDescription!$B$2:$C$19, 2, FALSE)</f>
        <v>2_communication_intercultural_cultural_mediated</v>
      </c>
    </row>
    <row r="427" spans="1:4" x14ac:dyDescent="0.25">
      <c r="A427" t="s">
        <v>3964</v>
      </c>
      <c r="B427" t="s">
        <v>3965</v>
      </c>
      <c r="C427">
        <v>1</v>
      </c>
      <c r="D427" s="9" t="str">
        <f>VLOOKUP(Table_mpnet_keywords_topics[[#This Row],[Column3.topic]],mpnet_keywords_topicDescription!$B$2:$C$19, 2, FALSE)</f>
        <v>1_writing_composition_second_instruction</v>
      </c>
    </row>
    <row r="428" spans="1:4" x14ac:dyDescent="0.25">
      <c r="A428" t="s">
        <v>3969</v>
      </c>
      <c r="B428" t="s">
        <v>3970</v>
      </c>
      <c r="C428">
        <v>0</v>
      </c>
      <c r="D428" s="9" t="str">
        <f>VLOOKUP(Table_mpnet_keywords_topics[[#This Row],[Column3.topic]],mpnet_keywords_topicDescription!$B$2:$C$19, 2, FALSE)</f>
        <v>0_language_second_tests_english</v>
      </c>
    </row>
    <row r="429" spans="1:4" x14ac:dyDescent="0.25">
      <c r="A429" t="s">
        <v>3974</v>
      </c>
      <c r="B429" t="s">
        <v>5993</v>
      </c>
      <c r="C429">
        <v>-1</v>
      </c>
      <c r="D429" s="9" t="str">
        <f>VLOOKUP(Table_mpnet_keywords_topics[[#This Row],[Column3.topic]],mpnet_keywords_topicDescription!$B$2:$C$19, 2, FALSE)</f>
        <v>-1_language_second_learning_instruction</v>
      </c>
    </row>
    <row r="430" spans="1:4" x14ac:dyDescent="0.25">
      <c r="A430" t="s">
        <v>3977</v>
      </c>
      <c r="B430" t="s">
        <v>3978</v>
      </c>
      <c r="C430">
        <v>0</v>
      </c>
      <c r="D430" s="9" t="str">
        <f>VLOOKUP(Table_mpnet_keywords_topics[[#This Row],[Column3.topic]],mpnet_keywords_topicDescription!$B$2:$C$19, 2, FALSE)</f>
        <v>0_language_second_tests_english</v>
      </c>
    </row>
    <row r="431" spans="1:4" x14ac:dyDescent="0.25">
      <c r="A431" t="s">
        <v>3982</v>
      </c>
      <c r="B431" t="s">
        <v>3983</v>
      </c>
      <c r="C431">
        <v>0</v>
      </c>
      <c r="D431" s="9" t="str">
        <f>VLOOKUP(Table_mpnet_keywords_topics[[#This Row],[Column3.topic]],mpnet_keywords_topicDescription!$B$2:$C$19, 2, FALSE)</f>
        <v>0_language_second_tests_english</v>
      </c>
    </row>
    <row r="432" spans="1:4" x14ac:dyDescent="0.25">
      <c r="A432" t="s">
        <v>3987</v>
      </c>
      <c r="B432" t="s">
        <v>3988</v>
      </c>
      <c r="C432">
        <v>-1</v>
      </c>
      <c r="D432" s="9" t="str">
        <f>VLOOKUP(Table_mpnet_keywords_topics[[#This Row],[Column3.topic]],mpnet_keywords_topicDescription!$B$2:$C$19, 2, FALSE)</f>
        <v>-1_language_second_learning_instruction</v>
      </c>
    </row>
    <row r="433" spans="1:4" x14ac:dyDescent="0.25">
      <c r="A433" t="s">
        <v>3991</v>
      </c>
      <c r="B433" t="s">
        <v>3992</v>
      </c>
      <c r="C433">
        <v>0</v>
      </c>
      <c r="D433" s="9" t="str">
        <f>VLOOKUP(Table_mpnet_keywords_topics[[#This Row],[Column3.topic]],mpnet_keywords_topicDescription!$B$2:$C$19, 2, FALSE)</f>
        <v>0_language_second_tests_english</v>
      </c>
    </row>
    <row r="434" spans="1:4" x14ac:dyDescent="0.25">
      <c r="A434" t="s">
        <v>3996</v>
      </c>
      <c r="B434" t="s">
        <v>3997</v>
      </c>
      <c r="C434">
        <v>5</v>
      </c>
      <c r="D434" s="9" t="str">
        <f>VLOOKUP(Table_mpnet_keywords_topics[[#This Row],[Column3.topic]],mpnet_keywords_topicDescription!$B$2:$C$19, 2, FALSE)</f>
        <v>5_chinese_language_mandarin_instruction</v>
      </c>
    </row>
    <row r="435" spans="1:4" x14ac:dyDescent="0.25">
      <c r="A435" t="s">
        <v>4001</v>
      </c>
      <c r="B435" t="s">
        <v>4002</v>
      </c>
      <c r="C435">
        <v>6</v>
      </c>
      <c r="D435" s="9" t="str">
        <f>VLOOKUP(Table_mpnet_keywords_topics[[#This Row],[Column3.topic]],mpnet_keywords_topicDescription!$B$2:$C$19, 2, FALSE)</f>
        <v>6_technology_student_in_education</v>
      </c>
    </row>
    <row r="436" spans="1:4" x14ac:dyDescent="0.25">
      <c r="A436" t="s">
        <v>4006</v>
      </c>
      <c r="B436" t="s">
        <v>4007</v>
      </c>
      <c r="C436">
        <v>0</v>
      </c>
      <c r="D436" s="9" t="str">
        <f>VLOOKUP(Table_mpnet_keywords_topics[[#This Row],[Column3.topic]],mpnet_keywords_topicDescription!$B$2:$C$19, 2, FALSE)</f>
        <v>0_language_second_tests_english</v>
      </c>
    </row>
    <row r="437" spans="1:4" x14ac:dyDescent="0.25">
      <c r="A437" t="s">
        <v>4011</v>
      </c>
      <c r="B437" t="s">
        <v>5994</v>
      </c>
      <c r="C437">
        <v>-1</v>
      </c>
      <c r="D437" s="9" t="str">
        <f>VLOOKUP(Table_mpnet_keywords_topics[[#This Row],[Column3.topic]],mpnet_keywords_topicDescription!$B$2:$C$19, 2, FALSE)</f>
        <v>-1_language_second_learning_instruction</v>
      </c>
    </row>
    <row r="438" spans="1:4" x14ac:dyDescent="0.25">
      <c r="A438" t="s">
        <v>4015</v>
      </c>
      <c r="B438" t="s">
        <v>4016</v>
      </c>
      <c r="C438">
        <v>-1</v>
      </c>
      <c r="D438" s="9" t="str">
        <f>VLOOKUP(Table_mpnet_keywords_topics[[#This Row],[Column3.topic]],mpnet_keywords_topicDescription!$B$2:$C$19, 2, FALSE)</f>
        <v>-1_language_second_learning_instruction</v>
      </c>
    </row>
    <row r="439" spans="1:4" x14ac:dyDescent="0.25">
      <c r="A439" t="s">
        <v>4020</v>
      </c>
      <c r="B439" t="s">
        <v>5995</v>
      </c>
      <c r="C439">
        <v>1</v>
      </c>
      <c r="D439" s="9" t="str">
        <f>VLOOKUP(Table_mpnet_keywords_topics[[#This Row],[Column3.topic]],mpnet_keywords_topicDescription!$B$2:$C$19, 2, FALSE)</f>
        <v>1_writing_composition_second_instruction</v>
      </c>
    </row>
    <row r="440" spans="1:4" x14ac:dyDescent="0.25">
      <c r="A440" t="s">
        <v>4024</v>
      </c>
      <c r="B440" t="s">
        <v>4025</v>
      </c>
      <c r="C440">
        <v>-1</v>
      </c>
      <c r="D440" s="9" t="str">
        <f>VLOOKUP(Table_mpnet_keywords_topics[[#This Row],[Column3.topic]],mpnet_keywords_topicDescription!$B$2:$C$19, 2, FALSE)</f>
        <v>-1_language_second_learning_instruction</v>
      </c>
    </row>
    <row r="441" spans="1:4" x14ac:dyDescent="0.25">
      <c r="A441" t="s">
        <v>4029</v>
      </c>
      <c r="B441" t="s">
        <v>4030</v>
      </c>
      <c r="C441">
        <v>0</v>
      </c>
      <c r="D441" s="9" t="str">
        <f>VLOOKUP(Table_mpnet_keywords_topics[[#This Row],[Column3.topic]],mpnet_keywords_topicDescription!$B$2:$C$19, 2, FALSE)</f>
        <v>0_language_second_tests_english</v>
      </c>
    </row>
    <row r="442" spans="1:4" x14ac:dyDescent="0.25">
      <c r="A442" t="s">
        <v>4034</v>
      </c>
      <c r="B442" t="s">
        <v>4035</v>
      </c>
      <c r="C442">
        <v>-1</v>
      </c>
      <c r="D442" s="9" t="str">
        <f>VLOOKUP(Table_mpnet_keywords_topics[[#This Row],[Column3.topic]],mpnet_keywords_topicDescription!$B$2:$C$19, 2, FALSE)</f>
        <v>-1_language_second_learning_instruction</v>
      </c>
    </row>
    <row r="443" spans="1:4" x14ac:dyDescent="0.25">
      <c r="A443" t="s">
        <v>4038</v>
      </c>
      <c r="B443" t="s">
        <v>4039</v>
      </c>
      <c r="C443">
        <v>-1</v>
      </c>
      <c r="D443" s="9" t="str">
        <f>VLOOKUP(Table_mpnet_keywords_topics[[#This Row],[Column3.topic]],mpnet_keywords_topicDescription!$B$2:$C$19, 2, FALSE)</f>
        <v>-1_language_second_learning_instruction</v>
      </c>
    </row>
    <row r="444" spans="1:4" x14ac:dyDescent="0.25">
      <c r="A444" t="s">
        <v>4043</v>
      </c>
      <c r="B444" t="s">
        <v>4044</v>
      </c>
      <c r="C444">
        <v>0</v>
      </c>
      <c r="D444" s="9" t="str">
        <f>VLOOKUP(Table_mpnet_keywords_topics[[#This Row],[Column3.topic]],mpnet_keywords_topicDescription!$B$2:$C$19, 2, FALSE)</f>
        <v>0_language_second_tests_english</v>
      </c>
    </row>
    <row r="445" spans="1:4" x14ac:dyDescent="0.25">
      <c r="A445" t="s">
        <v>4048</v>
      </c>
      <c r="B445" t="s">
        <v>4049</v>
      </c>
      <c r="C445">
        <v>4</v>
      </c>
      <c r="D445" s="9" t="str">
        <f>VLOOKUP(Table_mpnet_keywords_topics[[#This Row],[Column3.topic]],mpnet_keywords_topicDescription!$B$2:$C$19, 2, FALSE)</f>
        <v>4_teacher_teachers_technology_education</v>
      </c>
    </row>
    <row r="446" spans="1:4" x14ac:dyDescent="0.25">
      <c r="A446" t="s">
        <v>4053</v>
      </c>
      <c r="B446" t="s">
        <v>4054</v>
      </c>
      <c r="C446">
        <v>-1</v>
      </c>
      <c r="D446" s="9" t="str">
        <f>VLOOKUP(Table_mpnet_keywords_topics[[#This Row],[Column3.topic]],mpnet_keywords_topicDescription!$B$2:$C$19, 2, FALSE)</f>
        <v>-1_language_second_learning_instruction</v>
      </c>
    </row>
    <row r="447" spans="1:4" x14ac:dyDescent="0.25">
      <c r="A447" t="s">
        <v>4058</v>
      </c>
      <c r="B447" t="s">
        <v>4059</v>
      </c>
      <c r="C447">
        <v>-1</v>
      </c>
      <c r="D447" s="9" t="str">
        <f>VLOOKUP(Table_mpnet_keywords_topics[[#This Row],[Column3.topic]],mpnet_keywords_topicDescription!$B$2:$C$19, 2, FALSE)</f>
        <v>-1_language_second_learning_instruction</v>
      </c>
    </row>
    <row r="448" spans="1:4" x14ac:dyDescent="0.25">
      <c r="A448" t="s">
        <v>4062</v>
      </c>
      <c r="B448" t="s">
        <v>4063</v>
      </c>
      <c r="C448">
        <v>-1</v>
      </c>
      <c r="D448" s="9" t="str">
        <f>VLOOKUP(Table_mpnet_keywords_topics[[#This Row],[Column3.topic]],mpnet_keywords_topicDescription!$B$2:$C$19, 2, FALSE)</f>
        <v>-1_language_second_learning_instruction</v>
      </c>
    </row>
    <row r="449" spans="1:4" x14ac:dyDescent="0.25">
      <c r="A449" t="s">
        <v>4067</v>
      </c>
      <c r="B449" t="s">
        <v>4068</v>
      </c>
      <c r="C449">
        <v>1</v>
      </c>
      <c r="D449" s="9" t="str">
        <f>VLOOKUP(Table_mpnet_keywords_topics[[#This Row],[Column3.topic]],mpnet_keywords_topicDescription!$B$2:$C$19, 2, FALSE)</f>
        <v>1_writing_composition_second_instruction</v>
      </c>
    </row>
    <row r="450" spans="1:4" x14ac:dyDescent="0.25">
      <c r="A450" t="s">
        <v>4072</v>
      </c>
      <c r="B450" t="s">
        <v>4073</v>
      </c>
      <c r="C450">
        <v>-1</v>
      </c>
      <c r="D450" s="9" t="str">
        <f>VLOOKUP(Table_mpnet_keywords_topics[[#This Row],[Column3.topic]],mpnet_keywords_topicDescription!$B$2:$C$19, 2, FALSE)</f>
        <v>-1_language_second_learning_instruction</v>
      </c>
    </row>
    <row r="451" spans="1:4" x14ac:dyDescent="0.25">
      <c r="A451" t="s">
        <v>4077</v>
      </c>
      <c r="B451" t="s">
        <v>4078</v>
      </c>
      <c r="C451">
        <v>1</v>
      </c>
      <c r="D451" s="9" t="str">
        <f>VLOOKUP(Table_mpnet_keywords_topics[[#This Row],[Column3.topic]],mpnet_keywords_topicDescription!$B$2:$C$19, 2, FALSE)</f>
        <v>1_writing_composition_second_instruction</v>
      </c>
    </row>
    <row r="452" spans="1:4" x14ac:dyDescent="0.25">
      <c r="A452" t="s">
        <v>4082</v>
      </c>
      <c r="B452" t="s">
        <v>4083</v>
      </c>
      <c r="C452">
        <v>9</v>
      </c>
      <c r="D452" s="9" t="str">
        <f>VLOOKUP(Table_mpnet_keywords_topics[[#This Row],[Column3.topic]],mpnet_keywords_topicDescription!$B$2:$C$19, 2, FALSE)</f>
        <v>9_games_game_educational_learning</v>
      </c>
    </row>
    <row r="453" spans="1:4" x14ac:dyDescent="0.25">
      <c r="A453" t="s">
        <v>4087</v>
      </c>
      <c r="B453" t="s">
        <v>4088</v>
      </c>
      <c r="C453">
        <v>-1</v>
      </c>
      <c r="D453" s="9" t="str">
        <f>VLOOKUP(Table_mpnet_keywords_topics[[#This Row],[Column3.topic]],mpnet_keywords_topicDescription!$B$2:$C$19, 2, FALSE)</f>
        <v>-1_language_second_learning_instruction</v>
      </c>
    </row>
    <row r="454" spans="1:4" x14ac:dyDescent="0.25">
      <c r="A454" t="s">
        <v>4092</v>
      </c>
      <c r="B454" t="s">
        <v>4093</v>
      </c>
      <c r="C454">
        <v>-1</v>
      </c>
      <c r="D454" s="9" t="str">
        <f>VLOOKUP(Table_mpnet_keywords_topics[[#This Row],[Column3.topic]],mpnet_keywords_topicDescription!$B$2:$C$19, 2, FALSE)</f>
        <v>-1_language_second_learning_instruction</v>
      </c>
    </row>
    <row r="455" spans="1:4" x14ac:dyDescent="0.25">
      <c r="A455" t="s">
        <v>4097</v>
      </c>
      <c r="B455" t="s">
        <v>4098</v>
      </c>
      <c r="C455">
        <v>0</v>
      </c>
      <c r="D455" s="9" t="str">
        <f>VLOOKUP(Table_mpnet_keywords_topics[[#This Row],[Column3.topic]],mpnet_keywords_topicDescription!$B$2:$C$19, 2, FALSE)</f>
        <v>0_language_second_tests_english</v>
      </c>
    </row>
    <row r="456" spans="1:4" x14ac:dyDescent="0.25">
      <c r="A456" t="s">
        <v>4103</v>
      </c>
      <c r="B456" t="s">
        <v>4104</v>
      </c>
      <c r="C456">
        <v>-1</v>
      </c>
      <c r="D456" s="9" t="str">
        <f>VLOOKUP(Table_mpnet_keywords_topics[[#This Row],[Column3.topic]],mpnet_keywords_topicDescription!$B$2:$C$19, 2, FALSE)</f>
        <v>-1_language_second_learning_instruction</v>
      </c>
    </row>
    <row r="457" spans="1:4" x14ac:dyDescent="0.25">
      <c r="A457" t="s">
        <v>4109</v>
      </c>
      <c r="B457" t="s">
        <v>4110</v>
      </c>
      <c r="C457">
        <v>16</v>
      </c>
      <c r="D457" s="9" t="str">
        <f>VLOOKUP(Table_mpnet_keywords_topics[[#This Row],[Column3.topic]],mpnet_keywords_topicDescription!$B$2:$C$19, 2, FALSE)</f>
        <v>16_computer_communication_assisted_instruction</v>
      </c>
    </row>
    <row r="458" spans="1:4" x14ac:dyDescent="0.25">
      <c r="A458" t="s">
        <v>4113</v>
      </c>
      <c r="B458" t="s">
        <v>4114</v>
      </c>
      <c r="C458">
        <v>0</v>
      </c>
      <c r="D458" s="9" t="str">
        <f>VLOOKUP(Table_mpnet_keywords_topics[[#This Row],[Column3.topic]],mpnet_keywords_topicDescription!$B$2:$C$19, 2, FALSE)</f>
        <v>0_language_second_tests_english</v>
      </c>
    </row>
    <row r="459" spans="1:4" x14ac:dyDescent="0.25">
      <c r="A459" t="s">
        <v>4118</v>
      </c>
      <c r="B459" t="s">
        <v>4119</v>
      </c>
      <c r="C459">
        <v>0</v>
      </c>
      <c r="D459" s="9" t="str">
        <f>VLOOKUP(Table_mpnet_keywords_topics[[#This Row],[Column3.topic]],mpnet_keywords_topicDescription!$B$2:$C$19, 2, FALSE)</f>
        <v>0_language_second_tests_english</v>
      </c>
    </row>
    <row r="460" spans="1:4" x14ac:dyDescent="0.25">
      <c r="A460" t="s">
        <v>4123</v>
      </c>
      <c r="B460" t="s">
        <v>4124</v>
      </c>
      <c r="C460">
        <v>4</v>
      </c>
      <c r="D460" s="9" t="str">
        <f>VLOOKUP(Table_mpnet_keywords_topics[[#This Row],[Column3.topic]],mpnet_keywords_topicDescription!$B$2:$C$19, 2, FALSE)</f>
        <v>4_teacher_teachers_technology_education</v>
      </c>
    </row>
    <row r="461" spans="1:4" x14ac:dyDescent="0.25">
      <c r="A461" t="s">
        <v>4128</v>
      </c>
      <c r="B461" t="s">
        <v>4129</v>
      </c>
      <c r="C461">
        <v>4</v>
      </c>
      <c r="D461" s="9" t="str">
        <f>VLOOKUP(Table_mpnet_keywords_topics[[#This Row],[Column3.topic]],mpnet_keywords_topicDescription!$B$2:$C$19, 2, FALSE)</f>
        <v>4_teacher_teachers_technology_education</v>
      </c>
    </row>
    <row r="462" spans="1:4" x14ac:dyDescent="0.25">
      <c r="A462" t="s">
        <v>4133</v>
      </c>
      <c r="B462" t="s">
        <v>5998</v>
      </c>
      <c r="C462">
        <v>1</v>
      </c>
      <c r="D462" s="9" t="str">
        <f>VLOOKUP(Table_mpnet_keywords_topics[[#This Row],[Column3.topic]],mpnet_keywords_topicDescription!$B$2:$C$19, 2, FALSE)</f>
        <v>1_writing_composition_second_instruction</v>
      </c>
    </row>
    <row r="463" spans="1:4" x14ac:dyDescent="0.25">
      <c r="A463" t="s">
        <v>4136</v>
      </c>
      <c r="B463" t="s">
        <v>4137</v>
      </c>
      <c r="C463">
        <v>-1</v>
      </c>
      <c r="D463" s="9" t="str">
        <f>VLOOKUP(Table_mpnet_keywords_topics[[#This Row],[Column3.topic]],mpnet_keywords_topicDescription!$B$2:$C$19, 2, FALSE)</f>
        <v>-1_language_second_learning_instruction</v>
      </c>
    </row>
    <row r="464" spans="1:4" x14ac:dyDescent="0.25">
      <c r="A464" t="s">
        <v>4141</v>
      </c>
      <c r="B464" t="s">
        <v>4142</v>
      </c>
      <c r="C464">
        <v>-1</v>
      </c>
      <c r="D464" s="9" t="str">
        <f>VLOOKUP(Table_mpnet_keywords_topics[[#This Row],[Column3.topic]],mpnet_keywords_topicDescription!$B$2:$C$19, 2, FALSE)</f>
        <v>-1_language_second_learning_instruction</v>
      </c>
    </row>
    <row r="465" spans="1:4" x14ac:dyDescent="0.25">
      <c r="A465" t="s">
        <v>4146</v>
      </c>
      <c r="B465" t="s">
        <v>4147</v>
      </c>
      <c r="C465">
        <v>0</v>
      </c>
      <c r="D465" s="9" t="str">
        <f>VLOOKUP(Table_mpnet_keywords_topics[[#This Row],[Column3.topic]],mpnet_keywords_topicDescription!$B$2:$C$19, 2, FALSE)</f>
        <v>0_language_second_tests_english</v>
      </c>
    </row>
    <row r="466" spans="1:4" x14ac:dyDescent="0.25">
      <c r="A466" t="s">
        <v>4151</v>
      </c>
      <c r="B466" t="s">
        <v>4152</v>
      </c>
      <c r="C466">
        <v>-1</v>
      </c>
      <c r="D466" s="9" t="str">
        <f>VLOOKUP(Table_mpnet_keywords_topics[[#This Row],[Column3.topic]],mpnet_keywords_topicDescription!$B$2:$C$19, 2, FALSE)</f>
        <v>-1_language_second_learning_instruction</v>
      </c>
    </row>
    <row r="467" spans="1:4" x14ac:dyDescent="0.25">
      <c r="A467" t="s">
        <v>4156</v>
      </c>
      <c r="B467" t="s">
        <v>4157</v>
      </c>
      <c r="C467">
        <v>0</v>
      </c>
      <c r="D467" s="9" t="str">
        <f>VLOOKUP(Table_mpnet_keywords_topics[[#This Row],[Column3.topic]],mpnet_keywords_topicDescription!$B$2:$C$19, 2, FALSE)</f>
        <v>0_language_second_tests_english</v>
      </c>
    </row>
    <row r="468" spans="1:4" x14ac:dyDescent="0.25">
      <c r="A468" t="s">
        <v>4161</v>
      </c>
      <c r="B468" t="s">
        <v>6000</v>
      </c>
      <c r="C468">
        <v>0</v>
      </c>
      <c r="D468" s="9" t="str">
        <f>VLOOKUP(Table_mpnet_keywords_topics[[#This Row],[Column3.topic]],mpnet_keywords_topicDescription!$B$2:$C$19, 2, FALSE)</f>
        <v>0_language_second_tests_english</v>
      </c>
    </row>
    <row r="469" spans="1:4" x14ac:dyDescent="0.25">
      <c r="A469" t="s">
        <v>4164</v>
      </c>
      <c r="B469" t="s">
        <v>4165</v>
      </c>
      <c r="C469">
        <v>2</v>
      </c>
      <c r="D469" s="9" t="str">
        <f>VLOOKUP(Table_mpnet_keywords_topics[[#This Row],[Column3.topic]],mpnet_keywords_topicDescription!$B$2:$C$19, 2, FALSE)</f>
        <v>2_communication_intercultural_cultural_mediated</v>
      </c>
    </row>
    <row r="470" spans="1:4" x14ac:dyDescent="0.25">
      <c r="A470" t="s">
        <v>4170</v>
      </c>
      <c r="B470" t="s">
        <v>4171</v>
      </c>
      <c r="C470">
        <v>11</v>
      </c>
      <c r="D470" s="9" t="str">
        <f>VLOOKUP(Table_mpnet_keywords_topics[[#This Row],[Column3.topic]],mpnet_keywords_topicDescription!$B$2:$C$19, 2, FALSE)</f>
        <v>11_blended_learning_language_education</v>
      </c>
    </row>
    <row r="471" spans="1:4" x14ac:dyDescent="0.25">
      <c r="A471" t="s">
        <v>4175</v>
      </c>
      <c r="B471" t="s">
        <v>5996</v>
      </c>
      <c r="C471">
        <v>0</v>
      </c>
      <c r="D471" s="9" t="str">
        <f>VLOOKUP(Table_mpnet_keywords_topics[[#This Row],[Column3.topic]],mpnet_keywords_topicDescription!$B$2:$C$19, 2, FALSE)</f>
        <v>0_language_second_tests_english</v>
      </c>
    </row>
    <row r="472" spans="1:4" x14ac:dyDescent="0.25">
      <c r="A472" t="s">
        <v>4180</v>
      </c>
      <c r="B472" t="s">
        <v>4181</v>
      </c>
      <c r="C472">
        <v>-1</v>
      </c>
      <c r="D472" s="9" t="str">
        <f>VLOOKUP(Table_mpnet_keywords_topics[[#This Row],[Column3.topic]],mpnet_keywords_topicDescription!$B$2:$C$19, 2, FALSE)</f>
        <v>-1_language_second_learning_instruction</v>
      </c>
    </row>
    <row r="473" spans="1:4" x14ac:dyDescent="0.25">
      <c r="A473" t="s">
        <v>4185</v>
      </c>
      <c r="B473" t="s">
        <v>5997</v>
      </c>
      <c r="C473">
        <v>1</v>
      </c>
      <c r="D473" s="9" t="str">
        <f>VLOOKUP(Table_mpnet_keywords_topics[[#This Row],[Column3.topic]],mpnet_keywords_topicDescription!$B$2:$C$19, 2, FALSE)</f>
        <v>1_writing_composition_second_instruction</v>
      </c>
    </row>
    <row r="474" spans="1:4" x14ac:dyDescent="0.25">
      <c r="A474" t="s">
        <v>4189</v>
      </c>
      <c r="B474" t="s">
        <v>4190</v>
      </c>
      <c r="C474">
        <v>4</v>
      </c>
      <c r="D474" s="9" t="str">
        <f>VLOOKUP(Table_mpnet_keywords_topics[[#This Row],[Column3.topic]],mpnet_keywords_topicDescription!$B$2:$C$19, 2, FALSE)</f>
        <v>4_teacher_teachers_technology_education</v>
      </c>
    </row>
    <row r="475" spans="1:4" x14ac:dyDescent="0.25">
      <c r="A475" t="s">
        <v>4194</v>
      </c>
      <c r="B475" t="s">
        <v>4195</v>
      </c>
      <c r="C475">
        <v>16</v>
      </c>
      <c r="D475" s="9" t="str">
        <f>VLOOKUP(Table_mpnet_keywords_topics[[#This Row],[Column3.topic]],mpnet_keywords_topicDescription!$B$2:$C$19, 2, FALSE)</f>
        <v>16_computer_communication_assisted_instruction</v>
      </c>
    </row>
    <row r="476" spans="1:4" x14ac:dyDescent="0.25">
      <c r="A476" t="s">
        <v>4199</v>
      </c>
      <c r="B476" t="s">
        <v>4200</v>
      </c>
      <c r="C476">
        <v>2</v>
      </c>
      <c r="D476" s="9" t="str">
        <f>VLOOKUP(Table_mpnet_keywords_topics[[#This Row],[Column3.topic]],mpnet_keywords_topicDescription!$B$2:$C$19, 2, FALSE)</f>
        <v>2_communication_intercultural_cultural_mediated</v>
      </c>
    </row>
    <row r="477" spans="1:4" x14ac:dyDescent="0.25">
      <c r="A477" t="s">
        <v>4204</v>
      </c>
      <c r="B477" t="s">
        <v>4205</v>
      </c>
      <c r="C477">
        <v>1</v>
      </c>
      <c r="D477" s="9" t="str">
        <f>VLOOKUP(Table_mpnet_keywords_topics[[#This Row],[Column3.topic]],mpnet_keywords_topicDescription!$B$2:$C$19, 2, FALSE)</f>
        <v>1_writing_composition_second_instruction</v>
      </c>
    </row>
    <row r="478" spans="1:4" x14ac:dyDescent="0.25">
      <c r="A478" t="s">
        <v>4209</v>
      </c>
      <c r="B478" t="s">
        <v>4210</v>
      </c>
      <c r="C478">
        <v>0</v>
      </c>
      <c r="D478" s="9" t="str">
        <f>VLOOKUP(Table_mpnet_keywords_topics[[#This Row],[Column3.topic]],mpnet_keywords_topicDescription!$B$2:$C$19, 2, FALSE)</f>
        <v>0_language_second_tests_english</v>
      </c>
    </row>
    <row r="479" spans="1:4" x14ac:dyDescent="0.25">
      <c r="A479" t="s">
        <v>4214</v>
      </c>
      <c r="B479" t="s">
        <v>4215</v>
      </c>
      <c r="C479">
        <v>10</v>
      </c>
      <c r="D479" s="9" t="str">
        <f>VLOOKUP(Table_mpnet_keywords_topics[[#This Row],[Column3.topic]],mpnet_keywords_topicDescription!$B$2:$C$19, 2, FALSE)</f>
        <v>10_spanish_instruction_student_language</v>
      </c>
    </row>
    <row r="480" spans="1:4" x14ac:dyDescent="0.25">
      <c r="A480" t="s">
        <v>4220</v>
      </c>
      <c r="B480" t="s">
        <v>4221</v>
      </c>
      <c r="C480">
        <v>4</v>
      </c>
      <c r="D480" s="9" t="str">
        <f>VLOOKUP(Table_mpnet_keywords_topics[[#This Row],[Column3.topic]],mpnet_keywords_topicDescription!$B$2:$C$19, 2, FALSE)</f>
        <v>4_teacher_teachers_technology_education</v>
      </c>
    </row>
    <row r="481" spans="1:4" x14ac:dyDescent="0.25">
      <c r="A481" t="s">
        <v>4225</v>
      </c>
      <c r="B481" t="s">
        <v>4226</v>
      </c>
      <c r="C481">
        <v>-1</v>
      </c>
      <c r="D481" s="9" t="str">
        <f>VLOOKUP(Table_mpnet_keywords_topics[[#This Row],[Column3.topic]],mpnet_keywords_topicDescription!$B$2:$C$19, 2, FALSE)</f>
        <v>-1_language_second_learning_instruction</v>
      </c>
    </row>
    <row r="482" spans="1:4" x14ac:dyDescent="0.25">
      <c r="A482" t="s">
        <v>4230</v>
      </c>
      <c r="B482" t="s">
        <v>4231</v>
      </c>
      <c r="C482">
        <v>4</v>
      </c>
      <c r="D482" s="9" t="str">
        <f>VLOOKUP(Table_mpnet_keywords_topics[[#This Row],[Column3.topic]],mpnet_keywords_topicDescription!$B$2:$C$19, 2, FALSE)</f>
        <v>4_teacher_teachers_technology_education</v>
      </c>
    </row>
    <row r="483" spans="1:4" x14ac:dyDescent="0.25">
      <c r="A483" t="s">
        <v>4235</v>
      </c>
      <c r="B483" t="s">
        <v>4236</v>
      </c>
      <c r="C483">
        <v>1</v>
      </c>
      <c r="D483" s="9" t="str">
        <f>VLOOKUP(Table_mpnet_keywords_topics[[#This Row],[Column3.topic]],mpnet_keywords_topicDescription!$B$2:$C$19, 2, FALSE)</f>
        <v>1_writing_composition_second_instruction</v>
      </c>
    </row>
    <row r="484" spans="1:4" x14ac:dyDescent="0.25">
      <c r="A484" t="s">
        <v>4240</v>
      </c>
      <c r="B484" t="s">
        <v>4241</v>
      </c>
      <c r="C484">
        <v>-1</v>
      </c>
      <c r="D484" s="9" t="str">
        <f>VLOOKUP(Table_mpnet_keywords_topics[[#This Row],[Column3.topic]],mpnet_keywords_topicDescription!$B$2:$C$19, 2, FALSE)</f>
        <v>-1_language_second_learning_instruction</v>
      </c>
    </row>
    <row r="485" spans="1:4" x14ac:dyDescent="0.25">
      <c r="A485" t="s">
        <v>4245</v>
      </c>
      <c r="B485" t="s">
        <v>4246</v>
      </c>
      <c r="C485">
        <v>-1</v>
      </c>
      <c r="D485" s="9" t="str">
        <f>VLOOKUP(Table_mpnet_keywords_topics[[#This Row],[Column3.topic]],mpnet_keywords_topicDescription!$B$2:$C$19, 2, FALSE)</f>
        <v>-1_language_second_learning_instruction</v>
      </c>
    </row>
    <row r="486" spans="1:4" x14ac:dyDescent="0.25">
      <c r="A486" t="s">
        <v>4250</v>
      </c>
      <c r="B486" t="s">
        <v>4251</v>
      </c>
      <c r="C486">
        <v>6</v>
      </c>
      <c r="D486" s="9" t="str">
        <f>VLOOKUP(Table_mpnet_keywords_topics[[#This Row],[Column3.topic]],mpnet_keywords_topicDescription!$B$2:$C$19, 2, FALSE)</f>
        <v>6_technology_student_in_education</v>
      </c>
    </row>
    <row r="487" spans="1:4" x14ac:dyDescent="0.25">
      <c r="A487" t="s">
        <v>4255</v>
      </c>
      <c r="B487" t="s">
        <v>5999</v>
      </c>
      <c r="C487">
        <v>-1</v>
      </c>
      <c r="D487" s="9" t="str">
        <f>VLOOKUP(Table_mpnet_keywords_topics[[#This Row],[Column3.topic]],mpnet_keywords_topicDescription!$B$2:$C$19, 2, FALSE)</f>
        <v>-1_language_second_learning_instruction</v>
      </c>
    </row>
    <row r="488" spans="1:4" x14ac:dyDescent="0.25">
      <c r="A488" t="s">
        <v>4259</v>
      </c>
      <c r="B488" t="s">
        <v>4260</v>
      </c>
      <c r="C488">
        <v>0</v>
      </c>
      <c r="D488" s="9" t="str">
        <f>VLOOKUP(Table_mpnet_keywords_topics[[#This Row],[Column3.topic]],mpnet_keywords_topicDescription!$B$2:$C$19, 2, FALSE)</f>
        <v>0_language_second_tests_english</v>
      </c>
    </row>
    <row r="489" spans="1:4" x14ac:dyDescent="0.25">
      <c r="A489" t="s">
        <v>4458</v>
      </c>
      <c r="B489" t="s">
        <v>4459</v>
      </c>
      <c r="C489">
        <v>14</v>
      </c>
      <c r="D489" s="9" t="str">
        <f>VLOOKUP(Table_mpnet_keywords_topics[[#This Row],[Column3.topic]],mpnet_keywords_topicDescription!$B$2:$C$19, 2, FALSE)</f>
        <v>14_french_courses_instruction_undergraduate</v>
      </c>
    </row>
    <row r="490" spans="1:4" x14ac:dyDescent="0.25">
      <c r="A490" t="s">
        <v>4464</v>
      </c>
      <c r="B490" t="s">
        <v>5964</v>
      </c>
      <c r="C490">
        <v>6</v>
      </c>
      <c r="D490" s="9" t="str">
        <f>VLOOKUP(Table_mpnet_keywords_topics[[#This Row],[Column3.topic]],mpnet_keywords_topicDescription!$B$2:$C$19, 2, FALSE)</f>
        <v>6_technology_student_in_education</v>
      </c>
    </row>
    <row r="491" spans="1:4" x14ac:dyDescent="0.25">
      <c r="A491" t="s">
        <v>4467</v>
      </c>
      <c r="B491" t="s">
        <v>4468</v>
      </c>
      <c r="C491">
        <v>16</v>
      </c>
      <c r="D491" s="9" t="str">
        <f>VLOOKUP(Table_mpnet_keywords_topics[[#This Row],[Column3.topic]],mpnet_keywords_topicDescription!$B$2:$C$19, 2, FALSE)</f>
        <v>16_computer_communication_assisted_instruction</v>
      </c>
    </row>
    <row r="492" spans="1:4" x14ac:dyDescent="0.25">
      <c r="A492" t="s">
        <v>4472</v>
      </c>
      <c r="B492" t="s">
        <v>4473</v>
      </c>
      <c r="C492">
        <v>0</v>
      </c>
      <c r="D492" s="9" t="str">
        <f>VLOOKUP(Table_mpnet_keywords_topics[[#This Row],[Column3.topic]],mpnet_keywords_topicDescription!$B$2:$C$19, 2, FALSE)</f>
        <v>0_language_second_tests_english</v>
      </c>
    </row>
    <row r="493" spans="1:4" x14ac:dyDescent="0.25">
      <c r="A493" t="s">
        <v>4477</v>
      </c>
      <c r="B493" t="s">
        <v>4478</v>
      </c>
      <c r="C493">
        <v>10</v>
      </c>
      <c r="D493" s="9" t="str">
        <f>VLOOKUP(Table_mpnet_keywords_topics[[#This Row],[Column3.topic]],mpnet_keywords_topicDescription!$B$2:$C$19, 2, FALSE)</f>
        <v>10_spanish_instruction_student_language</v>
      </c>
    </row>
    <row r="494" spans="1:4" x14ac:dyDescent="0.25">
      <c r="A494" t="s">
        <v>4481</v>
      </c>
      <c r="B494" t="s">
        <v>4482</v>
      </c>
      <c r="C494">
        <v>0</v>
      </c>
      <c r="D494" s="9" t="str">
        <f>VLOOKUP(Table_mpnet_keywords_topics[[#This Row],[Column3.topic]],mpnet_keywords_topicDescription!$B$2:$C$19, 2, FALSE)</f>
        <v>0_language_second_tests_english</v>
      </c>
    </row>
    <row r="495" spans="1:4" x14ac:dyDescent="0.25">
      <c r="A495" t="s">
        <v>4486</v>
      </c>
      <c r="B495" t="s">
        <v>4487</v>
      </c>
      <c r="C495">
        <v>16</v>
      </c>
      <c r="D495" s="9" t="str">
        <f>VLOOKUP(Table_mpnet_keywords_topics[[#This Row],[Column3.topic]],mpnet_keywords_topicDescription!$B$2:$C$19, 2, FALSE)</f>
        <v>16_computer_communication_assisted_instruction</v>
      </c>
    </row>
    <row r="496" spans="1:4" x14ac:dyDescent="0.25">
      <c r="A496" t="s">
        <v>4491</v>
      </c>
      <c r="B496" t="s">
        <v>4492</v>
      </c>
      <c r="C496">
        <v>4</v>
      </c>
      <c r="D496" s="9" t="str">
        <f>VLOOKUP(Table_mpnet_keywords_topics[[#This Row],[Column3.topic]],mpnet_keywords_topicDescription!$B$2:$C$19, 2, FALSE)</f>
        <v>4_teacher_teachers_technology_education</v>
      </c>
    </row>
    <row r="497" spans="1:4" x14ac:dyDescent="0.25">
      <c r="A497" t="s">
        <v>4496</v>
      </c>
      <c r="B497" t="s">
        <v>4497</v>
      </c>
      <c r="C497">
        <v>8</v>
      </c>
      <c r="D497" s="9" t="str">
        <f>VLOOKUP(Table_mpnet_keywords_topics[[#This Row],[Column3.topic]],mpnet_keywords_topicDescription!$B$2:$C$19, 2, FALSE)</f>
        <v>8_pronunciation_instruction_second_language</v>
      </c>
    </row>
    <row r="498" spans="1:4" x14ac:dyDescent="0.25">
      <c r="A498" t="s">
        <v>4501</v>
      </c>
      <c r="B498" t="s">
        <v>4502</v>
      </c>
      <c r="C498">
        <v>4</v>
      </c>
      <c r="D498" s="9" t="str">
        <f>VLOOKUP(Table_mpnet_keywords_topics[[#This Row],[Column3.topic]],mpnet_keywords_topicDescription!$B$2:$C$19, 2, FALSE)</f>
        <v>4_teacher_teachers_technology_education</v>
      </c>
    </row>
    <row r="499" spans="1:4" x14ac:dyDescent="0.25">
      <c r="A499" t="s">
        <v>4506</v>
      </c>
      <c r="B499" t="s">
        <v>4507</v>
      </c>
      <c r="C499">
        <v>0</v>
      </c>
      <c r="D499" s="9" t="str">
        <f>VLOOKUP(Table_mpnet_keywords_topics[[#This Row],[Column3.topic]],mpnet_keywords_topicDescription!$B$2:$C$19, 2, FALSE)</f>
        <v>0_language_second_tests_english</v>
      </c>
    </row>
    <row r="500" spans="1:4" x14ac:dyDescent="0.25">
      <c r="A500" t="s">
        <v>4511</v>
      </c>
      <c r="B500" t="s">
        <v>4512</v>
      </c>
      <c r="C500">
        <v>1</v>
      </c>
      <c r="D500" s="9" t="str">
        <f>VLOOKUP(Table_mpnet_keywords_topics[[#This Row],[Column3.topic]],mpnet_keywords_topicDescription!$B$2:$C$19, 2, FALSE)</f>
        <v>1_writing_composition_second_instruction</v>
      </c>
    </row>
    <row r="501" spans="1:4" x14ac:dyDescent="0.25">
      <c r="A501" t="s">
        <v>4516</v>
      </c>
      <c r="B501" t="s">
        <v>4517</v>
      </c>
      <c r="C501">
        <v>-1</v>
      </c>
      <c r="D501" s="9" t="str">
        <f>VLOOKUP(Table_mpnet_keywords_topics[[#This Row],[Column3.topic]],mpnet_keywords_topicDescription!$B$2:$C$19, 2, FALSE)</f>
        <v>-1_language_second_learning_instruction</v>
      </c>
    </row>
    <row r="502" spans="1:4" x14ac:dyDescent="0.25">
      <c r="A502" t="s">
        <v>4521</v>
      </c>
      <c r="B502" t="s">
        <v>4522</v>
      </c>
      <c r="C502">
        <v>-1</v>
      </c>
      <c r="D502" s="9" t="str">
        <f>VLOOKUP(Table_mpnet_keywords_topics[[#This Row],[Column3.topic]],mpnet_keywords_topicDescription!$B$2:$C$19, 2, FALSE)</f>
        <v>-1_language_second_learning_instruction</v>
      </c>
    </row>
    <row r="503" spans="1:4" x14ac:dyDescent="0.25">
      <c r="A503" t="s">
        <v>4526</v>
      </c>
      <c r="B503" t="s">
        <v>4527</v>
      </c>
      <c r="C503">
        <v>1</v>
      </c>
      <c r="D503" s="9" t="str">
        <f>VLOOKUP(Table_mpnet_keywords_topics[[#This Row],[Column3.topic]],mpnet_keywords_topicDescription!$B$2:$C$19, 2, FALSE)</f>
        <v>1_writing_composition_second_instruction</v>
      </c>
    </row>
    <row r="504" spans="1:4" x14ac:dyDescent="0.25">
      <c r="A504" t="s">
        <v>4530</v>
      </c>
      <c r="B504" t="s">
        <v>4531</v>
      </c>
      <c r="C504">
        <v>1</v>
      </c>
      <c r="D504" s="9" t="str">
        <f>VLOOKUP(Table_mpnet_keywords_topics[[#This Row],[Column3.topic]],mpnet_keywords_topicDescription!$B$2:$C$19, 2, FALSE)</f>
        <v>1_writing_composition_second_instruction</v>
      </c>
    </row>
    <row r="505" spans="1:4" x14ac:dyDescent="0.25">
      <c r="A505" t="s">
        <v>4535</v>
      </c>
      <c r="B505" t="s">
        <v>4536</v>
      </c>
      <c r="C505">
        <v>-1</v>
      </c>
      <c r="D505" s="9" t="str">
        <f>VLOOKUP(Table_mpnet_keywords_topics[[#This Row],[Column3.topic]],mpnet_keywords_topicDescription!$B$2:$C$19, 2, FALSE)</f>
        <v>-1_language_second_learning_instruction</v>
      </c>
    </row>
    <row r="506" spans="1:4" x14ac:dyDescent="0.25">
      <c r="A506" t="s">
        <v>4540</v>
      </c>
      <c r="B506" t="s">
        <v>4541</v>
      </c>
      <c r="C506">
        <v>-1</v>
      </c>
      <c r="D506" s="9" t="str">
        <f>VLOOKUP(Table_mpnet_keywords_topics[[#This Row],[Column3.topic]],mpnet_keywords_topicDescription!$B$2:$C$19, 2, FALSE)</f>
        <v>-1_language_second_learning_instruction</v>
      </c>
    </row>
    <row r="507" spans="1:4" x14ac:dyDescent="0.25">
      <c r="A507" t="s">
        <v>4545</v>
      </c>
      <c r="B507" t="s">
        <v>4546</v>
      </c>
      <c r="C507">
        <v>0</v>
      </c>
      <c r="D507" s="9" t="str">
        <f>VLOOKUP(Table_mpnet_keywords_topics[[#This Row],[Column3.topic]],mpnet_keywords_topicDescription!$B$2:$C$19, 2, FALSE)</f>
        <v>0_language_second_tests_english</v>
      </c>
    </row>
    <row r="508" spans="1:4" x14ac:dyDescent="0.25">
      <c r="A508" t="s">
        <v>4550</v>
      </c>
      <c r="B508" t="s">
        <v>4551</v>
      </c>
      <c r="C508">
        <v>0</v>
      </c>
      <c r="D508" s="9" t="str">
        <f>VLOOKUP(Table_mpnet_keywords_topics[[#This Row],[Column3.topic]],mpnet_keywords_topicDescription!$B$2:$C$19, 2, FALSE)</f>
        <v>0_language_second_tests_english</v>
      </c>
    </row>
    <row r="509" spans="1:4" x14ac:dyDescent="0.25">
      <c r="A509" t="s">
        <v>377</v>
      </c>
      <c r="B509" t="s">
        <v>378</v>
      </c>
      <c r="C509">
        <v>7</v>
      </c>
      <c r="D509" s="9" t="str">
        <f>VLOOKUP(Table_mpnet_keywords_topics[[#This Row],[Column3.topic]],mpnet_keywords_topicDescription!$B$2:$C$19, 2, FALSE)</f>
        <v>7_communication_synchronous_mediated_computer</v>
      </c>
    </row>
    <row r="510" spans="1:4" x14ac:dyDescent="0.25">
      <c r="A510" t="s">
        <v>384</v>
      </c>
      <c r="B510" t="s">
        <v>385</v>
      </c>
      <c r="C510">
        <v>1</v>
      </c>
      <c r="D510" s="9" t="str">
        <f>VLOOKUP(Table_mpnet_keywords_topics[[#This Row],[Column3.topic]],mpnet_keywords_topicDescription!$B$2:$C$19, 2, FALSE)</f>
        <v>1_writing_composition_second_instruction</v>
      </c>
    </row>
    <row r="511" spans="1:4" x14ac:dyDescent="0.25">
      <c r="A511" t="s">
        <v>390</v>
      </c>
      <c r="B511" t="s">
        <v>391</v>
      </c>
      <c r="C511">
        <v>8</v>
      </c>
      <c r="D511" s="9" t="str">
        <f>VLOOKUP(Table_mpnet_keywords_topics[[#This Row],[Column3.topic]],mpnet_keywords_topicDescription!$B$2:$C$19, 2, FALSE)</f>
        <v>8_pronunciation_instruction_second_language</v>
      </c>
    </row>
    <row r="512" spans="1:4" x14ac:dyDescent="0.25">
      <c r="A512" t="s">
        <v>395</v>
      </c>
      <c r="B512" t="s">
        <v>396</v>
      </c>
      <c r="C512">
        <v>7</v>
      </c>
      <c r="D512" s="9" t="str">
        <f>VLOOKUP(Table_mpnet_keywords_topics[[#This Row],[Column3.topic]],mpnet_keywords_topicDescription!$B$2:$C$19, 2, FALSE)</f>
        <v>7_communication_synchronous_mediated_computer</v>
      </c>
    </row>
    <row r="513" spans="1:4" x14ac:dyDescent="0.25">
      <c r="A513" t="s">
        <v>400</v>
      </c>
      <c r="B513" t="s">
        <v>401</v>
      </c>
      <c r="C513">
        <v>-1</v>
      </c>
      <c r="D513" s="9" t="str">
        <f>VLOOKUP(Table_mpnet_keywords_topics[[#This Row],[Column3.topic]],mpnet_keywords_topicDescription!$B$2:$C$19, 2, FALSE)</f>
        <v>-1_language_second_learning_instruction</v>
      </c>
    </row>
    <row r="514" spans="1:4" x14ac:dyDescent="0.25">
      <c r="A514" t="s">
        <v>405</v>
      </c>
      <c r="B514" t="s">
        <v>406</v>
      </c>
      <c r="C514">
        <v>-1</v>
      </c>
      <c r="D514" s="9" t="str">
        <f>VLOOKUP(Table_mpnet_keywords_topics[[#This Row],[Column3.topic]],mpnet_keywords_topicDescription!$B$2:$C$19, 2, FALSE)</f>
        <v>-1_language_second_learning_instruction</v>
      </c>
    </row>
    <row r="515" spans="1:4" x14ac:dyDescent="0.25">
      <c r="A515" t="s">
        <v>410</v>
      </c>
      <c r="B515" t="s">
        <v>411</v>
      </c>
      <c r="C515">
        <v>-1</v>
      </c>
      <c r="D515" s="9" t="str">
        <f>VLOOKUP(Table_mpnet_keywords_topics[[#This Row],[Column3.topic]],mpnet_keywords_topicDescription!$B$2:$C$19, 2, FALSE)</f>
        <v>-1_language_second_learning_instruction</v>
      </c>
    </row>
    <row r="516" spans="1:4" x14ac:dyDescent="0.25">
      <c r="A516" t="s">
        <v>415</v>
      </c>
      <c r="B516" t="s">
        <v>416</v>
      </c>
      <c r="C516">
        <v>3</v>
      </c>
      <c r="D516" s="9" t="str">
        <f>VLOOKUP(Table_mpnet_keywords_topics[[#This Row],[Column3.topic]],mpnet_keywords_topicDescription!$B$2:$C$19, 2, FALSE)</f>
        <v>3_assisted_computer_learning_language</v>
      </c>
    </row>
    <row r="517" spans="1:4" x14ac:dyDescent="0.25">
      <c r="A517" t="s">
        <v>419</v>
      </c>
      <c r="B517" t="s">
        <v>420</v>
      </c>
      <c r="C517">
        <v>-1</v>
      </c>
      <c r="D517" s="9" t="str">
        <f>VLOOKUP(Table_mpnet_keywords_topics[[#This Row],[Column3.topic]],mpnet_keywords_topicDescription!$B$2:$C$19, 2, FALSE)</f>
        <v>-1_language_second_learning_instruction</v>
      </c>
    </row>
    <row r="518" spans="1:4" x14ac:dyDescent="0.25">
      <c r="A518" t="s">
        <v>424</v>
      </c>
      <c r="B518" t="s">
        <v>425</v>
      </c>
      <c r="C518">
        <v>6</v>
      </c>
      <c r="D518" s="9" t="str">
        <f>VLOOKUP(Table_mpnet_keywords_topics[[#This Row],[Column3.topic]],mpnet_keywords_topicDescription!$B$2:$C$19, 2, FALSE)</f>
        <v>6_technology_student_in_education</v>
      </c>
    </row>
    <row r="519" spans="1:4" x14ac:dyDescent="0.25">
      <c r="A519" t="s">
        <v>429</v>
      </c>
      <c r="B519" t="s">
        <v>430</v>
      </c>
      <c r="C519">
        <v>4</v>
      </c>
      <c r="D519" s="9" t="str">
        <f>VLOOKUP(Table_mpnet_keywords_topics[[#This Row],[Column3.topic]],mpnet_keywords_topicDescription!$B$2:$C$19, 2, FALSE)</f>
        <v>4_teacher_teachers_technology_education</v>
      </c>
    </row>
    <row r="520" spans="1:4" x14ac:dyDescent="0.25">
      <c r="A520" t="s">
        <v>434</v>
      </c>
      <c r="B520" t="s">
        <v>435</v>
      </c>
      <c r="C520">
        <v>4</v>
      </c>
      <c r="D520" s="9" t="str">
        <f>VLOOKUP(Table_mpnet_keywords_topics[[#This Row],[Column3.topic]],mpnet_keywords_topicDescription!$B$2:$C$19, 2, FALSE)</f>
        <v>4_teacher_teachers_technology_education</v>
      </c>
    </row>
    <row r="521" spans="1:4" x14ac:dyDescent="0.25">
      <c r="A521" t="s">
        <v>439</v>
      </c>
      <c r="B521" t="s">
        <v>440</v>
      </c>
      <c r="C521">
        <v>-1</v>
      </c>
      <c r="D521" s="9" t="str">
        <f>VLOOKUP(Table_mpnet_keywords_topics[[#This Row],[Column3.topic]],mpnet_keywords_topicDescription!$B$2:$C$19, 2, FALSE)</f>
        <v>-1_language_second_learning_instruction</v>
      </c>
    </row>
    <row r="522" spans="1:4" x14ac:dyDescent="0.25">
      <c r="A522" t="s">
        <v>445</v>
      </c>
      <c r="B522" t="s">
        <v>446</v>
      </c>
      <c r="C522">
        <v>1</v>
      </c>
      <c r="D522" s="9" t="str">
        <f>VLOOKUP(Table_mpnet_keywords_topics[[#This Row],[Column3.topic]],mpnet_keywords_topicDescription!$B$2:$C$19, 2, FALSE)</f>
        <v>1_writing_composition_second_instruction</v>
      </c>
    </row>
    <row r="523" spans="1:4" x14ac:dyDescent="0.25">
      <c r="A523" t="s">
        <v>450</v>
      </c>
      <c r="B523" t="s">
        <v>451</v>
      </c>
      <c r="C523">
        <v>7</v>
      </c>
      <c r="D523" s="9" t="str">
        <f>VLOOKUP(Table_mpnet_keywords_topics[[#This Row],[Column3.topic]],mpnet_keywords_topicDescription!$B$2:$C$19, 2, FALSE)</f>
        <v>7_communication_synchronous_mediated_computer</v>
      </c>
    </row>
    <row r="524" spans="1:4" x14ac:dyDescent="0.25">
      <c r="A524" t="s">
        <v>455</v>
      </c>
      <c r="B524" t="s">
        <v>456</v>
      </c>
      <c r="C524">
        <v>1</v>
      </c>
      <c r="D524" s="9" t="str">
        <f>VLOOKUP(Table_mpnet_keywords_topics[[#This Row],[Column3.topic]],mpnet_keywords_topicDescription!$B$2:$C$19, 2, FALSE)</f>
        <v>1_writing_composition_second_instruction</v>
      </c>
    </row>
    <row r="525" spans="1:4" x14ac:dyDescent="0.25">
      <c r="A525" t="s">
        <v>460</v>
      </c>
      <c r="B525" t="s">
        <v>461</v>
      </c>
      <c r="C525">
        <v>-1</v>
      </c>
      <c r="D525" s="9" t="str">
        <f>VLOOKUP(Table_mpnet_keywords_topics[[#This Row],[Column3.topic]],mpnet_keywords_topicDescription!$B$2:$C$19, 2, FALSE)</f>
        <v>-1_language_second_learning_instruction</v>
      </c>
    </row>
    <row r="526" spans="1:4" x14ac:dyDescent="0.25">
      <c r="A526" t="s">
        <v>464</v>
      </c>
      <c r="B526" t="s">
        <v>465</v>
      </c>
      <c r="C526">
        <v>2</v>
      </c>
      <c r="D526" s="9" t="str">
        <f>VLOOKUP(Table_mpnet_keywords_topics[[#This Row],[Column3.topic]],mpnet_keywords_topicDescription!$B$2:$C$19, 2, FALSE)</f>
        <v>2_communication_intercultural_cultural_mediated</v>
      </c>
    </row>
    <row r="527" spans="1:4" x14ac:dyDescent="0.25">
      <c r="A527" t="s">
        <v>469</v>
      </c>
      <c r="B527" t="s">
        <v>470</v>
      </c>
      <c r="C527">
        <v>1</v>
      </c>
      <c r="D527" s="9" t="str">
        <f>VLOOKUP(Table_mpnet_keywords_topics[[#This Row],[Column3.topic]],mpnet_keywords_topicDescription!$B$2:$C$19, 2, FALSE)</f>
        <v>1_writing_composition_second_instruction</v>
      </c>
    </row>
    <row r="528" spans="1:4" x14ac:dyDescent="0.25">
      <c r="A528" t="s">
        <v>474</v>
      </c>
      <c r="B528" t="s">
        <v>475</v>
      </c>
      <c r="C528">
        <v>-1</v>
      </c>
      <c r="D528" s="9" t="str">
        <f>VLOOKUP(Table_mpnet_keywords_topics[[#This Row],[Column3.topic]],mpnet_keywords_topicDescription!$B$2:$C$19, 2, FALSE)</f>
        <v>-1_language_second_learning_instruction</v>
      </c>
    </row>
    <row r="529" spans="1:4" x14ac:dyDescent="0.25">
      <c r="A529" t="s">
        <v>479</v>
      </c>
      <c r="B529" t="s">
        <v>480</v>
      </c>
      <c r="C529">
        <v>0</v>
      </c>
      <c r="D529" s="9" t="str">
        <f>VLOOKUP(Table_mpnet_keywords_topics[[#This Row],[Column3.topic]],mpnet_keywords_topicDescription!$B$2:$C$19, 2, FALSE)</f>
        <v>0_language_second_tests_english</v>
      </c>
    </row>
    <row r="530" spans="1:4" x14ac:dyDescent="0.25">
      <c r="A530" t="s">
        <v>484</v>
      </c>
      <c r="B530" t="s">
        <v>485</v>
      </c>
      <c r="C530">
        <v>5</v>
      </c>
      <c r="D530" s="9" t="str">
        <f>VLOOKUP(Table_mpnet_keywords_topics[[#This Row],[Column3.topic]],mpnet_keywords_topicDescription!$B$2:$C$19, 2, FALSE)</f>
        <v>5_chinese_language_mandarin_instruction</v>
      </c>
    </row>
    <row r="531" spans="1:4" x14ac:dyDescent="0.25">
      <c r="A531" t="s">
        <v>489</v>
      </c>
      <c r="B531" t="s">
        <v>490</v>
      </c>
      <c r="C531">
        <v>-1</v>
      </c>
      <c r="D531" s="9" t="str">
        <f>VLOOKUP(Table_mpnet_keywords_topics[[#This Row],[Column3.topic]],mpnet_keywords_topicDescription!$B$2:$C$19, 2, FALSE)</f>
        <v>-1_language_second_learning_instruction</v>
      </c>
    </row>
    <row r="532" spans="1:4" x14ac:dyDescent="0.25">
      <c r="A532" t="s">
        <v>495</v>
      </c>
      <c r="B532" t="s">
        <v>496</v>
      </c>
      <c r="C532">
        <v>9</v>
      </c>
      <c r="D532" s="9" t="str">
        <f>VLOOKUP(Table_mpnet_keywords_topics[[#This Row],[Column3.topic]],mpnet_keywords_topicDescription!$B$2:$C$19, 2, FALSE)</f>
        <v>9_games_game_educational_learning</v>
      </c>
    </row>
    <row r="533" spans="1:4" x14ac:dyDescent="0.25">
      <c r="A533" t="s">
        <v>501</v>
      </c>
      <c r="B533" t="s">
        <v>502</v>
      </c>
      <c r="C533">
        <v>9</v>
      </c>
      <c r="D533" s="9" t="str">
        <f>VLOOKUP(Table_mpnet_keywords_topics[[#This Row],[Column3.topic]],mpnet_keywords_topicDescription!$B$2:$C$19, 2, FALSE)</f>
        <v>9_games_game_educational_learning</v>
      </c>
    </row>
    <row r="534" spans="1:4" x14ac:dyDescent="0.25">
      <c r="A534" t="s">
        <v>505</v>
      </c>
      <c r="B534" t="s">
        <v>506</v>
      </c>
      <c r="C534">
        <v>0</v>
      </c>
      <c r="D534" s="9" t="str">
        <f>VLOOKUP(Table_mpnet_keywords_topics[[#This Row],[Column3.topic]],mpnet_keywords_topicDescription!$B$2:$C$19, 2, FALSE)</f>
        <v>0_language_second_tests_english</v>
      </c>
    </row>
    <row r="535" spans="1:4" x14ac:dyDescent="0.25">
      <c r="A535" t="s">
        <v>510</v>
      </c>
      <c r="B535" t="s">
        <v>511</v>
      </c>
      <c r="C535">
        <v>0</v>
      </c>
      <c r="D535" s="9" t="str">
        <f>VLOOKUP(Table_mpnet_keywords_topics[[#This Row],[Column3.topic]],mpnet_keywords_topicDescription!$B$2:$C$19, 2, FALSE)</f>
        <v>0_language_second_tests_english</v>
      </c>
    </row>
    <row r="536" spans="1:4" x14ac:dyDescent="0.25">
      <c r="A536" t="s">
        <v>515</v>
      </c>
      <c r="B536" t="s">
        <v>516</v>
      </c>
      <c r="C536">
        <v>0</v>
      </c>
      <c r="D536" s="9" t="str">
        <f>VLOOKUP(Table_mpnet_keywords_topics[[#This Row],[Column3.topic]],mpnet_keywords_topicDescription!$B$2:$C$19, 2, FALSE)</f>
        <v>0_language_second_tests_english</v>
      </c>
    </row>
    <row r="537" spans="1:4" x14ac:dyDescent="0.25">
      <c r="A537" t="s">
        <v>850</v>
      </c>
      <c r="B537" t="s">
        <v>851</v>
      </c>
      <c r="C537">
        <v>2</v>
      </c>
      <c r="D537" s="9" t="str">
        <f>VLOOKUP(Table_mpnet_keywords_topics[[#This Row],[Column3.topic]],mpnet_keywords_topicDescription!$B$2:$C$19, 2, FALSE)</f>
        <v>2_communication_intercultural_cultural_mediated</v>
      </c>
    </row>
    <row r="538" spans="1:4" x14ac:dyDescent="0.25">
      <c r="A538" t="s">
        <v>855</v>
      </c>
      <c r="B538" t="s">
        <v>5550</v>
      </c>
      <c r="C538">
        <v>-1</v>
      </c>
      <c r="D538" s="9" t="str">
        <f>VLOOKUP(Table_mpnet_keywords_topics[[#This Row],[Column3.topic]],mpnet_keywords_topicDescription!$B$2:$C$19, 2, FALSE)</f>
        <v>-1_language_second_learning_instruction</v>
      </c>
    </row>
    <row r="539" spans="1:4" x14ac:dyDescent="0.25">
      <c r="A539" t="s">
        <v>860</v>
      </c>
      <c r="B539" t="s">
        <v>861</v>
      </c>
      <c r="C539">
        <v>-1</v>
      </c>
      <c r="D539" s="9" t="str">
        <f>VLOOKUP(Table_mpnet_keywords_topics[[#This Row],[Column3.topic]],mpnet_keywords_topicDescription!$B$2:$C$19, 2, FALSE)</f>
        <v>-1_language_second_learning_instruction</v>
      </c>
    </row>
    <row r="540" spans="1:4" x14ac:dyDescent="0.25">
      <c r="A540" t="s">
        <v>864</v>
      </c>
      <c r="B540" t="s">
        <v>865</v>
      </c>
      <c r="C540">
        <v>2</v>
      </c>
      <c r="D540" s="9" t="str">
        <f>VLOOKUP(Table_mpnet_keywords_topics[[#This Row],[Column3.topic]],mpnet_keywords_topicDescription!$B$2:$C$19, 2, FALSE)</f>
        <v>2_communication_intercultural_cultural_mediated</v>
      </c>
    </row>
    <row r="541" spans="1:4" x14ac:dyDescent="0.25">
      <c r="A541" t="s">
        <v>870</v>
      </c>
      <c r="B541" t="s">
        <v>871</v>
      </c>
      <c r="C541">
        <v>4</v>
      </c>
      <c r="D541" s="9" t="str">
        <f>VLOOKUP(Table_mpnet_keywords_topics[[#This Row],[Column3.topic]],mpnet_keywords_topicDescription!$B$2:$C$19, 2, FALSE)</f>
        <v>4_teacher_teachers_technology_education</v>
      </c>
    </row>
    <row r="542" spans="1:4" x14ac:dyDescent="0.25">
      <c r="A542" t="s">
        <v>875</v>
      </c>
      <c r="B542" t="s">
        <v>876</v>
      </c>
      <c r="C542">
        <v>-1</v>
      </c>
      <c r="D542" s="9" t="str">
        <f>VLOOKUP(Table_mpnet_keywords_topics[[#This Row],[Column3.topic]],mpnet_keywords_topicDescription!$B$2:$C$19, 2, FALSE)</f>
        <v>-1_language_second_learning_instruction</v>
      </c>
    </row>
    <row r="543" spans="1:4" x14ac:dyDescent="0.25">
      <c r="A543" t="s">
        <v>880</v>
      </c>
      <c r="B543" t="s">
        <v>881</v>
      </c>
      <c r="C543">
        <v>1</v>
      </c>
      <c r="D543" s="9" t="str">
        <f>VLOOKUP(Table_mpnet_keywords_topics[[#This Row],[Column3.topic]],mpnet_keywords_topicDescription!$B$2:$C$19, 2, FALSE)</f>
        <v>1_writing_composition_second_instruction</v>
      </c>
    </row>
    <row r="544" spans="1:4" x14ac:dyDescent="0.25">
      <c r="A544" t="s">
        <v>885</v>
      </c>
      <c r="B544" t="s">
        <v>886</v>
      </c>
      <c r="C544">
        <v>-1</v>
      </c>
      <c r="D544" s="9" t="str">
        <f>VLOOKUP(Table_mpnet_keywords_topics[[#This Row],[Column3.topic]],mpnet_keywords_topicDescription!$B$2:$C$19, 2, FALSE)</f>
        <v>-1_language_second_learning_instruction</v>
      </c>
    </row>
    <row r="545" spans="1:4" x14ac:dyDescent="0.25">
      <c r="A545" t="s">
        <v>891</v>
      </c>
      <c r="B545" t="s">
        <v>892</v>
      </c>
      <c r="C545">
        <v>4</v>
      </c>
      <c r="D545" s="9" t="str">
        <f>VLOOKUP(Table_mpnet_keywords_topics[[#This Row],[Column3.topic]],mpnet_keywords_topicDescription!$B$2:$C$19, 2, FALSE)</f>
        <v>4_teacher_teachers_technology_education</v>
      </c>
    </row>
    <row r="546" spans="1:4" x14ac:dyDescent="0.25">
      <c r="A546" t="s">
        <v>896</v>
      </c>
      <c r="B546" t="s">
        <v>897</v>
      </c>
      <c r="C546">
        <v>4</v>
      </c>
      <c r="D546" s="9" t="str">
        <f>VLOOKUP(Table_mpnet_keywords_topics[[#This Row],[Column3.topic]],mpnet_keywords_topicDescription!$B$2:$C$19, 2, FALSE)</f>
        <v>4_teacher_teachers_technology_education</v>
      </c>
    </row>
    <row r="547" spans="1:4" x14ac:dyDescent="0.25">
      <c r="A547" t="s">
        <v>901</v>
      </c>
      <c r="B547" t="s">
        <v>902</v>
      </c>
      <c r="C547">
        <v>4</v>
      </c>
      <c r="D547" s="9" t="str">
        <f>VLOOKUP(Table_mpnet_keywords_topics[[#This Row],[Column3.topic]],mpnet_keywords_topicDescription!$B$2:$C$19, 2, FALSE)</f>
        <v>4_teacher_teachers_technology_education</v>
      </c>
    </row>
    <row r="548" spans="1:4" x14ac:dyDescent="0.25">
      <c r="A548" t="s">
        <v>905</v>
      </c>
      <c r="B548" t="s">
        <v>906</v>
      </c>
      <c r="C548">
        <v>0</v>
      </c>
      <c r="D548" s="9" t="str">
        <f>VLOOKUP(Table_mpnet_keywords_topics[[#This Row],[Column3.topic]],mpnet_keywords_topicDescription!$B$2:$C$19, 2, FALSE)</f>
        <v>0_language_second_tests_english</v>
      </c>
    </row>
    <row r="549" spans="1:4" x14ac:dyDescent="0.25">
      <c r="A549" t="s">
        <v>910</v>
      </c>
      <c r="B549" t="s">
        <v>911</v>
      </c>
      <c r="C549">
        <v>4</v>
      </c>
      <c r="D549" s="9" t="str">
        <f>VLOOKUP(Table_mpnet_keywords_topics[[#This Row],[Column3.topic]],mpnet_keywords_topicDescription!$B$2:$C$19, 2, FALSE)</f>
        <v>4_teacher_teachers_technology_education</v>
      </c>
    </row>
    <row r="550" spans="1:4" x14ac:dyDescent="0.25">
      <c r="A550" t="s">
        <v>916</v>
      </c>
      <c r="B550" t="s">
        <v>917</v>
      </c>
      <c r="C550">
        <v>4</v>
      </c>
      <c r="D550" s="9" t="str">
        <f>VLOOKUP(Table_mpnet_keywords_topics[[#This Row],[Column3.topic]],mpnet_keywords_topicDescription!$B$2:$C$19, 2, FALSE)</f>
        <v>4_teacher_teachers_technology_education</v>
      </c>
    </row>
    <row r="551" spans="1:4" x14ac:dyDescent="0.25">
      <c r="A551" t="s">
        <v>921</v>
      </c>
      <c r="B551" t="s">
        <v>922</v>
      </c>
      <c r="C551">
        <v>4</v>
      </c>
      <c r="D551" s="9" t="str">
        <f>VLOOKUP(Table_mpnet_keywords_topics[[#This Row],[Column3.topic]],mpnet_keywords_topicDescription!$B$2:$C$19, 2, FALSE)</f>
        <v>4_teacher_teachers_technology_education</v>
      </c>
    </row>
    <row r="552" spans="1:4" x14ac:dyDescent="0.25">
      <c r="A552" t="s">
        <v>927</v>
      </c>
      <c r="B552" t="s">
        <v>928</v>
      </c>
      <c r="C552">
        <v>4</v>
      </c>
      <c r="D552" s="9" t="str">
        <f>VLOOKUP(Table_mpnet_keywords_topics[[#This Row],[Column3.topic]],mpnet_keywords_topicDescription!$B$2:$C$19, 2, FALSE)</f>
        <v>4_teacher_teachers_technology_education</v>
      </c>
    </row>
    <row r="553" spans="1:4" x14ac:dyDescent="0.25">
      <c r="A553" t="s">
        <v>932</v>
      </c>
      <c r="B553" t="s">
        <v>933</v>
      </c>
      <c r="C553">
        <v>4</v>
      </c>
      <c r="D553" s="9" t="str">
        <f>VLOOKUP(Table_mpnet_keywords_topics[[#This Row],[Column3.topic]],mpnet_keywords_topicDescription!$B$2:$C$19, 2, FALSE)</f>
        <v>4_teacher_teachers_technology_education</v>
      </c>
    </row>
    <row r="554" spans="1:4" x14ac:dyDescent="0.25">
      <c r="A554" t="s">
        <v>937</v>
      </c>
      <c r="B554" t="s">
        <v>938</v>
      </c>
      <c r="C554">
        <v>4</v>
      </c>
      <c r="D554" s="9" t="str">
        <f>VLOOKUP(Table_mpnet_keywords_topics[[#This Row],[Column3.topic]],mpnet_keywords_topicDescription!$B$2:$C$19, 2, FALSE)</f>
        <v>4_teacher_teachers_technology_education</v>
      </c>
    </row>
    <row r="555" spans="1:4" x14ac:dyDescent="0.25">
      <c r="A555" t="s">
        <v>942</v>
      </c>
      <c r="B555" t="s">
        <v>943</v>
      </c>
      <c r="C555">
        <v>1</v>
      </c>
      <c r="D555" s="9" t="str">
        <f>VLOOKUP(Table_mpnet_keywords_topics[[#This Row],[Column3.topic]],mpnet_keywords_topicDescription!$B$2:$C$19, 2, FALSE)</f>
        <v>1_writing_composition_second_instruction</v>
      </c>
    </row>
    <row r="556" spans="1:4" x14ac:dyDescent="0.25">
      <c r="A556" t="s">
        <v>947</v>
      </c>
      <c r="B556" t="s">
        <v>948</v>
      </c>
      <c r="C556">
        <v>-1</v>
      </c>
      <c r="D556" s="9" t="str">
        <f>VLOOKUP(Table_mpnet_keywords_topics[[#This Row],[Column3.topic]],mpnet_keywords_topicDescription!$B$2:$C$19, 2, FALSE)</f>
        <v>-1_language_second_learning_instruction</v>
      </c>
    </row>
    <row r="557" spans="1:4" x14ac:dyDescent="0.25">
      <c r="A557" t="s">
        <v>952</v>
      </c>
      <c r="B557" t="s">
        <v>953</v>
      </c>
      <c r="C557">
        <v>3</v>
      </c>
      <c r="D557" s="9" t="str">
        <f>VLOOKUP(Table_mpnet_keywords_topics[[#This Row],[Column3.topic]],mpnet_keywords_topicDescription!$B$2:$C$19, 2, FALSE)</f>
        <v>3_assisted_computer_learning_language</v>
      </c>
    </row>
    <row r="558" spans="1:4" x14ac:dyDescent="0.25">
      <c r="A558" t="s">
        <v>956</v>
      </c>
      <c r="B558" t="s">
        <v>957</v>
      </c>
      <c r="C558">
        <v>0</v>
      </c>
      <c r="D558" s="9" t="str">
        <f>VLOOKUP(Table_mpnet_keywords_topics[[#This Row],[Column3.topic]],mpnet_keywords_topicDescription!$B$2:$C$19, 2, FALSE)</f>
        <v>0_language_second_tests_english</v>
      </c>
    </row>
    <row r="559" spans="1:4" x14ac:dyDescent="0.25">
      <c r="A559" t="s">
        <v>961</v>
      </c>
      <c r="B559" t="s">
        <v>962</v>
      </c>
      <c r="C559">
        <v>1</v>
      </c>
      <c r="D559" s="9" t="str">
        <f>VLOOKUP(Table_mpnet_keywords_topics[[#This Row],[Column3.topic]],mpnet_keywords_topicDescription!$B$2:$C$19, 2, FALSE)</f>
        <v>1_writing_composition_second_instruction</v>
      </c>
    </row>
    <row r="560" spans="1:4" x14ac:dyDescent="0.25">
      <c r="A560" t="s">
        <v>966</v>
      </c>
      <c r="B560" t="s">
        <v>967</v>
      </c>
      <c r="C560">
        <v>2</v>
      </c>
      <c r="D560" s="9" t="str">
        <f>VLOOKUP(Table_mpnet_keywords_topics[[#This Row],[Column3.topic]],mpnet_keywords_topicDescription!$B$2:$C$19, 2, FALSE)</f>
        <v>2_communication_intercultural_cultural_mediated</v>
      </c>
    </row>
    <row r="561" spans="1:4" x14ac:dyDescent="0.25">
      <c r="A561" t="s">
        <v>971</v>
      </c>
      <c r="B561" t="s">
        <v>972</v>
      </c>
      <c r="C561">
        <v>6</v>
      </c>
      <c r="D561" s="9" t="str">
        <f>VLOOKUP(Table_mpnet_keywords_topics[[#This Row],[Column3.topic]],mpnet_keywords_topicDescription!$B$2:$C$19, 2, FALSE)</f>
        <v>6_technology_student_in_education</v>
      </c>
    </row>
    <row r="562" spans="1:4" x14ac:dyDescent="0.25">
      <c r="A562" t="s">
        <v>976</v>
      </c>
      <c r="B562" t="s">
        <v>977</v>
      </c>
      <c r="C562">
        <v>-1</v>
      </c>
      <c r="D562" s="9" t="str">
        <f>VLOOKUP(Table_mpnet_keywords_topics[[#This Row],[Column3.topic]],mpnet_keywords_topicDescription!$B$2:$C$19, 2, FALSE)</f>
        <v>-1_language_second_learning_instruction</v>
      </c>
    </row>
    <row r="563" spans="1:4" x14ac:dyDescent="0.25">
      <c r="A563" t="s">
        <v>981</v>
      </c>
      <c r="B563" t="s">
        <v>982</v>
      </c>
      <c r="C563">
        <v>3</v>
      </c>
      <c r="D563" s="9" t="str">
        <f>VLOOKUP(Table_mpnet_keywords_topics[[#This Row],[Column3.topic]],mpnet_keywords_topicDescription!$B$2:$C$19, 2, FALSE)</f>
        <v>3_assisted_computer_learning_language</v>
      </c>
    </row>
    <row r="564" spans="1:4" x14ac:dyDescent="0.25">
      <c r="A564" t="s">
        <v>986</v>
      </c>
      <c r="B564" t="s">
        <v>987</v>
      </c>
      <c r="C564">
        <v>0</v>
      </c>
      <c r="D564" s="9" t="str">
        <f>VLOOKUP(Table_mpnet_keywords_topics[[#This Row],[Column3.topic]],mpnet_keywords_topicDescription!$B$2:$C$19, 2, FALSE)</f>
        <v>0_language_second_tests_english</v>
      </c>
    </row>
    <row r="565" spans="1:4" x14ac:dyDescent="0.25">
      <c r="A565" t="s">
        <v>1422</v>
      </c>
      <c r="B565" t="s">
        <v>1423</v>
      </c>
      <c r="C565">
        <v>10</v>
      </c>
      <c r="D565" s="9" t="str">
        <f>VLOOKUP(Table_mpnet_keywords_topics[[#This Row],[Column3.topic]],mpnet_keywords_topicDescription!$B$2:$C$19, 2, FALSE)</f>
        <v>10_spanish_instruction_student_language</v>
      </c>
    </row>
    <row r="566" spans="1:4" x14ac:dyDescent="0.25">
      <c r="A566" t="s">
        <v>1427</v>
      </c>
      <c r="B566" t="s">
        <v>1428</v>
      </c>
      <c r="C566">
        <v>-1</v>
      </c>
      <c r="D566" s="9" t="str">
        <f>VLOOKUP(Table_mpnet_keywords_topics[[#This Row],[Column3.topic]],mpnet_keywords_topicDescription!$B$2:$C$19, 2, FALSE)</f>
        <v>-1_language_second_learning_instruction</v>
      </c>
    </row>
    <row r="567" spans="1:4" x14ac:dyDescent="0.25">
      <c r="A567" t="s">
        <v>1432</v>
      </c>
      <c r="B567" t="s">
        <v>1433</v>
      </c>
      <c r="C567">
        <v>3</v>
      </c>
      <c r="D567" s="9" t="str">
        <f>VLOOKUP(Table_mpnet_keywords_topics[[#This Row],[Column3.topic]],mpnet_keywords_topicDescription!$B$2:$C$19, 2, FALSE)</f>
        <v>3_assisted_computer_learning_language</v>
      </c>
    </row>
    <row r="568" spans="1:4" x14ac:dyDescent="0.25">
      <c r="A568" t="s">
        <v>1437</v>
      </c>
      <c r="B568" t="s">
        <v>1438</v>
      </c>
      <c r="C568">
        <v>-1</v>
      </c>
      <c r="D568" s="9" t="str">
        <f>VLOOKUP(Table_mpnet_keywords_topics[[#This Row],[Column3.topic]],mpnet_keywords_topicDescription!$B$2:$C$19, 2, FALSE)</f>
        <v>-1_language_second_learning_instruction</v>
      </c>
    </row>
    <row r="569" spans="1:4" x14ac:dyDescent="0.25">
      <c r="A569" t="s">
        <v>1442</v>
      </c>
      <c r="B569" t="s">
        <v>1443</v>
      </c>
      <c r="C569">
        <v>8</v>
      </c>
      <c r="D569" s="9" t="str">
        <f>VLOOKUP(Table_mpnet_keywords_topics[[#This Row],[Column3.topic]],mpnet_keywords_topicDescription!$B$2:$C$19, 2, FALSE)</f>
        <v>8_pronunciation_instruction_second_language</v>
      </c>
    </row>
    <row r="570" spans="1:4" x14ac:dyDescent="0.25">
      <c r="A570" t="s">
        <v>1447</v>
      </c>
      <c r="B570" t="s">
        <v>1448</v>
      </c>
      <c r="C570">
        <v>-1</v>
      </c>
      <c r="D570" s="9" t="str">
        <f>VLOOKUP(Table_mpnet_keywords_topics[[#This Row],[Column3.topic]],mpnet_keywords_topicDescription!$B$2:$C$19, 2, FALSE)</f>
        <v>-1_language_second_learning_instruction</v>
      </c>
    </row>
    <row r="571" spans="1:4" x14ac:dyDescent="0.25">
      <c r="A571" t="s">
        <v>1452</v>
      </c>
      <c r="B571" t="s">
        <v>1453</v>
      </c>
      <c r="C571">
        <v>3</v>
      </c>
      <c r="D571" s="9" t="str">
        <f>VLOOKUP(Table_mpnet_keywords_topics[[#This Row],[Column3.topic]],mpnet_keywords_topicDescription!$B$2:$C$19, 2, FALSE)</f>
        <v>3_assisted_computer_learning_language</v>
      </c>
    </row>
    <row r="572" spans="1:4" x14ac:dyDescent="0.25">
      <c r="A572" t="s">
        <v>1457</v>
      </c>
      <c r="B572" t="s">
        <v>1458</v>
      </c>
      <c r="C572">
        <v>3</v>
      </c>
      <c r="D572" s="9" t="str">
        <f>VLOOKUP(Table_mpnet_keywords_topics[[#This Row],[Column3.topic]],mpnet_keywords_topicDescription!$B$2:$C$19, 2, FALSE)</f>
        <v>3_assisted_computer_learning_language</v>
      </c>
    </row>
    <row r="573" spans="1:4" x14ac:dyDescent="0.25">
      <c r="A573" t="s">
        <v>1462</v>
      </c>
      <c r="B573" t="s">
        <v>1463</v>
      </c>
      <c r="C573">
        <v>2</v>
      </c>
      <c r="D573" s="9" t="str">
        <f>VLOOKUP(Table_mpnet_keywords_topics[[#This Row],[Column3.topic]],mpnet_keywords_topicDescription!$B$2:$C$19, 2, FALSE)</f>
        <v>2_communication_intercultural_cultural_mediated</v>
      </c>
    </row>
    <row r="574" spans="1:4" x14ac:dyDescent="0.25">
      <c r="A574" t="s">
        <v>1467</v>
      </c>
      <c r="B574" t="s">
        <v>1468</v>
      </c>
      <c r="C574">
        <v>3</v>
      </c>
      <c r="D574" s="9" t="str">
        <f>VLOOKUP(Table_mpnet_keywords_topics[[#This Row],[Column3.topic]],mpnet_keywords_topicDescription!$B$2:$C$19, 2, FALSE)</f>
        <v>3_assisted_computer_learning_language</v>
      </c>
    </row>
    <row r="575" spans="1:4" x14ac:dyDescent="0.25">
      <c r="A575" t="s">
        <v>1472</v>
      </c>
      <c r="B575" t="s">
        <v>1473</v>
      </c>
      <c r="C575">
        <v>-1</v>
      </c>
      <c r="D575" s="9" t="str">
        <f>VLOOKUP(Table_mpnet_keywords_topics[[#This Row],[Column3.topic]],mpnet_keywords_topicDescription!$B$2:$C$19, 2, FALSE)</f>
        <v>-1_language_second_learning_instruction</v>
      </c>
    </row>
    <row r="576" spans="1:4" x14ac:dyDescent="0.25">
      <c r="A576" t="s">
        <v>1477</v>
      </c>
      <c r="B576" t="s">
        <v>1478</v>
      </c>
      <c r="C576">
        <v>3</v>
      </c>
      <c r="D576" s="9" t="str">
        <f>VLOOKUP(Table_mpnet_keywords_topics[[#This Row],[Column3.topic]],mpnet_keywords_topicDescription!$B$2:$C$19, 2, FALSE)</f>
        <v>3_assisted_computer_learning_language</v>
      </c>
    </row>
    <row r="577" spans="1:4" x14ac:dyDescent="0.25">
      <c r="A577" t="s">
        <v>1481</v>
      </c>
      <c r="B577" t="s">
        <v>1482</v>
      </c>
      <c r="C577">
        <v>-1</v>
      </c>
      <c r="D577" s="9" t="str">
        <f>VLOOKUP(Table_mpnet_keywords_topics[[#This Row],[Column3.topic]],mpnet_keywords_topicDescription!$B$2:$C$19, 2, FALSE)</f>
        <v>-1_language_second_learning_instruction</v>
      </c>
    </row>
    <row r="578" spans="1:4" x14ac:dyDescent="0.25">
      <c r="A578" t="s">
        <v>1485</v>
      </c>
      <c r="B578" t="s">
        <v>1486</v>
      </c>
      <c r="C578">
        <v>2</v>
      </c>
      <c r="D578" s="9" t="str">
        <f>VLOOKUP(Table_mpnet_keywords_topics[[#This Row],[Column3.topic]],mpnet_keywords_topicDescription!$B$2:$C$19, 2, FALSE)</f>
        <v>2_communication_intercultural_cultural_mediated</v>
      </c>
    </row>
    <row r="579" spans="1:4" x14ac:dyDescent="0.25">
      <c r="A579" t="s">
        <v>1490</v>
      </c>
      <c r="B579" t="s">
        <v>1491</v>
      </c>
      <c r="C579">
        <v>-1</v>
      </c>
      <c r="D579" s="9" t="str">
        <f>VLOOKUP(Table_mpnet_keywords_topics[[#This Row],[Column3.topic]],mpnet_keywords_topicDescription!$B$2:$C$19, 2, FALSE)</f>
        <v>-1_language_second_learning_instruction</v>
      </c>
    </row>
    <row r="580" spans="1:4" x14ac:dyDescent="0.25">
      <c r="A580" t="s">
        <v>1495</v>
      </c>
      <c r="B580" t="s">
        <v>1496</v>
      </c>
      <c r="C580">
        <v>3</v>
      </c>
      <c r="D580" s="9" t="str">
        <f>VLOOKUP(Table_mpnet_keywords_topics[[#This Row],[Column3.topic]],mpnet_keywords_topicDescription!$B$2:$C$19, 2, FALSE)</f>
        <v>3_assisted_computer_learning_language</v>
      </c>
    </row>
    <row r="581" spans="1:4" x14ac:dyDescent="0.25">
      <c r="A581" t="s">
        <v>1500</v>
      </c>
      <c r="B581" t="s">
        <v>1501</v>
      </c>
      <c r="C581">
        <v>-1</v>
      </c>
      <c r="D581" s="9" t="str">
        <f>VLOOKUP(Table_mpnet_keywords_topics[[#This Row],[Column3.topic]],mpnet_keywords_topicDescription!$B$2:$C$19, 2, FALSE)</f>
        <v>-1_language_second_learning_instruction</v>
      </c>
    </row>
    <row r="582" spans="1:4" x14ac:dyDescent="0.25">
      <c r="A582" t="s">
        <v>1506</v>
      </c>
      <c r="B582" t="s">
        <v>1507</v>
      </c>
      <c r="C582">
        <v>1</v>
      </c>
      <c r="D582" s="9" t="str">
        <f>VLOOKUP(Table_mpnet_keywords_topics[[#This Row],[Column3.topic]],mpnet_keywords_topicDescription!$B$2:$C$19, 2, FALSE)</f>
        <v>1_writing_composition_second_instruction</v>
      </c>
    </row>
    <row r="583" spans="1:4" x14ac:dyDescent="0.25">
      <c r="A583" t="s">
        <v>1511</v>
      </c>
      <c r="B583" t="s">
        <v>1512</v>
      </c>
      <c r="C583">
        <v>0</v>
      </c>
      <c r="D583" s="9" t="str">
        <f>VLOOKUP(Table_mpnet_keywords_topics[[#This Row],[Column3.topic]],mpnet_keywords_topicDescription!$B$2:$C$19, 2, FALSE)</f>
        <v>0_language_second_tests_english</v>
      </c>
    </row>
    <row r="584" spans="1:4" x14ac:dyDescent="0.25">
      <c r="A584" t="s">
        <v>1516</v>
      </c>
      <c r="B584" t="s">
        <v>1517</v>
      </c>
      <c r="C584">
        <v>10</v>
      </c>
      <c r="D584" s="9" t="str">
        <f>VLOOKUP(Table_mpnet_keywords_topics[[#This Row],[Column3.topic]],mpnet_keywords_topicDescription!$B$2:$C$19, 2, FALSE)</f>
        <v>10_spanish_instruction_student_language</v>
      </c>
    </row>
    <row r="585" spans="1:4" x14ac:dyDescent="0.25">
      <c r="A585" t="s">
        <v>1521</v>
      </c>
      <c r="B585" t="s">
        <v>1522</v>
      </c>
      <c r="C585">
        <v>1</v>
      </c>
      <c r="D585" s="9" t="str">
        <f>VLOOKUP(Table_mpnet_keywords_topics[[#This Row],[Column3.topic]],mpnet_keywords_topicDescription!$B$2:$C$19, 2, FALSE)</f>
        <v>1_writing_composition_second_instruction</v>
      </c>
    </row>
    <row r="586" spans="1:4" x14ac:dyDescent="0.25">
      <c r="A586" t="s">
        <v>1526</v>
      </c>
      <c r="B586" t="s">
        <v>1527</v>
      </c>
      <c r="C586">
        <v>0</v>
      </c>
      <c r="D586" s="9" t="str">
        <f>VLOOKUP(Table_mpnet_keywords_topics[[#This Row],[Column3.topic]],mpnet_keywords_topicDescription!$B$2:$C$19, 2, FALSE)</f>
        <v>0_language_second_tests_english</v>
      </c>
    </row>
    <row r="587" spans="1:4" x14ac:dyDescent="0.25">
      <c r="A587" t="s">
        <v>1532</v>
      </c>
      <c r="B587" t="s">
        <v>1533</v>
      </c>
      <c r="C587">
        <v>5</v>
      </c>
      <c r="D587" s="9" t="str">
        <f>VLOOKUP(Table_mpnet_keywords_topics[[#This Row],[Column3.topic]],mpnet_keywords_topicDescription!$B$2:$C$19, 2, FALSE)</f>
        <v>5_chinese_language_mandarin_instruction</v>
      </c>
    </row>
    <row r="588" spans="1:4" x14ac:dyDescent="0.25">
      <c r="A588" t="s">
        <v>1537</v>
      </c>
      <c r="B588" t="s">
        <v>1538</v>
      </c>
      <c r="C588">
        <v>8</v>
      </c>
      <c r="D588" s="9" t="str">
        <f>VLOOKUP(Table_mpnet_keywords_topics[[#This Row],[Column3.topic]],mpnet_keywords_topicDescription!$B$2:$C$19, 2, FALSE)</f>
        <v>8_pronunciation_instruction_second_language</v>
      </c>
    </row>
    <row r="589" spans="1:4" x14ac:dyDescent="0.25">
      <c r="A589" t="s">
        <v>1542</v>
      </c>
      <c r="B589" t="s">
        <v>1543</v>
      </c>
      <c r="C589">
        <v>5</v>
      </c>
      <c r="D589" s="9" t="str">
        <f>VLOOKUP(Table_mpnet_keywords_topics[[#This Row],[Column3.topic]],mpnet_keywords_topicDescription!$B$2:$C$19, 2, FALSE)</f>
        <v>5_chinese_language_mandarin_instruction</v>
      </c>
    </row>
    <row r="590" spans="1:4" x14ac:dyDescent="0.25">
      <c r="A590" t="s">
        <v>1547</v>
      </c>
      <c r="B590" t="s">
        <v>5540</v>
      </c>
      <c r="C590">
        <v>-1</v>
      </c>
      <c r="D590" s="9" t="str">
        <f>VLOOKUP(Table_mpnet_keywords_topics[[#This Row],[Column3.topic]],mpnet_keywords_topicDescription!$B$2:$C$19, 2, FALSE)</f>
        <v>-1_language_second_learning_instruction</v>
      </c>
    </row>
    <row r="591" spans="1:4" x14ac:dyDescent="0.25">
      <c r="A591" t="s">
        <v>1550</v>
      </c>
      <c r="B591" t="s">
        <v>1551</v>
      </c>
      <c r="C591">
        <v>-1</v>
      </c>
      <c r="D591" s="9" t="str">
        <f>VLOOKUP(Table_mpnet_keywords_topics[[#This Row],[Column3.topic]],mpnet_keywords_topicDescription!$B$2:$C$19, 2, FALSE)</f>
        <v>-1_language_second_learning_instruction</v>
      </c>
    </row>
    <row r="592" spans="1:4" x14ac:dyDescent="0.25">
      <c r="A592" t="s">
        <v>1555</v>
      </c>
      <c r="B592" t="s">
        <v>1556</v>
      </c>
      <c r="C592">
        <v>7</v>
      </c>
      <c r="D592" s="9" t="str">
        <f>VLOOKUP(Table_mpnet_keywords_topics[[#This Row],[Column3.topic]],mpnet_keywords_topicDescription!$B$2:$C$19, 2, FALSE)</f>
        <v>7_communication_synchronous_mediated_computer</v>
      </c>
    </row>
    <row r="593" spans="1:4" x14ac:dyDescent="0.25">
      <c r="A593" t="s">
        <v>1560</v>
      </c>
      <c r="B593" t="s">
        <v>1561</v>
      </c>
      <c r="C593">
        <v>5</v>
      </c>
      <c r="D593" s="9" t="str">
        <f>VLOOKUP(Table_mpnet_keywords_topics[[#This Row],[Column3.topic]],mpnet_keywords_topicDescription!$B$2:$C$19, 2, FALSE)</f>
        <v>5_chinese_language_mandarin_instruction</v>
      </c>
    </row>
    <row r="594" spans="1:4" x14ac:dyDescent="0.25">
      <c r="A594" t="s">
        <v>1565</v>
      </c>
      <c r="B594" t="s">
        <v>1566</v>
      </c>
      <c r="C594">
        <v>0</v>
      </c>
      <c r="D594" s="9" t="str">
        <f>VLOOKUP(Table_mpnet_keywords_topics[[#This Row],[Column3.topic]],mpnet_keywords_topicDescription!$B$2:$C$19, 2, FALSE)</f>
        <v>0_language_second_tests_english</v>
      </c>
    </row>
    <row r="595" spans="1:4" x14ac:dyDescent="0.25">
      <c r="A595" t="s">
        <v>1570</v>
      </c>
      <c r="B595" t="s">
        <v>1571</v>
      </c>
      <c r="C595">
        <v>0</v>
      </c>
      <c r="D595" s="9" t="str">
        <f>VLOOKUP(Table_mpnet_keywords_topics[[#This Row],[Column3.topic]],mpnet_keywords_topicDescription!$B$2:$C$19, 2, FALSE)</f>
        <v>0_language_second_tests_english</v>
      </c>
    </row>
    <row r="596" spans="1:4" x14ac:dyDescent="0.25">
      <c r="A596" t="s">
        <v>1574</v>
      </c>
      <c r="B596" t="s">
        <v>1575</v>
      </c>
      <c r="C596">
        <v>-1</v>
      </c>
      <c r="D596" s="9" t="str">
        <f>VLOOKUP(Table_mpnet_keywords_topics[[#This Row],[Column3.topic]],mpnet_keywords_topicDescription!$B$2:$C$19, 2, FALSE)</f>
        <v>-1_language_second_learning_instruction</v>
      </c>
    </row>
    <row r="597" spans="1:4" x14ac:dyDescent="0.25">
      <c r="A597" t="s">
        <v>1579</v>
      </c>
      <c r="B597" t="s">
        <v>1580</v>
      </c>
      <c r="C597">
        <v>0</v>
      </c>
      <c r="D597" s="9" t="str">
        <f>VLOOKUP(Table_mpnet_keywords_topics[[#This Row],[Column3.topic]],mpnet_keywords_topicDescription!$B$2:$C$19, 2, FALSE)</f>
        <v>0_language_second_tests_english</v>
      </c>
    </row>
    <row r="598" spans="1:4" x14ac:dyDescent="0.25">
      <c r="A598" t="s">
        <v>1869</v>
      </c>
      <c r="B598" t="s">
        <v>1870</v>
      </c>
      <c r="C598">
        <v>10</v>
      </c>
      <c r="D598" s="9" t="str">
        <f>VLOOKUP(Table_mpnet_keywords_topics[[#This Row],[Column3.topic]],mpnet_keywords_topicDescription!$B$2:$C$19, 2, FALSE)</f>
        <v>10_spanish_instruction_student_language</v>
      </c>
    </row>
    <row r="599" spans="1:4" x14ac:dyDescent="0.25">
      <c r="A599" t="s">
        <v>1874</v>
      </c>
      <c r="B599" t="s">
        <v>1875</v>
      </c>
      <c r="C599">
        <v>1</v>
      </c>
      <c r="D599" s="9" t="str">
        <f>VLOOKUP(Table_mpnet_keywords_topics[[#This Row],[Column3.topic]],mpnet_keywords_topicDescription!$B$2:$C$19, 2, FALSE)</f>
        <v>1_writing_composition_second_instruction</v>
      </c>
    </row>
    <row r="600" spans="1:4" x14ac:dyDescent="0.25">
      <c r="A600" t="s">
        <v>1879</v>
      </c>
      <c r="B600" t="s">
        <v>1880</v>
      </c>
      <c r="C600">
        <v>0</v>
      </c>
      <c r="D600" s="9" t="str">
        <f>VLOOKUP(Table_mpnet_keywords_topics[[#This Row],[Column3.topic]],mpnet_keywords_topicDescription!$B$2:$C$19, 2, FALSE)</f>
        <v>0_language_second_tests_english</v>
      </c>
    </row>
    <row r="601" spans="1:4" x14ac:dyDescent="0.25">
      <c r="A601" t="s">
        <v>1884</v>
      </c>
      <c r="B601" t="s">
        <v>1885</v>
      </c>
      <c r="C601">
        <v>1</v>
      </c>
      <c r="D601" s="9" t="str">
        <f>VLOOKUP(Table_mpnet_keywords_topics[[#This Row],[Column3.topic]],mpnet_keywords_topicDescription!$B$2:$C$19, 2, FALSE)</f>
        <v>1_writing_composition_second_instruction</v>
      </c>
    </row>
    <row r="602" spans="1:4" x14ac:dyDescent="0.25">
      <c r="A602" t="s">
        <v>1889</v>
      </c>
      <c r="B602" t="s">
        <v>1890</v>
      </c>
      <c r="C602">
        <v>-1</v>
      </c>
      <c r="D602" s="9" t="str">
        <f>VLOOKUP(Table_mpnet_keywords_topics[[#This Row],[Column3.topic]],mpnet_keywords_topicDescription!$B$2:$C$19, 2, FALSE)</f>
        <v>-1_language_second_learning_instruction</v>
      </c>
    </row>
    <row r="603" spans="1:4" x14ac:dyDescent="0.25">
      <c r="A603" t="s">
        <v>1895</v>
      </c>
      <c r="B603" t="s">
        <v>1896</v>
      </c>
      <c r="C603">
        <v>-1</v>
      </c>
      <c r="D603" s="9" t="str">
        <f>VLOOKUP(Table_mpnet_keywords_topics[[#This Row],[Column3.topic]],mpnet_keywords_topicDescription!$B$2:$C$19, 2, FALSE)</f>
        <v>-1_language_second_learning_instruction</v>
      </c>
    </row>
    <row r="604" spans="1:4" x14ac:dyDescent="0.25">
      <c r="A604" t="s">
        <v>1901</v>
      </c>
      <c r="B604" t="s">
        <v>1902</v>
      </c>
      <c r="C604">
        <v>2</v>
      </c>
      <c r="D604" s="9" t="str">
        <f>VLOOKUP(Table_mpnet_keywords_topics[[#This Row],[Column3.topic]],mpnet_keywords_topicDescription!$B$2:$C$19, 2, FALSE)</f>
        <v>2_communication_intercultural_cultural_mediated</v>
      </c>
    </row>
    <row r="605" spans="1:4" x14ac:dyDescent="0.25">
      <c r="A605" t="s">
        <v>1906</v>
      </c>
      <c r="B605" t="s">
        <v>1907</v>
      </c>
      <c r="C605">
        <v>-1</v>
      </c>
      <c r="D605" s="9" t="str">
        <f>VLOOKUP(Table_mpnet_keywords_topics[[#This Row],[Column3.topic]],mpnet_keywords_topicDescription!$B$2:$C$19, 2, FALSE)</f>
        <v>-1_language_second_learning_instruction</v>
      </c>
    </row>
    <row r="606" spans="1:4" x14ac:dyDescent="0.25">
      <c r="A606" t="s">
        <v>1911</v>
      </c>
      <c r="B606" t="s">
        <v>1912</v>
      </c>
      <c r="C606">
        <v>0</v>
      </c>
      <c r="D606" s="9" t="str">
        <f>VLOOKUP(Table_mpnet_keywords_topics[[#This Row],[Column3.topic]],mpnet_keywords_topicDescription!$B$2:$C$19, 2, FALSE)</f>
        <v>0_language_second_tests_english</v>
      </c>
    </row>
    <row r="607" spans="1:4" x14ac:dyDescent="0.25">
      <c r="A607" t="s">
        <v>1916</v>
      </c>
      <c r="B607" t="s">
        <v>1917</v>
      </c>
      <c r="C607">
        <v>0</v>
      </c>
      <c r="D607" s="9" t="str">
        <f>VLOOKUP(Table_mpnet_keywords_topics[[#This Row],[Column3.topic]],mpnet_keywords_topicDescription!$B$2:$C$19, 2, FALSE)</f>
        <v>0_language_second_tests_english</v>
      </c>
    </row>
    <row r="608" spans="1:4" x14ac:dyDescent="0.25">
      <c r="A608" t="s">
        <v>1921</v>
      </c>
      <c r="B608" t="s">
        <v>1922</v>
      </c>
      <c r="C608">
        <v>-1</v>
      </c>
      <c r="D608" s="9" t="str">
        <f>VLOOKUP(Table_mpnet_keywords_topics[[#This Row],[Column3.topic]],mpnet_keywords_topicDescription!$B$2:$C$19, 2, FALSE)</f>
        <v>-1_language_second_learning_instruction</v>
      </c>
    </row>
    <row r="609" spans="1:4" x14ac:dyDescent="0.25">
      <c r="A609" t="s">
        <v>1926</v>
      </c>
      <c r="B609" t="s">
        <v>5535</v>
      </c>
      <c r="C609">
        <v>6</v>
      </c>
      <c r="D609" s="9" t="str">
        <f>VLOOKUP(Table_mpnet_keywords_topics[[#This Row],[Column3.topic]],mpnet_keywords_topicDescription!$B$2:$C$19, 2, FALSE)</f>
        <v>6_technology_student_in_education</v>
      </c>
    </row>
    <row r="610" spans="1:4" x14ac:dyDescent="0.25">
      <c r="A610" t="s">
        <v>1929</v>
      </c>
      <c r="B610" t="s">
        <v>1930</v>
      </c>
      <c r="C610">
        <v>-1</v>
      </c>
      <c r="D610" s="9" t="str">
        <f>VLOOKUP(Table_mpnet_keywords_topics[[#This Row],[Column3.topic]],mpnet_keywords_topicDescription!$B$2:$C$19, 2, FALSE)</f>
        <v>-1_language_second_learning_instruction</v>
      </c>
    </row>
    <row r="611" spans="1:4" x14ac:dyDescent="0.25">
      <c r="A611" t="s">
        <v>1934</v>
      </c>
      <c r="B611" t="s">
        <v>1935</v>
      </c>
      <c r="C611">
        <v>2</v>
      </c>
      <c r="D611" s="9" t="str">
        <f>VLOOKUP(Table_mpnet_keywords_topics[[#This Row],[Column3.topic]],mpnet_keywords_topicDescription!$B$2:$C$19, 2, FALSE)</f>
        <v>2_communication_intercultural_cultural_mediated</v>
      </c>
    </row>
    <row r="612" spans="1:4" x14ac:dyDescent="0.25">
      <c r="A612" t="s">
        <v>1939</v>
      </c>
      <c r="B612" t="s">
        <v>1940</v>
      </c>
      <c r="C612">
        <v>1</v>
      </c>
      <c r="D612" s="9" t="str">
        <f>VLOOKUP(Table_mpnet_keywords_topics[[#This Row],[Column3.topic]],mpnet_keywords_topicDescription!$B$2:$C$19, 2, FALSE)</f>
        <v>1_writing_composition_second_instruction</v>
      </c>
    </row>
    <row r="613" spans="1:4" x14ac:dyDescent="0.25">
      <c r="A613" t="s">
        <v>1944</v>
      </c>
      <c r="B613" t="s">
        <v>1945</v>
      </c>
      <c r="C613">
        <v>-1</v>
      </c>
      <c r="D613" s="9" t="str">
        <f>VLOOKUP(Table_mpnet_keywords_topics[[#This Row],[Column3.topic]],mpnet_keywords_topicDescription!$B$2:$C$19, 2, FALSE)</f>
        <v>-1_language_second_learning_instruction</v>
      </c>
    </row>
    <row r="614" spans="1:4" x14ac:dyDescent="0.25">
      <c r="A614" t="s">
        <v>1948</v>
      </c>
      <c r="B614" t="s">
        <v>1949</v>
      </c>
      <c r="C614">
        <v>2</v>
      </c>
      <c r="D614" s="9" t="str">
        <f>VLOOKUP(Table_mpnet_keywords_topics[[#This Row],[Column3.topic]],mpnet_keywords_topicDescription!$B$2:$C$19, 2, FALSE)</f>
        <v>2_communication_intercultural_cultural_mediated</v>
      </c>
    </row>
    <row r="615" spans="1:4" x14ac:dyDescent="0.25">
      <c r="A615" t="s">
        <v>1954</v>
      </c>
      <c r="B615" t="s">
        <v>1955</v>
      </c>
      <c r="C615">
        <v>1</v>
      </c>
      <c r="D615" s="9" t="str">
        <f>VLOOKUP(Table_mpnet_keywords_topics[[#This Row],[Column3.topic]],mpnet_keywords_topicDescription!$B$2:$C$19, 2, FALSE)</f>
        <v>1_writing_composition_second_instruction</v>
      </c>
    </row>
    <row r="616" spans="1:4" x14ac:dyDescent="0.25">
      <c r="A616" t="s">
        <v>1959</v>
      </c>
      <c r="B616" t="s">
        <v>1960</v>
      </c>
      <c r="C616">
        <v>6</v>
      </c>
      <c r="D616" s="9" t="str">
        <f>VLOOKUP(Table_mpnet_keywords_topics[[#This Row],[Column3.topic]],mpnet_keywords_topicDescription!$B$2:$C$19, 2, FALSE)</f>
        <v>6_technology_student_in_education</v>
      </c>
    </row>
    <row r="617" spans="1:4" x14ac:dyDescent="0.25">
      <c r="A617" t="s">
        <v>1963</v>
      </c>
      <c r="B617" t="s">
        <v>1964</v>
      </c>
      <c r="C617">
        <v>0</v>
      </c>
      <c r="D617" s="9" t="str">
        <f>VLOOKUP(Table_mpnet_keywords_topics[[#This Row],[Column3.topic]],mpnet_keywords_topicDescription!$B$2:$C$19, 2, FALSE)</f>
        <v>0_language_second_tests_english</v>
      </c>
    </row>
    <row r="618" spans="1:4" x14ac:dyDescent="0.25">
      <c r="A618" t="s">
        <v>1968</v>
      </c>
      <c r="B618" t="s">
        <v>1969</v>
      </c>
      <c r="C618">
        <v>-1</v>
      </c>
      <c r="D618" s="9" t="str">
        <f>VLOOKUP(Table_mpnet_keywords_topics[[#This Row],[Column3.topic]],mpnet_keywords_topicDescription!$B$2:$C$19, 2, FALSE)</f>
        <v>-1_language_second_learning_instruction</v>
      </c>
    </row>
    <row r="619" spans="1:4" x14ac:dyDescent="0.25">
      <c r="A619" t="s">
        <v>1972</v>
      </c>
      <c r="B619" t="s">
        <v>1973</v>
      </c>
      <c r="C619">
        <v>0</v>
      </c>
      <c r="D619" s="9" t="str">
        <f>VLOOKUP(Table_mpnet_keywords_topics[[#This Row],[Column3.topic]],mpnet_keywords_topicDescription!$B$2:$C$19, 2, FALSE)</f>
        <v>0_language_second_tests_english</v>
      </c>
    </row>
    <row r="620" spans="1:4" x14ac:dyDescent="0.25">
      <c r="A620" t="s">
        <v>1977</v>
      </c>
      <c r="B620" t="s">
        <v>1978</v>
      </c>
      <c r="C620">
        <v>0</v>
      </c>
      <c r="D620" s="9" t="str">
        <f>VLOOKUP(Table_mpnet_keywords_topics[[#This Row],[Column3.topic]],mpnet_keywords_topicDescription!$B$2:$C$19, 2, FALSE)</f>
        <v>0_language_second_tests_english</v>
      </c>
    </row>
    <row r="621" spans="1:4" x14ac:dyDescent="0.25">
      <c r="A621" t="s">
        <v>1982</v>
      </c>
      <c r="B621" t="s">
        <v>1983</v>
      </c>
      <c r="C621">
        <v>1</v>
      </c>
      <c r="D621" s="9" t="str">
        <f>VLOOKUP(Table_mpnet_keywords_topics[[#This Row],[Column3.topic]],mpnet_keywords_topicDescription!$B$2:$C$19, 2, FALSE)</f>
        <v>1_writing_composition_second_instruction</v>
      </c>
    </row>
    <row r="622" spans="1:4" x14ac:dyDescent="0.25">
      <c r="A622" t="s">
        <v>1988</v>
      </c>
      <c r="B622" t="s">
        <v>1989</v>
      </c>
      <c r="C622">
        <v>-1</v>
      </c>
      <c r="D622" s="9" t="str">
        <f>VLOOKUP(Table_mpnet_keywords_topics[[#This Row],[Column3.topic]],mpnet_keywords_topicDescription!$B$2:$C$19, 2, FALSE)</f>
        <v>-1_language_second_learning_instruction</v>
      </c>
    </row>
    <row r="623" spans="1:4" x14ac:dyDescent="0.25">
      <c r="A623" t="s">
        <v>1994</v>
      </c>
      <c r="B623" t="s">
        <v>1995</v>
      </c>
      <c r="C623">
        <v>0</v>
      </c>
      <c r="D623" s="9" t="str">
        <f>VLOOKUP(Table_mpnet_keywords_topics[[#This Row],[Column3.topic]],mpnet_keywords_topicDescription!$B$2:$C$19, 2, FALSE)</f>
        <v>0_language_second_tests_english</v>
      </c>
    </row>
    <row r="624" spans="1:4" x14ac:dyDescent="0.25">
      <c r="A624" t="s">
        <v>2000</v>
      </c>
      <c r="B624" t="s">
        <v>2001</v>
      </c>
      <c r="C624">
        <v>10</v>
      </c>
      <c r="D624" s="9" t="str">
        <f>VLOOKUP(Table_mpnet_keywords_topics[[#This Row],[Column3.topic]],mpnet_keywords_topicDescription!$B$2:$C$19, 2, FALSE)</f>
        <v>10_spanish_instruction_student_language</v>
      </c>
    </row>
    <row r="625" spans="1:4" x14ac:dyDescent="0.25">
      <c r="A625" t="s">
        <v>2006</v>
      </c>
      <c r="B625" t="s">
        <v>2007</v>
      </c>
      <c r="C625">
        <v>1</v>
      </c>
      <c r="D625" s="9" t="str">
        <f>VLOOKUP(Table_mpnet_keywords_topics[[#This Row],[Column3.topic]],mpnet_keywords_topicDescription!$B$2:$C$19, 2, FALSE)</f>
        <v>1_writing_composition_second_instruction</v>
      </c>
    </row>
    <row r="626" spans="1:4" x14ac:dyDescent="0.25">
      <c r="A626" t="s">
        <v>2011</v>
      </c>
      <c r="B626" t="s">
        <v>2012</v>
      </c>
      <c r="C626">
        <v>0</v>
      </c>
      <c r="D626" s="9" t="str">
        <f>VLOOKUP(Table_mpnet_keywords_topics[[#This Row],[Column3.topic]],mpnet_keywords_topicDescription!$B$2:$C$19, 2, FALSE)</f>
        <v>0_language_second_tests_english</v>
      </c>
    </row>
    <row r="627" spans="1:4" x14ac:dyDescent="0.25">
      <c r="A627" t="s">
        <v>2312</v>
      </c>
      <c r="B627" t="s">
        <v>2313</v>
      </c>
      <c r="C627">
        <v>-1</v>
      </c>
      <c r="D627" s="9" t="str">
        <f>VLOOKUP(Table_mpnet_keywords_topics[[#This Row],[Column3.topic]],mpnet_keywords_topicDescription!$B$2:$C$19, 2, FALSE)</f>
        <v>-1_language_second_learning_instruction</v>
      </c>
    </row>
    <row r="628" spans="1:4" x14ac:dyDescent="0.25">
      <c r="A628" t="s">
        <v>2317</v>
      </c>
      <c r="B628" t="s">
        <v>5533</v>
      </c>
      <c r="C628">
        <v>2</v>
      </c>
      <c r="D628" s="9" t="str">
        <f>VLOOKUP(Table_mpnet_keywords_topics[[#This Row],[Column3.topic]],mpnet_keywords_topicDescription!$B$2:$C$19, 2, FALSE)</f>
        <v>2_communication_intercultural_cultural_mediated</v>
      </c>
    </row>
    <row r="629" spans="1:4" x14ac:dyDescent="0.25">
      <c r="A629" t="s">
        <v>2322</v>
      </c>
      <c r="B629" t="s">
        <v>5534</v>
      </c>
      <c r="C629">
        <v>-1</v>
      </c>
      <c r="D629" s="9" t="str">
        <f>VLOOKUP(Table_mpnet_keywords_topics[[#This Row],[Column3.topic]],mpnet_keywords_topicDescription!$B$2:$C$19, 2, FALSE)</f>
        <v>-1_language_second_learning_instruction</v>
      </c>
    </row>
    <row r="630" spans="1:4" x14ac:dyDescent="0.25">
      <c r="A630" t="s">
        <v>2326</v>
      </c>
      <c r="B630" t="s">
        <v>2327</v>
      </c>
      <c r="C630">
        <v>4</v>
      </c>
      <c r="D630" s="9" t="str">
        <f>VLOOKUP(Table_mpnet_keywords_topics[[#This Row],[Column3.topic]],mpnet_keywords_topicDescription!$B$2:$C$19, 2, FALSE)</f>
        <v>4_teacher_teachers_technology_education</v>
      </c>
    </row>
    <row r="631" spans="1:4" x14ac:dyDescent="0.25">
      <c r="A631" t="s">
        <v>2331</v>
      </c>
      <c r="B631" t="s">
        <v>2332</v>
      </c>
      <c r="C631">
        <v>6</v>
      </c>
      <c r="D631" s="9" t="str">
        <f>VLOOKUP(Table_mpnet_keywords_topics[[#This Row],[Column3.topic]],mpnet_keywords_topicDescription!$B$2:$C$19, 2, FALSE)</f>
        <v>6_technology_student_in_education</v>
      </c>
    </row>
    <row r="632" spans="1:4" x14ac:dyDescent="0.25">
      <c r="A632" t="s">
        <v>2336</v>
      </c>
      <c r="B632" t="s">
        <v>2337</v>
      </c>
      <c r="C632">
        <v>10</v>
      </c>
      <c r="D632" s="9" t="str">
        <f>VLOOKUP(Table_mpnet_keywords_topics[[#This Row],[Column3.topic]],mpnet_keywords_topicDescription!$B$2:$C$19, 2, FALSE)</f>
        <v>10_spanish_instruction_student_language</v>
      </c>
    </row>
    <row r="633" spans="1:4" x14ac:dyDescent="0.25">
      <c r="A633" t="s">
        <v>2341</v>
      </c>
      <c r="B633" t="s">
        <v>2342</v>
      </c>
      <c r="C633">
        <v>8</v>
      </c>
      <c r="D633" s="9" t="str">
        <f>VLOOKUP(Table_mpnet_keywords_topics[[#This Row],[Column3.topic]],mpnet_keywords_topicDescription!$B$2:$C$19, 2, FALSE)</f>
        <v>8_pronunciation_instruction_second_language</v>
      </c>
    </row>
    <row r="634" spans="1:4" x14ac:dyDescent="0.25">
      <c r="A634" t="s">
        <v>2346</v>
      </c>
      <c r="B634" t="s">
        <v>2347</v>
      </c>
      <c r="C634">
        <v>2</v>
      </c>
      <c r="D634" s="9" t="str">
        <f>VLOOKUP(Table_mpnet_keywords_topics[[#This Row],[Column3.topic]],mpnet_keywords_topicDescription!$B$2:$C$19, 2, FALSE)</f>
        <v>2_communication_intercultural_cultural_mediated</v>
      </c>
    </row>
    <row r="635" spans="1:4" x14ac:dyDescent="0.25">
      <c r="A635" t="s">
        <v>2352</v>
      </c>
      <c r="B635" t="s">
        <v>5532</v>
      </c>
      <c r="C635">
        <v>-1</v>
      </c>
      <c r="D635" s="9" t="str">
        <f>VLOOKUP(Table_mpnet_keywords_topics[[#This Row],[Column3.topic]],mpnet_keywords_topicDescription!$B$2:$C$19, 2, FALSE)</f>
        <v>-1_language_second_learning_instruction</v>
      </c>
    </row>
    <row r="636" spans="1:4" x14ac:dyDescent="0.25">
      <c r="A636" t="s">
        <v>2357</v>
      </c>
      <c r="B636" t="s">
        <v>2358</v>
      </c>
      <c r="C636">
        <v>1</v>
      </c>
      <c r="D636" s="9" t="str">
        <f>VLOOKUP(Table_mpnet_keywords_topics[[#This Row],[Column3.topic]],mpnet_keywords_topicDescription!$B$2:$C$19, 2, FALSE)</f>
        <v>1_writing_composition_second_instruction</v>
      </c>
    </row>
    <row r="637" spans="1:4" x14ac:dyDescent="0.25">
      <c r="A637" t="s">
        <v>2362</v>
      </c>
      <c r="B637" t="s">
        <v>2363</v>
      </c>
      <c r="C637">
        <v>5</v>
      </c>
      <c r="D637" s="9" t="str">
        <f>VLOOKUP(Table_mpnet_keywords_topics[[#This Row],[Column3.topic]],mpnet_keywords_topicDescription!$B$2:$C$19, 2, FALSE)</f>
        <v>5_chinese_language_mandarin_instruction</v>
      </c>
    </row>
    <row r="638" spans="1:4" x14ac:dyDescent="0.25">
      <c r="A638" t="s">
        <v>2367</v>
      </c>
      <c r="B638" t="s">
        <v>2368</v>
      </c>
      <c r="C638">
        <v>16</v>
      </c>
      <c r="D638" s="9" t="str">
        <f>VLOOKUP(Table_mpnet_keywords_topics[[#This Row],[Column3.topic]],mpnet_keywords_topicDescription!$B$2:$C$19, 2, FALSE)</f>
        <v>16_computer_communication_assisted_instruction</v>
      </c>
    </row>
    <row r="639" spans="1:4" x14ac:dyDescent="0.25">
      <c r="A639" t="s">
        <v>2372</v>
      </c>
      <c r="B639" t="s">
        <v>2373</v>
      </c>
      <c r="C639">
        <v>-1</v>
      </c>
      <c r="D639" s="9" t="str">
        <f>VLOOKUP(Table_mpnet_keywords_topics[[#This Row],[Column3.topic]],mpnet_keywords_topicDescription!$B$2:$C$19, 2, FALSE)</f>
        <v>-1_language_second_learning_instruction</v>
      </c>
    </row>
    <row r="640" spans="1:4" x14ac:dyDescent="0.25">
      <c r="A640" t="s">
        <v>2377</v>
      </c>
      <c r="B640" t="s">
        <v>2378</v>
      </c>
      <c r="C640">
        <v>11</v>
      </c>
      <c r="D640" s="9" t="str">
        <f>VLOOKUP(Table_mpnet_keywords_topics[[#This Row],[Column3.topic]],mpnet_keywords_topicDescription!$B$2:$C$19, 2, FALSE)</f>
        <v>11_blended_learning_language_education</v>
      </c>
    </row>
    <row r="641" spans="1:4" x14ac:dyDescent="0.25">
      <c r="A641" t="s">
        <v>2382</v>
      </c>
      <c r="B641" t="s">
        <v>2383</v>
      </c>
      <c r="C641">
        <v>-1</v>
      </c>
      <c r="D641" s="9" t="str">
        <f>VLOOKUP(Table_mpnet_keywords_topics[[#This Row],[Column3.topic]],mpnet_keywords_topicDescription!$B$2:$C$19, 2, FALSE)</f>
        <v>-1_language_second_learning_instruction</v>
      </c>
    </row>
    <row r="642" spans="1:4" x14ac:dyDescent="0.25">
      <c r="A642" t="s">
        <v>2387</v>
      </c>
      <c r="B642" t="s">
        <v>2388</v>
      </c>
      <c r="C642">
        <v>-1</v>
      </c>
      <c r="D642" s="9" t="str">
        <f>VLOOKUP(Table_mpnet_keywords_topics[[#This Row],[Column3.topic]],mpnet_keywords_topicDescription!$B$2:$C$19, 2, FALSE)</f>
        <v>-1_language_second_learning_instruction</v>
      </c>
    </row>
    <row r="643" spans="1:4" x14ac:dyDescent="0.25">
      <c r="A643" t="s">
        <v>2391</v>
      </c>
      <c r="B643" t="s">
        <v>2392</v>
      </c>
      <c r="C643">
        <v>-1</v>
      </c>
      <c r="D643" s="9" t="str">
        <f>VLOOKUP(Table_mpnet_keywords_topics[[#This Row],[Column3.topic]],mpnet_keywords_topicDescription!$B$2:$C$19, 2, FALSE)</f>
        <v>-1_language_second_learning_instruction</v>
      </c>
    </row>
    <row r="644" spans="1:4" x14ac:dyDescent="0.25">
      <c r="A644" t="s">
        <v>2395</v>
      </c>
      <c r="B644" t="s">
        <v>2396</v>
      </c>
      <c r="C644">
        <v>-1</v>
      </c>
      <c r="D644" s="9" t="str">
        <f>VLOOKUP(Table_mpnet_keywords_topics[[#This Row],[Column3.topic]],mpnet_keywords_topicDescription!$B$2:$C$19, 2, FALSE)</f>
        <v>-1_language_second_learning_instruction</v>
      </c>
    </row>
    <row r="645" spans="1:4" x14ac:dyDescent="0.25">
      <c r="A645" t="s">
        <v>2400</v>
      </c>
      <c r="B645" t="s">
        <v>2401</v>
      </c>
      <c r="C645">
        <v>-1</v>
      </c>
      <c r="D645" s="9" t="str">
        <f>VLOOKUP(Table_mpnet_keywords_topics[[#This Row],[Column3.topic]],mpnet_keywords_topicDescription!$B$2:$C$19, 2, FALSE)</f>
        <v>-1_language_second_learning_instruction</v>
      </c>
    </row>
    <row r="646" spans="1:4" x14ac:dyDescent="0.25">
      <c r="A646" t="s">
        <v>2405</v>
      </c>
      <c r="B646" t="s">
        <v>2406</v>
      </c>
      <c r="C646">
        <v>0</v>
      </c>
      <c r="D646" s="9" t="str">
        <f>VLOOKUP(Table_mpnet_keywords_topics[[#This Row],[Column3.topic]],mpnet_keywords_topicDescription!$B$2:$C$19, 2, FALSE)</f>
        <v>0_language_second_tests_english</v>
      </c>
    </row>
    <row r="647" spans="1:4" x14ac:dyDescent="0.25">
      <c r="A647" t="s">
        <v>2410</v>
      </c>
      <c r="B647" t="s">
        <v>2411</v>
      </c>
      <c r="C647">
        <v>1</v>
      </c>
      <c r="D647" s="9" t="str">
        <f>VLOOKUP(Table_mpnet_keywords_topics[[#This Row],[Column3.topic]],mpnet_keywords_topicDescription!$B$2:$C$19, 2, FALSE)</f>
        <v>1_writing_composition_second_instruction</v>
      </c>
    </row>
    <row r="648" spans="1:4" x14ac:dyDescent="0.25">
      <c r="A648" t="s">
        <v>2415</v>
      </c>
      <c r="B648" t="s">
        <v>2416</v>
      </c>
      <c r="C648">
        <v>0</v>
      </c>
      <c r="D648" s="9" t="str">
        <f>VLOOKUP(Table_mpnet_keywords_topics[[#This Row],[Column3.topic]],mpnet_keywords_topicDescription!$B$2:$C$19, 2, FALSE)</f>
        <v>0_language_second_tests_english</v>
      </c>
    </row>
    <row r="649" spans="1:4" x14ac:dyDescent="0.25">
      <c r="A649" t="s">
        <v>2420</v>
      </c>
      <c r="B649" t="s">
        <v>2421</v>
      </c>
      <c r="C649">
        <v>10</v>
      </c>
      <c r="D649" s="9" t="str">
        <f>VLOOKUP(Table_mpnet_keywords_topics[[#This Row],[Column3.topic]],mpnet_keywords_topicDescription!$B$2:$C$19, 2, FALSE)</f>
        <v>10_spanish_instruction_student_language</v>
      </c>
    </row>
    <row r="650" spans="1:4" x14ac:dyDescent="0.25">
      <c r="A650" t="s">
        <v>2425</v>
      </c>
      <c r="B650" t="s">
        <v>2426</v>
      </c>
      <c r="C650">
        <v>-1</v>
      </c>
      <c r="D650" s="9" t="str">
        <f>VLOOKUP(Table_mpnet_keywords_topics[[#This Row],[Column3.topic]],mpnet_keywords_topicDescription!$B$2:$C$19, 2, FALSE)</f>
        <v>-1_language_second_learning_instruction</v>
      </c>
    </row>
    <row r="651" spans="1:4" x14ac:dyDescent="0.25">
      <c r="A651" t="s">
        <v>2430</v>
      </c>
      <c r="B651" t="s">
        <v>2431</v>
      </c>
      <c r="C651">
        <v>5</v>
      </c>
      <c r="D651" s="9" t="str">
        <f>VLOOKUP(Table_mpnet_keywords_topics[[#This Row],[Column3.topic]],mpnet_keywords_topicDescription!$B$2:$C$19, 2, FALSE)</f>
        <v>5_chinese_language_mandarin_instruction</v>
      </c>
    </row>
    <row r="652" spans="1:4" x14ac:dyDescent="0.25">
      <c r="A652" t="s">
        <v>2435</v>
      </c>
      <c r="B652" t="s">
        <v>2436</v>
      </c>
      <c r="C652">
        <v>1</v>
      </c>
      <c r="D652" s="9" t="str">
        <f>VLOOKUP(Table_mpnet_keywords_topics[[#This Row],[Column3.topic]],mpnet_keywords_topicDescription!$B$2:$C$19, 2, FALSE)</f>
        <v>1_writing_composition_second_instruction</v>
      </c>
    </row>
    <row r="653" spans="1:4" x14ac:dyDescent="0.25">
      <c r="A653" t="s">
        <v>2440</v>
      </c>
      <c r="B653" t="s">
        <v>2441</v>
      </c>
      <c r="C653">
        <v>3</v>
      </c>
      <c r="D653" s="9" t="str">
        <f>VLOOKUP(Table_mpnet_keywords_topics[[#This Row],[Column3.topic]],mpnet_keywords_topicDescription!$B$2:$C$19, 2, FALSE)</f>
        <v>3_assisted_computer_learning_language</v>
      </c>
    </row>
    <row r="654" spans="1:4" x14ac:dyDescent="0.25">
      <c r="A654" t="s">
        <v>2444</v>
      </c>
      <c r="B654" t="s">
        <v>2445</v>
      </c>
      <c r="C654">
        <v>-1</v>
      </c>
      <c r="D654" s="9" t="str">
        <f>VLOOKUP(Table_mpnet_keywords_topics[[#This Row],[Column3.topic]],mpnet_keywords_topicDescription!$B$2:$C$19, 2, FALSE)</f>
        <v>-1_language_second_learning_instruction</v>
      </c>
    </row>
    <row r="655" spans="1:4" x14ac:dyDescent="0.25">
      <c r="A655" t="s">
        <v>2714</v>
      </c>
      <c r="B655" t="s">
        <v>2715</v>
      </c>
      <c r="C655">
        <v>0</v>
      </c>
      <c r="D655" s="9" t="str">
        <f>VLOOKUP(Table_mpnet_keywords_topics[[#This Row],[Column3.topic]],mpnet_keywords_topicDescription!$B$2:$C$19, 2, FALSE)</f>
        <v>0_language_second_tests_english</v>
      </c>
    </row>
    <row r="656" spans="1:4" x14ac:dyDescent="0.25">
      <c r="A656" t="s">
        <v>2719</v>
      </c>
      <c r="B656" t="s">
        <v>2720</v>
      </c>
      <c r="C656">
        <v>5</v>
      </c>
      <c r="D656" s="9" t="str">
        <f>VLOOKUP(Table_mpnet_keywords_topics[[#This Row],[Column3.topic]],mpnet_keywords_topicDescription!$B$2:$C$19, 2, FALSE)</f>
        <v>5_chinese_language_mandarin_instruction</v>
      </c>
    </row>
    <row r="657" spans="1:4" x14ac:dyDescent="0.25">
      <c r="A657" t="s">
        <v>2725</v>
      </c>
      <c r="B657" t="s">
        <v>2726</v>
      </c>
      <c r="C657">
        <v>1</v>
      </c>
      <c r="D657" s="9" t="str">
        <f>VLOOKUP(Table_mpnet_keywords_topics[[#This Row],[Column3.topic]],mpnet_keywords_topicDescription!$B$2:$C$19, 2, FALSE)</f>
        <v>1_writing_composition_second_instruction</v>
      </c>
    </row>
    <row r="658" spans="1:4" x14ac:dyDescent="0.25">
      <c r="A658" t="s">
        <v>2730</v>
      </c>
      <c r="B658" t="s">
        <v>2731</v>
      </c>
      <c r="C658">
        <v>1</v>
      </c>
      <c r="D658" s="9" t="str">
        <f>VLOOKUP(Table_mpnet_keywords_topics[[#This Row],[Column3.topic]],mpnet_keywords_topicDescription!$B$2:$C$19, 2, FALSE)</f>
        <v>1_writing_composition_second_instruction</v>
      </c>
    </row>
    <row r="659" spans="1:4" x14ac:dyDescent="0.25">
      <c r="A659" t="s">
        <v>2735</v>
      </c>
      <c r="B659" t="s">
        <v>2736</v>
      </c>
      <c r="C659">
        <v>0</v>
      </c>
      <c r="D659" s="9" t="str">
        <f>VLOOKUP(Table_mpnet_keywords_topics[[#This Row],[Column3.topic]],mpnet_keywords_topicDescription!$B$2:$C$19, 2, FALSE)</f>
        <v>0_language_second_tests_english</v>
      </c>
    </row>
    <row r="660" spans="1:4" x14ac:dyDescent="0.25">
      <c r="A660" t="s">
        <v>2740</v>
      </c>
      <c r="B660" t="s">
        <v>2741</v>
      </c>
      <c r="C660">
        <v>10</v>
      </c>
      <c r="D660" s="9" t="str">
        <f>VLOOKUP(Table_mpnet_keywords_topics[[#This Row],[Column3.topic]],mpnet_keywords_topicDescription!$B$2:$C$19, 2, FALSE)</f>
        <v>10_spanish_instruction_student_language</v>
      </c>
    </row>
    <row r="661" spans="1:4" x14ac:dyDescent="0.25">
      <c r="A661" t="s">
        <v>2745</v>
      </c>
      <c r="B661" t="s">
        <v>2746</v>
      </c>
      <c r="C661">
        <v>1</v>
      </c>
      <c r="D661" s="9" t="str">
        <f>VLOOKUP(Table_mpnet_keywords_topics[[#This Row],[Column3.topic]],mpnet_keywords_topicDescription!$B$2:$C$19, 2, FALSE)</f>
        <v>1_writing_composition_second_instruction</v>
      </c>
    </row>
    <row r="662" spans="1:4" x14ac:dyDescent="0.25">
      <c r="A662" t="s">
        <v>2750</v>
      </c>
      <c r="B662" t="s">
        <v>2751</v>
      </c>
      <c r="C662">
        <v>1</v>
      </c>
      <c r="D662" s="9" t="str">
        <f>VLOOKUP(Table_mpnet_keywords_topics[[#This Row],[Column3.topic]],mpnet_keywords_topicDescription!$B$2:$C$19, 2, FALSE)</f>
        <v>1_writing_composition_second_instruction</v>
      </c>
    </row>
    <row r="663" spans="1:4" x14ac:dyDescent="0.25">
      <c r="A663" t="s">
        <v>2755</v>
      </c>
      <c r="B663" t="s">
        <v>2756</v>
      </c>
      <c r="C663">
        <v>2</v>
      </c>
      <c r="D663" s="9" t="str">
        <f>VLOOKUP(Table_mpnet_keywords_topics[[#This Row],[Column3.topic]],mpnet_keywords_topicDescription!$B$2:$C$19, 2, FALSE)</f>
        <v>2_communication_intercultural_cultural_mediated</v>
      </c>
    </row>
    <row r="664" spans="1:4" x14ac:dyDescent="0.25">
      <c r="A664" t="s">
        <v>2760</v>
      </c>
      <c r="B664" t="s">
        <v>2761</v>
      </c>
      <c r="C664">
        <v>-1</v>
      </c>
      <c r="D664" s="9" t="str">
        <f>VLOOKUP(Table_mpnet_keywords_topics[[#This Row],[Column3.topic]],mpnet_keywords_topicDescription!$B$2:$C$19, 2, FALSE)</f>
        <v>-1_language_second_learning_instruction</v>
      </c>
    </row>
    <row r="665" spans="1:4" x14ac:dyDescent="0.25">
      <c r="A665" t="s">
        <v>2766</v>
      </c>
      <c r="B665" t="s">
        <v>2767</v>
      </c>
      <c r="C665">
        <v>2</v>
      </c>
      <c r="D665" s="9" t="str">
        <f>VLOOKUP(Table_mpnet_keywords_topics[[#This Row],[Column3.topic]],mpnet_keywords_topicDescription!$B$2:$C$19, 2, FALSE)</f>
        <v>2_communication_intercultural_cultural_mediated</v>
      </c>
    </row>
    <row r="666" spans="1:4" x14ac:dyDescent="0.25">
      <c r="A666" t="s">
        <v>2771</v>
      </c>
      <c r="B666" t="s">
        <v>2772</v>
      </c>
      <c r="C666">
        <v>2</v>
      </c>
      <c r="D666" s="9" t="str">
        <f>VLOOKUP(Table_mpnet_keywords_topics[[#This Row],[Column3.topic]],mpnet_keywords_topicDescription!$B$2:$C$19, 2, FALSE)</f>
        <v>2_communication_intercultural_cultural_mediated</v>
      </c>
    </row>
    <row r="667" spans="1:4" x14ac:dyDescent="0.25">
      <c r="A667" t="s">
        <v>2777</v>
      </c>
      <c r="B667" t="s">
        <v>2778</v>
      </c>
      <c r="C667">
        <v>2</v>
      </c>
      <c r="D667" s="9" t="str">
        <f>VLOOKUP(Table_mpnet_keywords_topics[[#This Row],[Column3.topic]],mpnet_keywords_topicDescription!$B$2:$C$19, 2, FALSE)</f>
        <v>2_communication_intercultural_cultural_mediated</v>
      </c>
    </row>
    <row r="668" spans="1:4" x14ac:dyDescent="0.25">
      <c r="A668" t="s">
        <v>2781</v>
      </c>
      <c r="B668" t="s">
        <v>2782</v>
      </c>
      <c r="C668">
        <v>11</v>
      </c>
      <c r="D668" s="9" t="str">
        <f>VLOOKUP(Table_mpnet_keywords_topics[[#This Row],[Column3.topic]],mpnet_keywords_topicDescription!$B$2:$C$19, 2, FALSE)</f>
        <v>11_blended_learning_language_education</v>
      </c>
    </row>
    <row r="669" spans="1:4" x14ac:dyDescent="0.25">
      <c r="A669" t="s">
        <v>2787</v>
      </c>
      <c r="B669" t="s">
        <v>2788</v>
      </c>
      <c r="C669">
        <v>5</v>
      </c>
      <c r="D669" s="9" t="str">
        <f>VLOOKUP(Table_mpnet_keywords_topics[[#This Row],[Column3.topic]],mpnet_keywords_topicDescription!$B$2:$C$19, 2, FALSE)</f>
        <v>5_chinese_language_mandarin_instruction</v>
      </c>
    </row>
    <row r="670" spans="1:4" x14ac:dyDescent="0.25">
      <c r="A670" t="s">
        <v>2792</v>
      </c>
      <c r="B670" t="s">
        <v>2793</v>
      </c>
      <c r="C670">
        <v>2</v>
      </c>
      <c r="D670" s="9" t="str">
        <f>VLOOKUP(Table_mpnet_keywords_topics[[#This Row],[Column3.topic]],mpnet_keywords_topicDescription!$B$2:$C$19, 2, FALSE)</f>
        <v>2_communication_intercultural_cultural_mediated</v>
      </c>
    </row>
    <row r="671" spans="1:4" x14ac:dyDescent="0.25">
      <c r="A671" t="s">
        <v>2797</v>
      </c>
      <c r="B671" t="s">
        <v>2798</v>
      </c>
      <c r="C671">
        <v>2</v>
      </c>
      <c r="D671" s="9" t="str">
        <f>VLOOKUP(Table_mpnet_keywords_topics[[#This Row],[Column3.topic]],mpnet_keywords_topicDescription!$B$2:$C$19, 2, FALSE)</f>
        <v>2_communication_intercultural_cultural_mediated</v>
      </c>
    </row>
    <row r="672" spans="1:4" x14ac:dyDescent="0.25">
      <c r="A672" t="s">
        <v>2803</v>
      </c>
      <c r="B672" t="s">
        <v>2804</v>
      </c>
      <c r="C672">
        <v>0</v>
      </c>
      <c r="D672" s="9" t="str">
        <f>VLOOKUP(Table_mpnet_keywords_topics[[#This Row],[Column3.topic]],mpnet_keywords_topicDescription!$B$2:$C$19, 2, FALSE)</f>
        <v>0_language_second_tests_english</v>
      </c>
    </row>
    <row r="673" spans="1:4" x14ac:dyDescent="0.25">
      <c r="A673" t="s">
        <v>2808</v>
      </c>
      <c r="B673" t="s">
        <v>2809</v>
      </c>
      <c r="C673">
        <v>0</v>
      </c>
      <c r="D673" s="9" t="str">
        <f>VLOOKUP(Table_mpnet_keywords_topics[[#This Row],[Column3.topic]],mpnet_keywords_topicDescription!$B$2:$C$19, 2, FALSE)</f>
        <v>0_language_second_tests_english</v>
      </c>
    </row>
    <row r="674" spans="1:4" x14ac:dyDescent="0.25">
      <c r="A674" t="s">
        <v>2814</v>
      </c>
      <c r="B674" t="s">
        <v>2815</v>
      </c>
      <c r="C674">
        <v>9</v>
      </c>
      <c r="D674" s="9" t="str">
        <f>VLOOKUP(Table_mpnet_keywords_topics[[#This Row],[Column3.topic]],mpnet_keywords_topicDescription!$B$2:$C$19, 2, FALSE)</f>
        <v>9_games_game_educational_learning</v>
      </c>
    </row>
    <row r="675" spans="1:4" x14ac:dyDescent="0.25">
      <c r="A675" t="s">
        <v>2820</v>
      </c>
      <c r="B675" t="s">
        <v>2821</v>
      </c>
      <c r="C675">
        <v>0</v>
      </c>
      <c r="D675" s="9" t="str">
        <f>VLOOKUP(Table_mpnet_keywords_topics[[#This Row],[Column3.topic]],mpnet_keywords_topicDescription!$B$2:$C$19, 2, FALSE)</f>
        <v>0_language_second_tests_english</v>
      </c>
    </row>
    <row r="676" spans="1:4" x14ac:dyDescent="0.25">
      <c r="A676" t="s">
        <v>2824</v>
      </c>
      <c r="B676" t="s">
        <v>2825</v>
      </c>
      <c r="C676">
        <v>-1</v>
      </c>
      <c r="D676" s="9" t="str">
        <f>VLOOKUP(Table_mpnet_keywords_topics[[#This Row],[Column3.topic]],mpnet_keywords_topicDescription!$B$2:$C$19, 2, FALSE)</f>
        <v>-1_language_second_learning_instruction</v>
      </c>
    </row>
    <row r="677" spans="1:4" x14ac:dyDescent="0.25">
      <c r="A677" t="s">
        <v>2829</v>
      </c>
      <c r="B677" t="s">
        <v>2830</v>
      </c>
      <c r="C677">
        <v>3</v>
      </c>
      <c r="D677" s="9" t="str">
        <f>VLOOKUP(Table_mpnet_keywords_topics[[#This Row],[Column3.topic]],mpnet_keywords_topicDescription!$B$2:$C$19, 2, FALSE)</f>
        <v>3_assisted_computer_learning_language</v>
      </c>
    </row>
    <row r="678" spans="1:4" x14ac:dyDescent="0.25">
      <c r="A678" t="s">
        <v>2833</v>
      </c>
      <c r="B678" t="s">
        <v>2834</v>
      </c>
      <c r="C678">
        <v>9</v>
      </c>
      <c r="D678" s="9" t="str">
        <f>VLOOKUP(Table_mpnet_keywords_topics[[#This Row],[Column3.topic]],mpnet_keywords_topicDescription!$B$2:$C$19, 2, FALSE)</f>
        <v>9_games_game_educational_learning</v>
      </c>
    </row>
    <row r="679" spans="1:4" x14ac:dyDescent="0.25">
      <c r="A679" t="s">
        <v>3225</v>
      </c>
      <c r="B679" t="s">
        <v>3226</v>
      </c>
      <c r="C679">
        <v>-1</v>
      </c>
      <c r="D679" s="9" t="str">
        <f>VLOOKUP(Table_mpnet_keywords_topics[[#This Row],[Column3.topic]],mpnet_keywords_topicDescription!$B$2:$C$19, 2, FALSE)</f>
        <v>-1_language_second_learning_instruction</v>
      </c>
    </row>
    <row r="680" spans="1:4" x14ac:dyDescent="0.25">
      <c r="A680" t="s">
        <v>3230</v>
      </c>
      <c r="B680" t="s">
        <v>3231</v>
      </c>
      <c r="C680">
        <v>-1</v>
      </c>
      <c r="D680" s="9" t="str">
        <f>VLOOKUP(Table_mpnet_keywords_topics[[#This Row],[Column3.topic]],mpnet_keywords_topicDescription!$B$2:$C$19, 2, FALSE)</f>
        <v>-1_language_second_learning_instruction</v>
      </c>
    </row>
    <row r="681" spans="1:4" x14ac:dyDescent="0.25">
      <c r="A681" t="s">
        <v>3234</v>
      </c>
      <c r="B681" t="s">
        <v>3235</v>
      </c>
      <c r="C681">
        <v>2</v>
      </c>
      <c r="D681" s="9" t="str">
        <f>VLOOKUP(Table_mpnet_keywords_topics[[#This Row],[Column3.topic]],mpnet_keywords_topicDescription!$B$2:$C$19, 2, FALSE)</f>
        <v>2_communication_intercultural_cultural_mediated</v>
      </c>
    </row>
    <row r="682" spans="1:4" x14ac:dyDescent="0.25">
      <c r="A682" t="s">
        <v>3239</v>
      </c>
      <c r="B682" t="s">
        <v>3240</v>
      </c>
      <c r="C682">
        <v>-1</v>
      </c>
      <c r="D682" s="9" t="str">
        <f>VLOOKUP(Table_mpnet_keywords_topics[[#This Row],[Column3.topic]],mpnet_keywords_topicDescription!$B$2:$C$19, 2, FALSE)</f>
        <v>-1_language_second_learning_instruction</v>
      </c>
    </row>
    <row r="683" spans="1:4" x14ac:dyDescent="0.25">
      <c r="A683" t="s">
        <v>3244</v>
      </c>
      <c r="B683" t="s">
        <v>3245</v>
      </c>
      <c r="C683">
        <v>0</v>
      </c>
      <c r="D683" s="9" t="str">
        <f>VLOOKUP(Table_mpnet_keywords_topics[[#This Row],[Column3.topic]],mpnet_keywords_topicDescription!$B$2:$C$19, 2, FALSE)</f>
        <v>0_language_second_tests_english</v>
      </c>
    </row>
    <row r="684" spans="1:4" x14ac:dyDescent="0.25">
      <c r="A684" t="s">
        <v>3249</v>
      </c>
      <c r="B684" t="s">
        <v>3250</v>
      </c>
      <c r="C684">
        <v>-1</v>
      </c>
      <c r="D684" s="9" t="str">
        <f>VLOOKUP(Table_mpnet_keywords_topics[[#This Row],[Column3.topic]],mpnet_keywords_topicDescription!$B$2:$C$19, 2, FALSE)</f>
        <v>-1_language_second_learning_instruction</v>
      </c>
    </row>
    <row r="685" spans="1:4" x14ac:dyDescent="0.25">
      <c r="A685" t="s">
        <v>3254</v>
      </c>
      <c r="B685" t="s">
        <v>3255</v>
      </c>
      <c r="C685">
        <v>5</v>
      </c>
      <c r="D685" s="9" t="str">
        <f>VLOOKUP(Table_mpnet_keywords_topics[[#This Row],[Column3.topic]],mpnet_keywords_topicDescription!$B$2:$C$19, 2, FALSE)</f>
        <v>5_chinese_language_mandarin_instruction</v>
      </c>
    </row>
    <row r="686" spans="1:4" x14ac:dyDescent="0.25">
      <c r="A686" t="s">
        <v>3259</v>
      </c>
      <c r="B686" t="s">
        <v>3260</v>
      </c>
      <c r="C686">
        <v>0</v>
      </c>
      <c r="D686" s="9" t="str">
        <f>VLOOKUP(Table_mpnet_keywords_topics[[#This Row],[Column3.topic]],mpnet_keywords_topicDescription!$B$2:$C$19, 2, FALSE)</f>
        <v>0_language_second_tests_english</v>
      </c>
    </row>
    <row r="687" spans="1:4" x14ac:dyDescent="0.25">
      <c r="A687" t="s">
        <v>3265</v>
      </c>
      <c r="B687" t="s">
        <v>3266</v>
      </c>
      <c r="C687">
        <v>1</v>
      </c>
      <c r="D687" s="9" t="str">
        <f>VLOOKUP(Table_mpnet_keywords_topics[[#This Row],[Column3.topic]],mpnet_keywords_topicDescription!$B$2:$C$19, 2, FALSE)</f>
        <v>1_writing_composition_second_instruction</v>
      </c>
    </row>
    <row r="688" spans="1:4" x14ac:dyDescent="0.25">
      <c r="A688" t="s">
        <v>3270</v>
      </c>
      <c r="B688" t="s">
        <v>3271</v>
      </c>
      <c r="C688">
        <v>11</v>
      </c>
      <c r="D688" s="9" t="str">
        <f>VLOOKUP(Table_mpnet_keywords_topics[[#This Row],[Column3.topic]],mpnet_keywords_topicDescription!$B$2:$C$19, 2, FALSE)</f>
        <v>11_blended_learning_language_education</v>
      </c>
    </row>
    <row r="689" spans="1:4" x14ac:dyDescent="0.25">
      <c r="A689" t="s">
        <v>3274</v>
      </c>
      <c r="B689" t="s">
        <v>3275</v>
      </c>
      <c r="C689">
        <v>0</v>
      </c>
      <c r="D689" s="9" t="str">
        <f>VLOOKUP(Table_mpnet_keywords_topics[[#This Row],[Column3.topic]],mpnet_keywords_topicDescription!$B$2:$C$19, 2, FALSE)</f>
        <v>0_language_second_tests_english</v>
      </c>
    </row>
    <row r="690" spans="1:4" x14ac:dyDescent="0.25">
      <c r="A690" t="s">
        <v>3279</v>
      </c>
      <c r="B690" t="s">
        <v>3280</v>
      </c>
      <c r="C690">
        <v>0</v>
      </c>
      <c r="D690" s="9" t="str">
        <f>VLOOKUP(Table_mpnet_keywords_topics[[#This Row],[Column3.topic]],mpnet_keywords_topicDescription!$B$2:$C$19, 2, FALSE)</f>
        <v>0_language_second_tests_english</v>
      </c>
    </row>
    <row r="691" spans="1:4" x14ac:dyDescent="0.25">
      <c r="A691" t="s">
        <v>3284</v>
      </c>
      <c r="B691" t="s">
        <v>3285</v>
      </c>
      <c r="C691">
        <v>1</v>
      </c>
      <c r="D691" s="9" t="str">
        <f>VLOOKUP(Table_mpnet_keywords_topics[[#This Row],[Column3.topic]],mpnet_keywords_topicDescription!$B$2:$C$19, 2, FALSE)</f>
        <v>1_writing_composition_second_instruction</v>
      </c>
    </row>
    <row r="692" spans="1:4" x14ac:dyDescent="0.25">
      <c r="A692" t="s">
        <v>3289</v>
      </c>
      <c r="B692" t="s">
        <v>3290</v>
      </c>
      <c r="C692">
        <v>-1</v>
      </c>
      <c r="D692" s="9" t="str">
        <f>VLOOKUP(Table_mpnet_keywords_topics[[#This Row],[Column3.topic]],mpnet_keywords_topicDescription!$B$2:$C$19, 2, FALSE)</f>
        <v>-1_language_second_learning_instruction</v>
      </c>
    </row>
    <row r="693" spans="1:4" x14ac:dyDescent="0.25">
      <c r="A693" t="s">
        <v>3294</v>
      </c>
      <c r="B693" t="s">
        <v>3295</v>
      </c>
      <c r="C693">
        <v>11</v>
      </c>
      <c r="D693" s="9" t="str">
        <f>VLOOKUP(Table_mpnet_keywords_topics[[#This Row],[Column3.topic]],mpnet_keywords_topicDescription!$B$2:$C$19, 2, FALSE)</f>
        <v>11_blended_learning_language_education</v>
      </c>
    </row>
    <row r="694" spans="1:4" x14ac:dyDescent="0.25">
      <c r="A694" t="s">
        <v>3299</v>
      </c>
      <c r="B694" t="s">
        <v>3300</v>
      </c>
      <c r="C694">
        <v>2</v>
      </c>
      <c r="D694" s="9" t="str">
        <f>VLOOKUP(Table_mpnet_keywords_topics[[#This Row],[Column3.topic]],mpnet_keywords_topicDescription!$B$2:$C$19, 2, FALSE)</f>
        <v>2_communication_intercultural_cultural_mediated</v>
      </c>
    </row>
    <row r="695" spans="1:4" x14ac:dyDescent="0.25">
      <c r="A695" t="s">
        <v>3304</v>
      </c>
      <c r="B695" t="s">
        <v>3305</v>
      </c>
      <c r="C695">
        <v>-1</v>
      </c>
      <c r="D695" s="9" t="str">
        <f>VLOOKUP(Table_mpnet_keywords_topics[[#This Row],[Column3.topic]],mpnet_keywords_topicDescription!$B$2:$C$19, 2, FALSE)</f>
        <v>-1_language_second_learning_instruction</v>
      </c>
    </row>
    <row r="696" spans="1:4" x14ac:dyDescent="0.25">
      <c r="A696" t="s">
        <v>3309</v>
      </c>
      <c r="B696" t="s">
        <v>3310</v>
      </c>
      <c r="C696">
        <v>8</v>
      </c>
      <c r="D696" s="9" t="str">
        <f>VLOOKUP(Table_mpnet_keywords_topics[[#This Row],[Column3.topic]],mpnet_keywords_topicDescription!$B$2:$C$19, 2, FALSE)</f>
        <v>8_pronunciation_instruction_second_language</v>
      </c>
    </row>
    <row r="697" spans="1:4" x14ac:dyDescent="0.25">
      <c r="A697" t="s">
        <v>3314</v>
      </c>
      <c r="B697" t="s">
        <v>3315</v>
      </c>
      <c r="C697">
        <v>8</v>
      </c>
      <c r="D697" s="9" t="str">
        <f>VLOOKUP(Table_mpnet_keywords_topics[[#This Row],[Column3.topic]],mpnet_keywords_topicDescription!$B$2:$C$19, 2, FALSE)</f>
        <v>8_pronunciation_instruction_second_language</v>
      </c>
    </row>
    <row r="698" spans="1:4" x14ac:dyDescent="0.25">
      <c r="A698" t="s">
        <v>3318</v>
      </c>
      <c r="B698" t="s">
        <v>3319</v>
      </c>
      <c r="C698">
        <v>1</v>
      </c>
      <c r="D698" s="9" t="str">
        <f>VLOOKUP(Table_mpnet_keywords_topics[[#This Row],[Column3.topic]],mpnet_keywords_topicDescription!$B$2:$C$19, 2, FALSE)</f>
        <v>1_writing_composition_second_instruction</v>
      </c>
    </row>
    <row r="699" spans="1:4" x14ac:dyDescent="0.25">
      <c r="A699" t="s">
        <v>3322</v>
      </c>
      <c r="B699" t="s">
        <v>3323</v>
      </c>
      <c r="C699">
        <v>-1</v>
      </c>
      <c r="D699" s="9" t="str">
        <f>VLOOKUP(Table_mpnet_keywords_topics[[#This Row],[Column3.topic]],mpnet_keywords_topicDescription!$B$2:$C$19, 2, FALSE)</f>
        <v>-1_language_second_learning_instruction</v>
      </c>
    </row>
    <row r="700" spans="1:4" x14ac:dyDescent="0.25">
      <c r="A700" t="s">
        <v>3327</v>
      </c>
      <c r="B700" t="s">
        <v>3328</v>
      </c>
      <c r="C700">
        <v>2</v>
      </c>
      <c r="D700" s="9" t="str">
        <f>VLOOKUP(Table_mpnet_keywords_topics[[#This Row],[Column3.topic]],mpnet_keywords_topicDescription!$B$2:$C$19, 2, FALSE)</f>
        <v>2_communication_intercultural_cultural_mediated</v>
      </c>
    </row>
    <row r="701" spans="1:4" x14ac:dyDescent="0.25">
      <c r="A701" t="s">
        <v>3331</v>
      </c>
      <c r="B701" t="s">
        <v>3332</v>
      </c>
      <c r="C701">
        <v>-1</v>
      </c>
      <c r="D701" s="9" t="str">
        <f>VLOOKUP(Table_mpnet_keywords_topics[[#This Row],[Column3.topic]],mpnet_keywords_topicDescription!$B$2:$C$19, 2, FALSE)</f>
        <v>-1_language_second_learning_instruction</v>
      </c>
    </row>
    <row r="702" spans="1:4" x14ac:dyDescent="0.25">
      <c r="A702" t="s">
        <v>3335</v>
      </c>
      <c r="B702" t="s">
        <v>3336</v>
      </c>
      <c r="C702">
        <v>2</v>
      </c>
      <c r="D702" s="9" t="str">
        <f>VLOOKUP(Table_mpnet_keywords_topics[[#This Row],[Column3.topic]],mpnet_keywords_topicDescription!$B$2:$C$19, 2, FALSE)</f>
        <v>2_communication_intercultural_cultural_mediated</v>
      </c>
    </row>
    <row r="703" spans="1:4" x14ac:dyDescent="0.25">
      <c r="A703" t="s">
        <v>3340</v>
      </c>
      <c r="B703" t="s">
        <v>3341</v>
      </c>
      <c r="C703">
        <v>-1</v>
      </c>
      <c r="D703" s="9" t="str">
        <f>VLOOKUP(Table_mpnet_keywords_topics[[#This Row],[Column3.topic]],mpnet_keywords_topicDescription!$B$2:$C$19, 2, FALSE)</f>
        <v>-1_language_second_learning_instruction</v>
      </c>
    </row>
    <row r="704" spans="1:4" x14ac:dyDescent="0.25">
      <c r="A704" t="s">
        <v>3344</v>
      </c>
      <c r="B704" t="s">
        <v>5531</v>
      </c>
      <c r="C704">
        <v>2</v>
      </c>
      <c r="D704" s="9" t="str">
        <f>VLOOKUP(Table_mpnet_keywords_topics[[#This Row],[Column3.topic]],mpnet_keywords_topicDescription!$B$2:$C$19, 2, FALSE)</f>
        <v>2_communication_intercultural_cultural_mediated</v>
      </c>
    </row>
    <row r="705" spans="1:4" x14ac:dyDescent="0.25">
      <c r="A705" t="s">
        <v>3348</v>
      </c>
      <c r="B705" t="s">
        <v>3349</v>
      </c>
      <c r="C705">
        <v>-1</v>
      </c>
      <c r="D705" s="9" t="str">
        <f>VLOOKUP(Table_mpnet_keywords_topics[[#This Row],[Column3.topic]],mpnet_keywords_topicDescription!$B$2:$C$19, 2, FALSE)</f>
        <v>-1_language_second_learning_instruction</v>
      </c>
    </row>
    <row r="706" spans="1:4" x14ac:dyDescent="0.25">
      <c r="A706" t="s">
        <v>3353</v>
      </c>
      <c r="B706" t="s">
        <v>3354</v>
      </c>
      <c r="C706">
        <v>11</v>
      </c>
      <c r="D706" s="9" t="str">
        <f>VLOOKUP(Table_mpnet_keywords_topics[[#This Row],[Column3.topic]],mpnet_keywords_topicDescription!$B$2:$C$19, 2, FALSE)</f>
        <v>11_blended_learning_language_education</v>
      </c>
    </row>
    <row r="707" spans="1:4" x14ac:dyDescent="0.25">
      <c r="A707" t="s">
        <v>3669</v>
      </c>
      <c r="B707" t="s">
        <v>3670</v>
      </c>
      <c r="C707">
        <v>8</v>
      </c>
      <c r="D707" s="9" t="str">
        <f>VLOOKUP(Table_mpnet_keywords_topics[[#This Row],[Column3.topic]],mpnet_keywords_topicDescription!$B$2:$C$19, 2, FALSE)</f>
        <v>8_pronunciation_instruction_second_language</v>
      </c>
    </row>
    <row r="708" spans="1:4" x14ac:dyDescent="0.25">
      <c r="A708" t="s">
        <v>3674</v>
      </c>
      <c r="B708" t="s">
        <v>3675</v>
      </c>
      <c r="C708">
        <v>-1</v>
      </c>
      <c r="D708" s="9" t="str">
        <f>VLOOKUP(Table_mpnet_keywords_topics[[#This Row],[Column3.topic]],mpnet_keywords_topicDescription!$B$2:$C$19, 2, FALSE)</f>
        <v>-1_language_second_learning_instruction</v>
      </c>
    </row>
    <row r="709" spans="1:4" x14ac:dyDescent="0.25">
      <c r="A709" t="s">
        <v>3678</v>
      </c>
      <c r="B709" t="s">
        <v>3679</v>
      </c>
      <c r="C709">
        <v>14</v>
      </c>
      <c r="D709" s="9" t="str">
        <f>VLOOKUP(Table_mpnet_keywords_topics[[#This Row],[Column3.topic]],mpnet_keywords_topicDescription!$B$2:$C$19, 2, FALSE)</f>
        <v>14_french_courses_instruction_undergraduate</v>
      </c>
    </row>
    <row r="710" spans="1:4" x14ac:dyDescent="0.25">
      <c r="A710" t="s">
        <v>3683</v>
      </c>
      <c r="B710" t="s">
        <v>3684</v>
      </c>
      <c r="C710">
        <v>10</v>
      </c>
      <c r="D710" s="9" t="str">
        <f>VLOOKUP(Table_mpnet_keywords_topics[[#This Row],[Column3.topic]],mpnet_keywords_topicDescription!$B$2:$C$19, 2, FALSE)</f>
        <v>10_spanish_instruction_student_language</v>
      </c>
    </row>
    <row r="711" spans="1:4" x14ac:dyDescent="0.25">
      <c r="A711" t="s">
        <v>3689</v>
      </c>
      <c r="B711" t="s">
        <v>3690</v>
      </c>
      <c r="C711">
        <v>3</v>
      </c>
      <c r="D711" s="9" t="str">
        <f>VLOOKUP(Table_mpnet_keywords_topics[[#This Row],[Column3.topic]],mpnet_keywords_topicDescription!$B$2:$C$19, 2, FALSE)</f>
        <v>3_assisted_computer_learning_language</v>
      </c>
    </row>
    <row r="712" spans="1:4" x14ac:dyDescent="0.25">
      <c r="A712" t="s">
        <v>3694</v>
      </c>
      <c r="B712" t="s">
        <v>3695</v>
      </c>
      <c r="C712">
        <v>3</v>
      </c>
      <c r="D712" s="9" t="str">
        <f>VLOOKUP(Table_mpnet_keywords_topics[[#This Row],[Column3.topic]],mpnet_keywords_topicDescription!$B$2:$C$19, 2, FALSE)</f>
        <v>3_assisted_computer_learning_language</v>
      </c>
    </row>
    <row r="713" spans="1:4" x14ac:dyDescent="0.25">
      <c r="A713" t="s">
        <v>3699</v>
      </c>
      <c r="B713" t="s">
        <v>3700</v>
      </c>
      <c r="C713">
        <v>-1</v>
      </c>
      <c r="D713" s="9" t="str">
        <f>VLOOKUP(Table_mpnet_keywords_topics[[#This Row],[Column3.topic]],mpnet_keywords_topicDescription!$B$2:$C$19, 2, FALSE)</f>
        <v>-1_language_second_learning_instruction</v>
      </c>
    </row>
    <row r="714" spans="1:4" x14ac:dyDescent="0.25">
      <c r="A714" t="s">
        <v>3705</v>
      </c>
      <c r="B714" t="s">
        <v>3706</v>
      </c>
      <c r="C714">
        <v>-1</v>
      </c>
      <c r="D714" s="9" t="str">
        <f>VLOOKUP(Table_mpnet_keywords_topics[[#This Row],[Column3.topic]],mpnet_keywords_topicDescription!$B$2:$C$19, 2, FALSE)</f>
        <v>-1_language_second_learning_instruction</v>
      </c>
    </row>
    <row r="715" spans="1:4" x14ac:dyDescent="0.25">
      <c r="A715" t="s">
        <v>3709</v>
      </c>
      <c r="B715" t="s">
        <v>3710</v>
      </c>
      <c r="C715">
        <v>3</v>
      </c>
      <c r="D715" s="9" t="str">
        <f>VLOOKUP(Table_mpnet_keywords_topics[[#This Row],[Column3.topic]],mpnet_keywords_topicDescription!$B$2:$C$19, 2, FALSE)</f>
        <v>3_assisted_computer_learning_language</v>
      </c>
    </row>
    <row r="716" spans="1:4" x14ac:dyDescent="0.25">
      <c r="A716" t="s">
        <v>3714</v>
      </c>
      <c r="B716" t="s">
        <v>3715</v>
      </c>
      <c r="C716">
        <v>-1</v>
      </c>
      <c r="D716" s="9" t="str">
        <f>VLOOKUP(Table_mpnet_keywords_topics[[#This Row],[Column3.topic]],mpnet_keywords_topicDescription!$B$2:$C$19, 2, FALSE)</f>
        <v>-1_language_second_learning_instruction</v>
      </c>
    </row>
    <row r="717" spans="1:4" x14ac:dyDescent="0.25">
      <c r="A717" t="s">
        <v>3718</v>
      </c>
      <c r="B717" t="s">
        <v>3719</v>
      </c>
      <c r="C717">
        <v>2</v>
      </c>
      <c r="D717" s="9" t="str">
        <f>VLOOKUP(Table_mpnet_keywords_topics[[#This Row],[Column3.topic]],mpnet_keywords_topicDescription!$B$2:$C$19, 2, FALSE)</f>
        <v>2_communication_intercultural_cultural_mediated</v>
      </c>
    </row>
    <row r="718" spans="1:4" x14ac:dyDescent="0.25">
      <c r="A718" t="s">
        <v>3723</v>
      </c>
      <c r="B718" t="s">
        <v>3724</v>
      </c>
      <c r="C718">
        <v>-1</v>
      </c>
      <c r="D718" s="9" t="str">
        <f>VLOOKUP(Table_mpnet_keywords_topics[[#This Row],[Column3.topic]],mpnet_keywords_topicDescription!$B$2:$C$19, 2, FALSE)</f>
        <v>-1_language_second_learning_instruction</v>
      </c>
    </row>
    <row r="719" spans="1:4" x14ac:dyDescent="0.25">
      <c r="A719" t="s">
        <v>3728</v>
      </c>
      <c r="B719" t="s">
        <v>3729</v>
      </c>
      <c r="C719">
        <v>0</v>
      </c>
      <c r="D719" s="9" t="str">
        <f>VLOOKUP(Table_mpnet_keywords_topics[[#This Row],[Column3.topic]],mpnet_keywords_topicDescription!$B$2:$C$19, 2, FALSE)</f>
        <v>0_language_second_tests_english</v>
      </c>
    </row>
    <row r="720" spans="1:4" x14ac:dyDescent="0.25">
      <c r="A720" t="s">
        <v>3734</v>
      </c>
      <c r="B720" t="s">
        <v>5529</v>
      </c>
      <c r="C720">
        <v>1</v>
      </c>
      <c r="D720" s="9" t="str">
        <f>VLOOKUP(Table_mpnet_keywords_topics[[#This Row],[Column3.topic]],mpnet_keywords_topicDescription!$B$2:$C$19, 2, FALSE)</f>
        <v>1_writing_composition_second_instruction</v>
      </c>
    </row>
    <row r="721" spans="1:4" x14ac:dyDescent="0.25">
      <c r="A721" t="s">
        <v>3738</v>
      </c>
      <c r="B721" t="s">
        <v>5527</v>
      </c>
      <c r="C721">
        <v>-1</v>
      </c>
      <c r="D721" s="9" t="str">
        <f>VLOOKUP(Table_mpnet_keywords_topics[[#This Row],[Column3.topic]],mpnet_keywords_topicDescription!$B$2:$C$19, 2, FALSE)</f>
        <v>-1_language_second_learning_instruction</v>
      </c>
    </row>
    <row r="722" spans="1:4" x14ac:dyDescent="0.25">
      <c r="A722" t="s">
        <v>3742</v>
      </c>
      <c r="B722" t="s">
        <v>3743</v>
      </c>
      <c r="C722">
        <v>0</v>
      </c>
      <c r="D722" s="9" t="str">
        <f>VLOOKUP(Table_mpnet_keywords_topics[[#This Row],[Column3.topic]],mpnet_keywords_topicDescription!$B$2:$C$19, 2, FALSE)</f>
        <v>0_language_second_tests_english</v>
      </c>
    </row>
    <row r="723" spans="1:4" x14ac:dyDescent="0.25">
      <c r="A723" t="s">
        <v>3747</v>
      </c>
      <c r="B723" t="s">
        <v>3748</v>
      </c>
      <c r="C723">
        <v>0</v>
      </c>
      <c r="D723" s="9" t="str">
        <f>VLOOKUP(Table_mpnet_keywords_topics[[#This Row],[Column3.topic]],mpnet_keywords_topicDescription!$B$2:$C$19, 2, FALSE)</f>
        <v>0_language_second_tests_english</v>
      </c>
    </row>
    <row r="724" spans="1:4" x14ac:dyDescent="0.25">
      <c r="A724" t="s">
        <v>3752</v>
      </c>
      <c r="B724" t="s">
        <v>5528</v>
      </c>
      <c r="C724">
        <v>-1</v>
      </c>
      <c r="D724" s="9" t="str">
        <f>VLOOKUP(Table_mpnet_keywords_topics[[#This Row],[Column3.topic]],mpnet_keywords_topicDescription!$B$2:$C$19, 2, FALSE)</f>
        <v>-1_language_second_learning_instruction</v>
      </c>
    </row>
    <row r="725" spans="1:4" x14ac:dyDescent="0.25">
      <c r="A725" t="s">
        <v>3756</v>
      </c>
      <c r="B725" t="s">
        <v>3757</v>
      </c>
      <c r="C725">
        <v>5</v>
      </c>
      <c r="D725" s="9" t="str">
        <f>VLOOKUP(Table_mpnet_keywords_topics[[#This Row],[Column3.topic]],mpnet_keywords_topicDescription!$B$2:$C$19, 2, FALSE)</f>
        <v>5_chinese_language_mandarin_instruction</v>
      </c>
    </row>
    <row r="726" spans="1:4" x14ac:dyDescent="0.25">
      <c r="A726" t="s">
        <v>3761</v>
      </c>
      <c r="B726" t="s">
        <v>3762</v>
      </c>
      <c r="C726">
        <v>1</v>
      </c>
      <c r="D726" s="9" t="str">
        <f>VLOOKUP(Table_mpnet_keywords_topics[[#This Row],[Column3.topic]],mpnet_keywords_topicDescription!$B$2:$C$19, 2, FALSE)</f>
        <v>1_writing_composition_second_instruction</v>
      </c>
    </row>
    <row r="727" spans="1:4" x14ac:dyDescent="0.25">
      <c r="A727" t="s">
        <v>3765</v>
      </c>
      <c r="B727" t="s">
        <v>3766</v>
      </c>
      <c r="C727">
        <v>2</v>
      </c>
      <c r="D727" s="9" t="str">
        <f>VLOOKUP(Table_mpnet_keywords_topics[[#This Row],[Column3.topic]],mpnet_keywords_topicDescription!$B$2:$C$19, 2, FALSE)</f>
        <v>2_communication_intercultural_cultural_mediated</v>
      </c>
    </row>
    <row r="728" spans="1:4" x14ac:dyDescent="0.25">
      <c r="A728" t="s">
        <v>3771</v>
      </c>
      <c r="B728" t="s">
        <v>5530</v>
      </c>
      <c r="C728">
        <v>0</v>
      </c>
      <c r="D728" s="9" t="str">
        <f>VLOOKUP(Table_mpnet_keywords_topics[[#This Row],[Column3.topic]],mpnet_keywords_topicDescription!$B$2:$C$19, 2, FALSE)</f>
        <v>0_language_second_tests_english</v>
      </c>
    </row>
    <row r="729" spans="1:4" x14ac:dyDescent="0.25">
      <c r="A729" t="s">
        <v>4264</v>
      </c>
      <c r="B729" t="s">
        <v>4265</v>
      </c>
      <c r="C729">
        <v>1</v>
      </c>
      <c r="D729" s="9" t="str">
        <f>VLOOKUP(Table_mpnet_keywords_topics[[#This Row],[Column3.topic]],mpnet_keywords_topicDescription!$B$2:$C$19, 2, FALSE)</f>
        <v>1_writing_composition_second_instruction</v>
      </c>
    </row>
    <row r="730" spans="1:4" x14ac:dyDescent="0.25">
      <c r="A730" t="s">
        <v>4269</v>
      </c>
      <c r="B730" t="s">
        <v>4270</v>
      </c>
      <c r="C730">
        <v>-1</v>
      </c>
      <c r="D730" s="9" t="str">
        <f>VLOOKUP(Table_mpnet_keywords_topics[[#This Row],[Column3.topic]],mpnet_keywords_topicDescription!$B$2:$C$19, 2, FALSE)</f>
        <v>-1_language_second_learning_instruction</v>
      </c>
    </row>
    <row r="731" spans="1:4" x14ac:dyDescent="0.25">
      <c r="A731" t="s">
        <v>4275</v>
      </c>
      <c r="B731" t="s">
        <v>4276</v>
      </c>
      <c r="C731">
        <v>8</v>
      </c>
      <c r="D731" s="9" t="str">
        <f>VLOOKUP(Table_mpnet_keywords_topics[[#This Row],[Column3.topic]],mpnet_keywords_topicDescription!$B$2:$C$19, 2, FALSE)</f>
        <v>8_pronunciation_instruction_second_language</v>
      </c>
    </row>
    <row r="732" spans="1:4" x14ac:dyDescent="0.25">
      <c r="A732" t="s">
        <v>4280</v>
      </c>
      <c r="B732" t="s">
        <v>4281</v>
      </c>
      <c r="C732">
        <v>-1</v>
      </c>
      <c r="D732" s="9" t="str">
        <f>VLOOKUP(Table_mpnet_keywords_topics[[#This Row],[Column3.topic]],mpnet_keywords_topicDescription!$B$2:$C$19, 2, FALSE)</f>
        <v>-1_language_second_learning_instruction</v>
      </c>
    </row>
    <row r="733" spans="1:4" x14ac:dyDescent="0.25">
      <c r="A733" t="s">
        <v>4285</v>
      </c>
      <c r="B733" t="s">
        <v>4286</v>
      </c>
      <c r="C733">
        <v>-1</v>
      </c>
      <c r="D733" s="9" t="str">
        <f>VLOOKUP(Table_mpnet_keywords_topics[[#This Row],[Column3.topic]],mpnet_keywords_topicDescription!$B$2:$C$19, 2, FALSE)</f>
        <v>-1_language_second_learning_instruction</v>
      </c>
    </row>
    <row r="734" spans="1:4" x14ac:dyDescent="0.25">
      <c r="A734" t="s">
        <v>4290</v>
      </c>
      <c r="B734" t="s">
        <v>4291</v>
      </c>
      <c r="C734">
        <v>9</v>
      </c>
      <c r="D734" s="9" t="str">
        <f>VLOOKUP(Table_mpnet_keywords_topics[[#This Row],[Column3.topic]],mpnet_keywords_topicDescription!$B$2:$C$19, 2, FALSE)</f>
        <v>9_games_game_educational_learning</v>
      </c>
    </row>
    <row r="735" spans="1:4" x14ac:dyDescent="0.25">
      <c r="A735" t="s">
        <v>4555</v>
      </c>
      <c r="B735" t="s">
        <v>4556</v>
      </c>
      <c r="C735">
        <v>2</v>
      </c>
      <c r="D735" s="9" t="str">
        <f>VLOOKUP(Table_mpnet_keywords_topics[[#This Row],[Column3.topic]],mpnet_keywords_topicDescription!$B$2:$C$19, 2, FALSE)</f>
        <v>2_communication_intercultural_cultural_mediated</v>
      </c>
    </row>
    <row r="736" spans="1:4" x14ac:dyDescent="0.25">
      <c r="A736" t="s">
        <v>4559</v>
      </c>
      <c r="B736" t="s">
        <v>4560</v>
      </c>
      <c r="C736">
        <v>-1</v>
      </c>
      <c r="D736" s="9" t="str">
        <f>VLOOKUP(Table_mpnet_keywords_topics[[#This Row],[Column3.topic]],mpnet_keywords_topicDescription!$B$2:$C$19, 2, FALSE)</f>
        <v>-1_language_second_learning_instruction</v>
      </c>
    </row>
    <row r="737" spans="1:4" x14ac:dyDescent="0.25">
      <c r="A737" t="s">
        <v>4565</v>
      </c>
      <c r="B737" t="s">
        <v>4566</v>
      </c>
      <c r="C737">
        <v>-1</v>
      </c>
      <c r="D737" s="9" t="str">
        <f>VLOOKUP(Table_mpnet_keywords_topics[[#This Row],[Column3.topic]],mpnet_keywords_topicDescription!$B$2:$C$19, 2, FALSE)</f>
        <v>-1_language_second_learning_instruction</v>
      </c>
    </row>
    <row r="738" spans="1:4" x14ac:dyDescent="0.25">
      <c r="A738" t="s">
        <v>4570</v>
      </c>
      <c r="B738" t="s">
        <v>4571</v>
      </c>
      <c r="C738">
        <v>-1</v>
      </c>
      <c r="D738" s="9" t="str">
        <f>VLOOKUP(Table_mpnet_keywords_topics[[#This Row],[Column3.topic]],mpnet_keywords_topicDescription!$B$2:$C$19, 2, FALSE)</f>
        <v>-1_language_second_learning_instruction</v>
      </c>
    </row>
    <row r="739" spans="1:4" x14ac:dyDescent="0.25">
      <c r="A739" t="s">
        <v>4574</v>
      </c>
      <c r="B739" t="s">
        <v>4575</v>
      </c>
      <c r="C739">
        <v>6</v>
      </c>
      <c r="D739" s="9" t="str">
        <f>VLOOKUP(Table_mpnet_keywords_topics[[#This Row],[Column3.topic]],mpnet_keywords_topicDescription!$B$2:$C$19, 2, FALSE)</f>
        <v>6_technology_student_in_education</v>
      </c>
    </row>
    <row r="740" spans="1:4" x14ac:dyDescent="0.25">
      <c r="A740" t="s">
        <v>4579</v>
      </c>
      <c r="B740" t="s">
        <v>4580</v>
      </c>
      <c r="C740">
        <v>0</v>
      </c>
      <c r="D740" s="9" t="str">
        <f>VLOOKUP(Table_mpnet_keywords_topics[[#This Row],[Column3.topic]],mpnet_keywords_topicDescription!$B$2:$C$19, 2, FALSE)</f>
        <v>0_language_second_tests_english</v>
      </c>
    </row>
    <row r="741" spans="1:4" x14ac:dyDescent="0.25">
      <c r="A741" t="s">
        <v>4584</v>
      </c>
      <c r="B741" t="s">
        <v>4585</v>
      </c>
      <c r="C741">
        <v>10</v>
      </c>
      <c r="D741" s="9" t="str">
        <f>VLOOKUP(Table_mpnet_keywords_topics[[#This Row],[Column3.topic]],mpnet_keywords_topicDescription!$B$2:$C$19, 2, FALSE)</f>
        <v>10_spanish_instruction_student_language</v>
      </c>
    </row>
    <row r="742" spans="1:4" x14ac:dyDescent="0.25">
      <c r="A742" t="s">
        <v>4589</v>
      </c>
      <c r="B742" t="s">
        <v>4590</v>
      </c>
      <c r="C742">
        <v>1</v>
      </c>
      <c r="D742" s="9" t="str">
        <f>VLOOKUP(Table_mpnet_keywords_topics[[#This Row],[Column3.topic]],mpnet_keywords_topicDescription!$B$2:$C$19, 2, FALSE)</f>
        <v>1_writing_composition_second_instruction</v>
      </c>
    </row>
    <row r="743" spans="1:4" x14ac:dyDescent="0.25">
      <c r="A743" t="s">
        <v>4594</v>
      </c>
      <c r="B743" t="s">
        <v>4595</v>
      </c>
      <c r="C743">
        <v>1</v>
      </c>
      <c r="D743" s="9" t="str">
        <f>VLOOKUP(Table_mpnet_keywords_topics[[#This Row],[Column3.topic]],mpnet_keywords_topicDescription!$B$2:$C$19, 2, FALSE)</f>
        <v>1_writing_composition_second_instruction</v>
      </c>
    </row>
    <row r="744" spans="1:4" x14ac:dyDescent="0.25">
      <c r="A744" t="s">
        <v>4599</v>
      </c>
      <c r="B744" t="s">
        <v>4600</v>
      </c>
      <c r="C744">
        <v>-1</v>
      </c>
      <c r="D744" s="9" t="str">
        <f>VLOOKUP(Table_mpnet_keywords_topics[[#This Row],[Column3.topic]],mpnet_keywords_topicDescription!$B$2:$C$19, 2, FALSE)</f>
        <v>-1_language_second_learning_instruction</v>
      </c>
    </row>
    <row r="745" spans="1:4" x14ac:dyDescent="0.25">
      <c r="A745" t="s">
        <v>4604</v>
      </c>
      <c r="B745" t="s">
        <v>4605</v>
      </c>
      <c r="C745">
        <v>6</v>
      </c>
      <c r="D745" s="9" t="str">
        <f>VLOOKUP(Table_mpnet_keywords_topics[[#This Row],[Column3.topic]],mpnet_keywords_topicDescription!$B$2:$C$19, 2, FALSE)</f>
        <v>6_technology_student_in_education</v>
      </c>
    </row>
    <row r="746" spans="1:4" x14ac:dyDescent="0.25">
      <c r="A746" t="s">
        <v>4609</v>
      </c>
      <c r="B746" t="s">
        <v>4610</v>
      </c>
      <c r="C746">
        <v>2</v>
      </c>
      <c r="D746" s="9" t="str">
        <f>VLOOKUP(Table_mpnet_keywords_topics[[#This Row],[Column3.topic]],mpnet_keywords_topicDescription!$B$2:$C$19, 2, FALSE)</f>
        <v>2_communication_intercultural_cultural_mediated</v>
      </c>
    </row>
    <row r="747" spans="1:4" x14ac:dyDescent="0.25">
      <c r="A747" t="s">
        <v>4613</v>
      </c>
      <c r="B747" t="s">
        <v>4614</v>
      </c>
      <c r="C747">
        <v>-1</v>
      </c>
      <c r="D747" s="9" t="str">
        <f>VLOOKUP(Table_mpnet_keywords_topics[[#This Row],[Column3.topic]],mpnet_keywords_topicDescription!$B$2:$C$19, 2, FALSE)</f>
        <v>-1_language_second_learning_instruction</v>
      </c>
    </row>
    <row r="748" spans="1:4" x14ac:dyDescent="0.25">
      <c r="A748" t="s">
        <v>4618</v>
      </c>
      <c r="B748" t="s">
        <v>4619</v>
      </c>
      <c r="C748">
        <v>6</v>
      </c>
      <c r="D748" s="9" t="str">
        <f>VLOOKUP(Table_mpnet_keywords_topics[[#This Row],[Column3.topic]],mpnet_keywords_topicDescription!$B$2:$C$19, 2, FALSE)</f>
        <v>6_technology_student_in_education</v>
      </c>
    </row>
    <row r="749" spans="1:4" x14ac:dyDescent="0.25">
      <c r="A749" t="s">
        <v>4623</v>
      </c>
      <c r="B749" t="s">
        <v>4624</v>
      </c>
      <c r="C749">
        <v>-1</v>
      </c>
      <c r="D749" s="9" t="str">
        <f>VLOOKUP(Table_mpnet_keywords_topics[[#This Row],[Column3.topic]],mpnet_keywords_topicDescription!$B$2:$C$19, 2, FALSE)</f>
        <v>-1_language_second_learning_instruction</v>
      </c>
    </row>
    <row r="750" spans="1:4" x14ac:dyDescent="0.25">
      <c r="A750" t="s">
        <v>4628</v>
      </c>
      <c r="B750" t="s">
        <v>4629</v>
      </c>
      <c r="C750">
        <v>1</v>
      </c>
      <c r="D750" s="9" t="str">
        <f>VLOOKUP(Table_mpnet_keywords_topics[[#This Row],[Column3.topic]],mpnet_keywords_topicDescription!$B$2:$C$19, 2, FALSE)</f>
        <v>1_writing_composition_second_instruction</v>
      </c>
    </row>
    <row r="751" spans="1:4" x14ac:dyDescent="0.25">
      <c r="A751" t="s">
        <v>4633</v>
      </c>
      <c r="B751" t="s">
        <v>4634</v>
      </c>
      <c r="C751">
        <v>5</v>
      </c>
      <c r="D751" s="9" t="str">
        <f>VLOOKUP(Table_mpnet_keywords_topics[[#This Row],[Column3.topic]],mpnet_keywords_topicDescription!$B$2:$C$19, 2, FALSE)</f>
        <v>5_chinese_language_mandarin_instruction</v>
      </c>
    </row>
    <row r="752" spans="1:4" x14ac:dyDescent="0.25">
      <c r="A752" t="s">
        <v>4637</v>
      </c>
      <c r="B752" t="s">
        <v>4638</v>
      </c>
      <c r="C752">
        <v>5</v>
      </c>
      <c r="D752" s="9" t="str">
        <f>VLOOKUP(Table_mpnet_keywords_topics[[#This Row],[Column3.topic]],mpnet_keywords_topicDescription!$B$2:$C$19, 2, FALSE)</f>
        <v>5_chinese_language_mandarin_instruction</v>
      </c>
    </row>
    <row r="753" spans="1:4" x14ac:dyDescent="0.25">
      <c r="A753" t="s">
        <v>4642</v>
      </c>
      <c r="B753" t="s">
        <v>4643</v>
      </c>
      <c r="C753">
        <v>7</v>
      </c>
      <c r="D753" s="9" t="str">
        <f>VLOOKUP(Table_mpnet_keywords_topics[[#This Row],[Column3.topic]],mpnet_keywords_topicDescription!$B$2:$C$19, 2, FALSE)</f>
        <v>7_communication_synchronous_mediated_computer</v>
      </c>
    </row>
    <row r="754" spans="1:4" x14ac:dyDescent="0.25">
      <c r="A754" t="s">
        <v>4647</v>
      </c>
      <c r="B754" t="s">
        <v>4648</v>
      </c>
      <c r="C754">
        <v>0</v>
      </c>
      <c r="D754" s="9" t="str">
        <f>VLOOKUP(Table_mpnet_keywords_topics[[#This Row],[Column3.topic]],mpnet_keywords_topicDescription!$B$2:$C$19, 2, FALSE)</f>
        <v>0_language_second_tests_english</v>
      </c>
    </row>
    <row r="755" spans="1:4" x14ac:dyDescent="0.25">
      <c r="A755" t="s">
        <v>521</v>
      </c>
      <c r="B755" t="s">
        <v>522</v>
      </c>
      <c r="C755">
        <v>5</v>
      </c>
      <c r="D755" s="9" t="str">
        <f>VLOOKUP(Table_mpnet_keywords_topics[[#This Row],[Column3.topic]],mpnet_keywords_topicDescription!$B$2:$C$19, 2, FALSE)</f>
        <v>5_chinese_language_mandarin_instruction</v>
      </c>
    </row>
    <row r="756" spans="1:4" x14ac:dyDescent="0.25">
      <c r="A756" t="s">
        <v>528</v>
      </c>
      <c r="B756" t="s">
        <v>529</v>
      </c>
      <c r="C756">
        <v>0</v>
      </c>
      <c r="D756" s="9" t="str">
        <f>VLOOKUP(Table_mpnet_keywords_topics[[#This Row],[Column3.topic]],mpnet_keywords_topicDescription!$B$2:$C$19, 2, FALSE)</f>
        <v>0_language_second_tests_english</v>
      </c>
    </row>
    <row r="757" spans="1:4" x14ac:dyDescent="0.25">
      <c r="A757" t="s">
        <v>533</v>
      </c>
      <c r="B757" t="s">
        <v>534</v>
      </c>
      <c r="C757">
        <v>-1</v>
      </c>
      <c r="D757" s="9" t="str">
        <f>VLOOKUP(Table_mpnet_keywords_topics[[#This Row],[Column3.topic]],mpnet_keywords_topicDescription!$B$2:$C$19, 2, FALSE)</f>
        <v>-1_language_second_learning_instruction</v>
      </c>
    </row>
    <row r="758" spans="1:4" x14ac:dyDescent="0.25">
      <c r="A758" t="s">
        <v>538</v>
      </c>
      <c r="B758" t="s">
        <v>539</v>
      </c>
      <c r="C758">
        <v>14</v>
      </c>
      <c r="D758" s="9" t="str">
        <f>VLOOKUP(Table_mpnet_keywords_topics[[#This Row],[Column3.topic]],mpnet_keywords_topicDescription!$B$2:$C$19, 2, FALSE)</f>
        <v>14_french_courses_instruction_undergraduate</v>
      </c>
    </row>
    <row r="759" spans="1:4" x14ac:dyDescent="0.25">
      <c r="A759" t="s">
        <v>543</v>
      </c>
      <c r="B759" t="s">
        <v>544</v>
      </c>
      <c r="C759">
        <v>0</v>
      </c>
      <c r="D759" s="9" t="str">
        <f>VLOOKUP(Table_mpnet_keywords_topics[[#This Row],[Column3.topic]],mpnet_keywords_topicDescription!$B$2:$C$19, 2, FALSE)</f>
        <v>0_language_second_tests_english</v>
      </c>
    </row>
    <row r="760" spans="1:4" x14ac:dyDescent="0.25">
      <c r="A760" t="s">
        <v>548</v>
      </c>
      <c r="B760" t="s">
        <v>549</v>
      </c>
      <c r="C760">
        <v>5</v>
      </c>
      <c r="D760" s="9" t="str">
        <f>VLOOKUP(Table_mpnet_keywords_topics[[#This Row],[Column3.topic]],mpnet_keywords_topicDescription!$B$2:$C$19, 2, FALSE)</f>
        <v>5_chinese_language_mandarin_instruction</v>
      </c>
    </row>
    <row r="761" spans="1:4" x14ac:dyDescent="0.25">
      <c r="A761" t="s">
        <v>553</v>
      </c>
      <c r="B761" t="s">
        <v>554</v>
      </c>
      <c r="C761">
        <v>4</v>
      </c>
      <c r="D761" s="9" t="str">
        <f>VLOOKUP(Table_mpnet_keywords_topics[[#This Row],[Column3.topic]],mpnet_keywords_topicDescription!$B$2:$C$19, 2, FALSE)</f>
        <v>4_teacher_teachers_technology_education</v>
      </c>
    </row>
    <row r="762" spans="1:4" x14ac:dyDescent="0.25">
      <c r="A762" t="s">
        <v>558</v>
      </c>
      <c r="B762" t="s">
        <v>559</v>
      </c>
      <c r="C762">
        <v>0</v>
      </c>
      <c r="D762" s="9" t="str">
        <f>VLOOKUP(Table_mpnet_keywords_topics[[#This Row],[Column3.topic]],mpnet_keywords_topicDescription!$B$2:$C$19, 2, FALSE)</f>
        <v>0_language_second_tests_english</v>
      </c>
    </row>
    <row r="763" spans="1:4" x14ac:dyDescent="0.25">
      <c r="A763" t="s">
        <v>563</v>
      </c>
      <c r="B763" t="s">
        <v>564</v>
      </c>
      <c r="C763">
        <v>0</v>
      </c>
      <c r="D763" s="9" t="str">
        <f>VLOOKUP(Table_mpnet_keywords_topics[[#This Row],[Column3.topic]],mpnet_keywords_topicDescription!$B$2:$C$19, 2, FALSE)</f>
        <v>0_language_second_tests_english</v>
      </c>
    </row>
    <row r="764" spans="1:4" x14ac:dyDescent="0.25">
      <c r="A764" t="s">
        <v>568</v>
      </c>
      <c r="B764" t="s">
        <v>569</v>
      </c>
      <c r="C764">
        <v>0</v>
      </c>
      <c r="D764" s="9" t="str">
        <f>VLOOKUP(Table_mpnet_keywords_topics[[#This Row],[Column3.topic]],mpnet_keywords_topicDescription!$B$2:$C$19, 2, FALSE)</f>
        <v>0_language_second_tests_english</v>
      </c>
    </row>
    <row r="765" spans="1:4" x14ac:dyDescent="0.25">
      <c r="A765" t="s">
        <v>573</v>
      </c>
      <c r="B765" t="s">
        <v>574</v>
      </c>
      <c r="C765">
        <v>0</v>
      </c>
      <c r="D765" s="9" t="str">
        <f>VLOOKUP(Table_mpnet_keywords_topics[[#This Row],[Column3.topic]],mpnet_keywords_topicDescription!$B$2:$C$19, 2, FALSE)</f>
        <v>0_language_second_tests_english</v>
      </c>
    </row>
    <row r="766" spans="1:4" x14ac:dyDescent="0.25">
      <c r="A766" t="s">
        <v>578</v>
      </c>
      <c r="B766" t="s">
        <v>579</v>
      </c>
      <c r="C766">
        <v>2</v>
      </c>
      <c r="D766" s="9" t="str">
        <f>VLOOKUP(Table_mpnet_keywords_topics[[#This Row],[Column3.topic]],mpnet_keywords_topicDescription!$B$2:$C$19, 2, FALSE)</f>
        <v>2_communication_intercultural_cultural_mediated</v>
      </c>
    </row>
    <row r="767" spans="1:4" x14ac:dyDescent="0.25">
      <c r="A767" t="s">
        <v>584</v>
      </c>
      <c r="B767" t="s">
        <v>585</v>
      </c>
      <c r="C767">
        <v>4</v>
      </c>
      <c r="D767" s="9" t="str">
        <f>VLOOKUP(Table_mpnet_keywords_topics[[#This Row],[Column3.topic]],mpnet_keywords_topicDescription!$B$2:$C$19, 2, FALSE)</f>
        <v>4_teacher_teachers_technology_education</v>
      </c>
    </row>
    <row r="768" spans="1:4" x14ac:dyDescent="0.25">
      <c r="A768" t="s">
        <v>589</v>
      </c>
      <c r="B768" t="s">
        <v>590</v>
      </c>
      <c r="C768">
        <v>7</v>
      </c>
      <c r="D768" s="9" t="str">
        <f>VLOOKUP(Table_mpnet_keywords_topics[[#This Row],[Column3.topic]],mpnet_keywords_topicDescription!$B$2:$C$19, 2, FALSE)</f>
        <v>7_communication_synchronous_mediated_computer</v>
      </c>
    </row>
    <row r="769" spans="1:4" x14ac:dyDescent="0.25">
      <c r="A769" t="s">
        <v>594</v>
      </c>
      <c r="B769" t="s">
        <v>595</v>
      </c>
      <c r="C769">
        <v>0</v>
      </c>
      <c r="D769" s="9" t="str">
        <f>VLOOKUP(Table_mpnet_keywords_topics[[#This Row],[Column3.topic]],mpnet_keywords_topicDescription!$B$2:$C$19, 2, FALSE)</f>
        <v>0_language_second_tests_english</v>
      </c>
    </row>
    <row r="770" spans="1:4" x14ac:dyDescent="0.25">
      <c r="A770" t="s">
        <v>599</v>
      </c>
      <c r="B770" t="s">
        <v>600</v>
      </c>
      <c r="C770">
        <v>0</v>
      </c>
      <c r="D770" s="9" t="str">
        <f>VLOOKUP(Table_mpnet_keywords_topics[[#This Row],[Column3.topic]],mpnet_keywords_topicDescription!$B$2:$C$19, 2, FALSE)</f>
        <v>0_language_second_tests_english</v>
      </c>
    </row>
    <row r="771" spans="1:4" x14ac:dyDescent="0.25">
      <c r="A771" t="s">
        <v>605</v>
      </c>
      <c r="B771" t="s">
        <v>606</v>
      </c>
      <c r="C771">
        <v>1</v>
      </c>
      <c r="D771" s="9" t="str">
        <f>VLOOKUP(Table_mpnet_keywords_topics[[#This Row],[Column3.topic]],mpnet_keywords_topicDescription!$B$2:$C$19, 2, FALSE)</f>
        <v>1_writing_composition_second_instruction</v>
      </c>
    </row>
    <row r="772" spans="1:4" x14ac:dyDescent="0.25">
      <c r="A772" t="s">
        <v>610</v>
      </c>
      <c r="B772" t="s">
        <v>611</v>
      </c>
      <c r="C772">
        <v>0</v>
      </c>
      <c r="D772" s="9" t="str">
        <f>VLOOKUP(Table_mpnet_keywords_topics[[#This Row],[Column3.topic]],mpnet_keywords_topicDescription!$B$2:$C$19, 2, FALSE)</f>
        <v>0_language_second_tests_english</v>
      </c>
    </row>
    <row r="773" spans="1:4" x14ac:dyDescent="0.25">
      <c r="A773" t="s">
        <v>615</v>
      </c>
      <c r="B773" t="s">
        <v>616</v>
      </c>
      <c r="C773">
        <v>0</v>
      </c>
      <c r="D773" s="9" t="str">
        <f>VLOOKUP(Table_mpnet_keywords_topics[[#This Row],[Column3.topic]],mpnet_keywords_topicDescription!$B$2:$C$19, 2, FALSE)</f>
        <v>0_language_second_tests_english</v>
      </c>
    </row>
    <row r="774" spans="1:4" x14ac:dyDescent="0.25">
      <c r="A774" t="s">
        <v>990</v>
      </c>
      <c r="B774" t="s">
        <v>991</v>
      </c>
      <c r="C774">
        <v>0</v>
      </c>
      <c r="D774" s="9" t="str">
        <f>VLOOKUP(Table_mpnet_keywords_topics[[#This Row],[Column3.topic]],mpnet_keywords_topicDescription!$B$2:$C$19, 2, FALSE)</f>
        <v>0_language_second_tests_english</v>
      </c>
    </row>
    <row r="775" spans="1:4" x14ac:dyDescent="0.25">
      <c r="A775" t="s">
        <v>996</v>
      </c>
      <c r="B775" t="s">
        <v>997</v>
      </c>
      <c r="C775">
        <v>1</v>
      </c>
      <c r="D775" s="9" t="str">
        <f>VLOOKUP(Table_mpnet_keywords_topics[[#This Row],[Column3.topic]],mpnet_keywords_topicDescription!$B$2:$C$19, 2, FALSE)</f>
        <v>1_writing_composition_second_instruction</v>
      </c>
    </row>
    <row r="776" spans="1:4" x14ac:dyDescent="0.25">
      <c r="A776" t="s">
        <v>1001</v>
      </c>
      <c r="B776" t="s">
        <v>1002</v>
      </c>
      <c r="C776">
        <v>4</v>
      </c>
      <c r="D776" s="9" t="str">
        <f>VLOOKUP(Table_mpnet_keywords_topics[[#This Row],[Column3.topic]],mpnet_keywords_topicDescription!$B$2:$C$19, 2, FALSE)</f>
        <v>4_teacher_teachers_technology_education</v>
      </c>
    </row>
    <row r="777" spans="1:4" x14ac:dyDescent="0.25">
      <c r="A777" t="s">
        <v>1006</v>
      </c>
      <c r="B777" t="s">
        <v>1007</v>
      </c>
      <c r="C777">
        <v>3</v>
      </c>
      <c r="D777" s="9" t="str">
        <f>VLOOKUP(Table_mpnet_keywords_topics[[#This Row],[Column3.topic]],mpnet_keywords_topicDescription!$B$2:$C$19, 2, FALSE)</f>
        <v>3_assisted_computer_learning_language</v>
      </c>
    </row>
    <row r="778" spans="1:4" x14ac:dyDescent="0.25">
      <c r="A778" t="s">
        <v>1010</v>
      </c>
      <c r="B778" t="s">
        <v>1011</v>
      </c>
      <c r="C778">
        <v>-1</v>
      </c>
      <c r="D778" s="9" t="str">
        <f>VLOOKUP(Table_mpnet_keywords_topics[[#This Row],[Column3.topic]],mpnet_keywords_topicDescription!$B$2:$C$19, 2, FALSE)</f>
        <v>-1_language_second_learning_instruction</v>
      </c>
    </row>
    <row r="779" spans="1:4" x14ac:dyDescent="0.25">
      <c r="A779" t="s">
        <v>1015</v>
      </c>
      <c r="B779" t="s">
        <v>1016</v>
      </c>
      <c r="C779">
        <v>9</v>
      </c>
      <c r="D779" s="9" t="str">
        <f>VLOOKUP(Table_mpnet_keywords_topics[[#This Row],[Column3.topic]],mpnet_keywords_topicDescription!$B$2:$C$19, 2, FALSE)</f>
        <v>9_games_game_educational_learning</v>
      </c>
    </row>
    <row r="780" spans="1:4" x14ac:dyDescent="0.25">
      <c r="A780" t="s">
        <v>1020</v>
      </c>
      <c r="B780" t="s">
        <v>1021</v>
      </c>
      <c r="C780">
        <v>5</v>
      </c>
      <c r="D780" s="9" t="str">
        <f>VLOOKUP(Table_mpnet_keywords_topics[[#This Row],[Column3.topic]],mpnet_keywords_topicDescription!$B$2:$C$19, 2, FALSE)</f>
        <v>5_chinese_language_mandarin_instruction</v>
      </c>
    </row>
    <row r="781" spans="1:4" x14ac:dyDescent="0.25">
      <c r="A781" t="s">
        <v>1025</v>
      </c>
      <c r="B781" t="s">
        <v>1026</v>
      </c>
      <c r="C781">
        <v>4</v>
      </c>
      <c r="D781" s="9" t="str">
        <f>VLOOKUP(Table_mpnet_keywords_topics[[#This Row],[Column3.topic]],mpnet_keywords_topicDescription!$B$2:$C$19, 2, FALSE)</f>
        <v>4_teacher_teachers_technology_education</v>
      </c>
    </row>
    <row r="782" spans="1:4" x14ac:dyDescent="0.25">
      <c r="A782" t="s">
        <v>1030</v>
      </c>
      <c r="B782" t="s">
        <v>1031</v>
      </c>
      <c r="C782">
        <v>9</v>
      </c>
      <c r="D782" s="9" t="str">
        <f>VLOOKUP(Table_mpnet_keywords_topics[[#This Row],[Column3.topic]],mpnet_keywords_topicDescription!$B$2:$C$19, 2, FALSE)</f>
        <v>9_games_game_educational_learning</v>
      </c>
    </row>
    <row r="783" spans="1:4" x14ac:dyDescent="0.25">
      <c r="A783" t="s">
        <v>1034</v>
      </c>
      <c r="B783" t="s">
        <v>1035</v>
      </c>
      <c r="C783">
        <v>8</v>
      </c>
      <c r="D783" s="9" t="str">
        <f>VLOOKUP(Table_mpnet_keywords_topics[[#This Row],[Column3.topic]],mpnet_keywords_topicDescription!$B$2:$C$19, 2, FALSE)</f>
        <v>8_pronunciation_instruction_second_language</v>
      </c>
    </row>
    <row r="784" spans="1:4" x14ac:dyDescent="0.25">
      <c r="A784" t="s">
        <v>1039</v>
      </c>
      <c r="B784" t="s">
        <v>1040</v>
      </c>
      <c r="C784">
        <v>-1</v>
      </c>
      <c r="D784" s="9" t="str">
        <f>VLOOKUP(Table_mpnet_keywords_topics[[#This Row],[Column3.topic]],mpnet_keywords_topicDescription!$B$2:$C$19, 2, FALSE)</f>
        <v>-1_language_second_learning_instruction</v>
      </c>
    </row>
    <row r="785" spans="1:4" x14ac:dyDescent="0.25">
      <c r="A785" t="s">
        <v>1043</v>
      </c>
      <c r="B785" t="s">
        <v>1044</v>
      </c>
      <c r="C785">
        <v>-1</v>
      </c>
      <c r="D785" s="9" t="str">
        <f>VLOOKUP(Table_mpnet_keywords_topics[[#This Row],[Column3.topic]],mpnet_keywords_topicDescription!$B$2:$C$19, 2, FALSE)</f>
        <v>-1_language_second_learning_instruction</v>
      </c>
    </row>
    <row r="786" spans="1:4" x14ac:dyDescent="0.25">
      <c r="A786" t="s">
        <v>1049</v>
      </c>
      <c r="B786" t="s">
        <v>1050</v>
      </c>
      <c r="C786">
        <v>0</v>
      </c>
      <c r="D786" s="9" t="str">
        <f>VLOOKUP(Table_mpnet_keywords_topics[[#This Row],[Column3.topic]],mpnet_keywords_topicDescription!$B$2:$C$19, 2, FALSE)</f>
        <v>0_language_second_tests_english</v>
      </c>
    </row>
    <row r="787" spans="1:4" x14ac:dyDescent="0.25">
      <c r="A787" t="s">
        <v>1054</v>
      </c>
      <c r="B787" t="s">
        <v>1055</v>
      </c>
      <c r="C787">
        <v>-1</v>
      </c>
      <c r="D787" s="9" t="str">
        <f>VLOOKUP(Table_mpnet_keywords_topics[[#This Row],[Column3.topic]],mpnet_keywords_topicDescription!$B$2:$C$19, 2, FALSE)</f>
        <v>-1_language_second_learning_instruction</v>
      </c>
    </row>
    <row r="788" spans="1:4" x14ac:dyDescent="0.25">
      <c r="A788" t="s">
        <v>1059</v>
      </c>
      <c r="B788" t="s">
        <v>1060</v>
      </c>
      <c r="C788">
        <v>-1</v>
      </c>
      <c r="D788" s="9" t="str">
        <f>VLOOKUP(Table_mpnet_keywords_topics[[#This Row],[Column3.topic]],mpnet_keywords_topicDescription!$B$2:$C$19, 2, FALSE)</f>
        <v>-1_language_second_learning_instruction</v>
      </c>
    </row>
    <row r="789" spans="1:4" x14ac:dyDescent="0.25">
      <c r="A789" t="s">
        <v>1064</v>
      </c>
      <c r="B789" t="s">
        <v>1065</v>
      </c>
      <c r="C789">
        <v>0</v>
      </c>
      <c r="D789" s="9" t="str">
        <f>VLOOKUP(Table_mpnet_keywords_topics[[#This Row],[Column3.topic]],mpnet_keywords_topicDescription!$B$2:$C$19, 2, FALSE)</f>
        <v>0_language_second_tests_english</v>
      </c>
    </row>
    <row r="790" spans="1:4" x14ac:dyDescent="0.25">
      <c r="A790" t="s">
        <v>1069</v>
      </c>
      <c r="B790" t="s">
        <v>1070</v>
      </c>
      <c r="C790">
        <v>-1</v>
      </c>
      <c r="D790" s="9" t="str">
        <f>VLOOKUP(Table_mpnet_keywords_topics[[#This Row],[Column3.topic]],mpnet_keywords_topicDescription!$B$2:$C$19, 2, FALSE)</f>
        <v>-1_language_second_learning_instruction</v>
      </c>
    </row>
    <row r="791" spans="1:4" x14ac:dyDescent="0.25">
      <c r="A791" t="s">
        <v>1584</v>
      </c>
      <c r="B791" t="s">
        <v>1585</v>
      </c>
      <c r="C791">
        <v>10</v>
      </c>
      <c r="D791" s="9" t="str">
        <f>VLOOKUP(Table_mpnet_keywords_topics[[#This Row],[Column3.topic]],mpnet_keywords_topicDescription!$B$2:$C$19, 2, FALSE)</f>
        <v>10_spanish_instruction_student_language</v>
      </c>
    </row>
    <row r="792" spans="1:4" x14ac:dyDescent="0.25">
      <c r="A792" t="s">
        <v>1589</v>
      </c>
      <c r="B792" t="s">
        <v>1590</v>
      </c>
      <c r="C792">
        <v>-1</v>
      </c>
      <c r="D792" s="9" t="str">
        <f>VLOOKUP(Table_mpnet_keywords_topics[[#This Row],[Column3.topic]],mpnet_keywords_topicDescription!$B$2:$C$19, 2, FALSE)</f>
        <v>-1_language_second_learning_instruction</v>
      </c>
    </row>
    <row r="793" spans="1:4" x14ac:dyDescent="0.25">
      <c r="A793" t="s">
        <v>1594</v>
      </c>
      <c r="B793" t="s">
        <v>1595</v>
      </c>
      <c r="C793">
        <v>2</v>
      </c>
      <c r="D793" s="9" t="str">
        <f>VLOOKUP(Table_mpnet_keywords_topics[[#This Row],[Column3.topic]],mpnet_keywords_topicDescription!$B$2:$C$19, 2, FALSE)</f>
        <v>2_communication_intercultural_cultural_mediated</v>
      </c>
    </row>
    <row r="794" spans="1:4" x14ac:dyDescent="0.25">
      <c r="A794" t="s">
        <v>1599</v>
      </c>
      <c r="B794" t="s">
        <v>1600</v>
      </c>
      <c r="C794">
        <v>-1</v>
      </c>
      <c r="D794" s="9" t="str">
        <f>VLOOKUP(Table_mpnet_keywords_topics[[#This Row],[Column3.topic]],mpnet_keywords_topicDescription!$B$2:$C$19, 2, FALSE)</f>
        <v>-1_language_second_learning_instruction</v>
      </c>
    </row>
    <row r="795" spans="1:4" x14ac:dyDescent="0.25">
      <c r="A795" t="s">
        <v>1604</v>
      </c>
      <c r="B795" t="s">
        <v>1605</v>
      </c>
      <c r="C795">
        <v>-1</v>
      </c>
      <c r="D795" s="9" t="str">
        <f>VLOOKUP(Table_mpnet_keywords_topics[[#This Row],[Column3.topic]],mpnet_keywords_topicDescription!$B$2:$C$19, 2, FALSE)</f>
        <v>-1_language_second_learning_instruction</v>
      </c>
    </row>
    <row r="796" spans="1:4" x14ac:dyDescent="0.25">
      <c r="A796" t="s">
        <v>1609</v>
      </c>
      <c r="B796" t="s">
        <v>1610</v>
      </c>
      <c r="C796">
        <v>-1</v>
      </c>
      <c r="D796" s="9" t="str">
        <f>VLOOKUP(Table_mpnet_keywords_topics[[#This Row],[Column3.topic]],mpnet_keywords_topicDescription!$B$2:$C$19, 2, FALSE)</f>
        <v>-1_language_second_learning_instruction</v>
      </c>
    </row>
    <row r="797" spans="1:4" x14ac:dyDescent="0.25">
      <c r="A797" t="s">
        <v>1614</v>
      </c>
      <c r="B797" t="s">
        <v>1615</v>
      </c>
      <c r="C797">
        <v>0</v>
      </c>
      <c r="D797" s="9" t="str">
        <f>VLOOKUP(Table_mpnet_keywords_topics[[#This Row],[Column3.topic]],mpnet_keywords_topicDescription!$B$2:$C$19, 2, FALSE)</f>
        <v>0_language_second_tests_english</v>
      </c>
    </row>
    <row r="798" spans="1:4" x14ac:dyDescent="0.25">
      <c r="A798" t="s">
        <v>1619</v>
      </c>
      <c r="B798" t="s">
        <v>1620</v>
      </c>
      <c r="C798">
        <v>-1</v>
      </c>
      <c r="D798" s="9" t="str">
        <f>VLOOKUP(Table_mpnet_keywords_topics[[#This Row],[Column3.topic]],mpnet_keywords_topicDescription!$B$2:$C$19, 2, FALSE)</f>
        <v>-1_language_second_learning_instruction</v>
      </c>
    </row>
    <row r="799" spans="1:4" x14ac:dyDescent="0.25">
      <c r="A799" t="s">
        <v>1625</v>
      </c>
      <c r="B799" t="s">
        <v>1626</v>
      </c>
      <c r="C799">
        <v>1</v>
      </c>
      <c r="D799" s="9" t="str">
        <f>VLOOKUP(Table_mpnet_keywords_topics[[#This Row],[Column3.topic]],mpnet_keywords_topicDescription!$B$2:$C$19, 2, FALSE)</f>
        <v>1_writing_composition_second_instruction</v>
      </c>
    </row>
    <row r="800" spans="1:4" x14ac:dyDescent="0.25">
      <c r="A800" t="s">
        <v>1630</v>
      </c>
      <c r="B800" t="s">
        <v>1631</v>
      </c>
      <c r="C800">
        <v>5</v>
      </c>
      <c r="D800" s="9" t="str">
        <f>VLOOKUP(Table_mpnet_keywords_topics[[#This Row],[Column3.topic]],mpnet_keywords_topicDescription!$B$2:$C$19, 2, FALSE)</f>
        <v>5_chinese_language_mandarin_instruction</v>
      </c>
    </row>
    <row r="801" spans="1:4" x14ac:dyDescent="0.25">
      <c r="A801" t="s">
        <v>1635</v>
      </c>
      <c r="B801" t="s">
        <v>1636</v>
      </c>
      <c r="C801">
        <v>-1</v>
      </c>
      <c r="D801" s="9" t="str">
        <f>VLOOKUP(Table_mpnet_keywords_topics[[#This Row],[Column3.topic]],mpnet_keywords_topicDescription!$B$2:$C$19, 2, FALSE)</f>
        <v>-1_language_second_learning_instruction</v>
      </c>
    </row>
    <row r="802" spans="1:4" x14ac:dyDescent="0.25">
      <c r="A802" t="s">
        <v>1640</v>
      </c>
      <c r="B802" t="s">
        <v>1641</v>
      </c>
      <c r="C802">
        <v>2</v>
      </c>
      <c r="D802" s="9" t="str">
        <f>VLOOKUP(Table_mpnet_keywords_topics[[#This Row],[Column3.topic]],mpnet_keywords_topicDescription!$B$2:$C$19, 2, FALSE)</f>
        <v>2_communication_intercultural_cultural_mediated</v>
      </c>
    </row>
    <row r="803" spans="1:4" x14ac:dyDescent="0.25">
      <c r="A803" t="s">
        <v>1645</v>
      </c>
      <c r="B803" t="s">
        <v>1646</v>
      </c>
      <c r="C803">
        <v>0</v>
      </c>
      <c r="D803" s="9" t="str">
        <f>VLOOKUP(Table_mpnet_keywords_topics[[#This Row],[Column3.topic]],mpnet_keywords_topicDescription!$B$2:$C$19, 2, FALSE)</f>
        <v>0_language_second_tests_english</v>
      </c>
    </row>
    <row r="804" spans="1:4" x14ac:dyDescent="0.25">
      <c r="A804" t="s">
        <v>1650</v>
      </c>
      <c r="B804" t="s">
        <v>1651</v>
      </c>
      <c r="C804">
        <v>0</v>
      </c>
      <c r="D804" s="9" t="str">
        <f>VLOOKUP(Table_mpnet_keywords_topics[[#This Row],[Column3.topic]],mpnet_keywords_topicDescription!$B$2:$C$19, 2, FALSE)</f>
        <v>0_language_second_tests_english</v>
      </c>
    </row>
    <row r="805" spans="1:4" x14ac:dyDescent="0.25">
      <c r="A805" t="s">
        <v>1655</v>
      </c>
      <c r="B805" t="s">
        <v>1656</v>
      </c>
      <c r="C805">
        <v>0</v>
      </c>
      <c r="D805" s="9" t="str">
        <f>VLOOKUP(Table_mpnet_keywords_topics[[#This Row],[Column3.topic]],mpnet_keywords_topicDescription!$B$2:$C$19, 2, FALSE)</f>
        <v>0_language_second_tests_english</v>
      </c>
    </row>
    <row r="806" spans="1:4" x14ac:dyDescent="0.25">
      <c r="A806" t="s">
        <v>1660</v>
      </c>
      <c r="B806" t="s">
        <v>1661</v>
      </c>
      <c r="C806">
        <v>11</v>
      </c>
      <c r="D806" s="9" t="str">
        <f>VLOOKUP(Table_mpnet_keywords_topics[[#This Row],[Column3.topic]],mpnet_keywords_topicDescription!$B$2:$C$19, 2, FALSE)</f>
        <v>11_blended_learning_language_education</v>
      </c>
    </row>
    <row r="807" spans="1:4" x14ac:dyDescent="0.25">
      <c r="A807" t="s">
        <v>2015</v>
      </c>
      <c r="B807" t="s">
        <v>2016</v>
      </c>
      <c r="C807">
        <v>-1</v>
      </c>
      <c r="D807" s="9" t="str">
        <f>VLOOKUP(Table_mpnet_keywords_topics[[#This Row],[Column3.topic]],mpnet_keywords_topicDescription!$B$2:$C$19, 2, FALSE)</f>
        <v>-1_language_second_learning_instruction</v>
      </c>
    </row>
    <row r="808" spans="1:4" x14ac:dyDescent="0.25">
      <c r="A808" t="s">
        <v>2020</v>
      </c>
      <c r="B808" t="s">
        <v>2021</v>
      </c>
      <c r="C808">
        <v>-1</v>
      </c>
      <c r="D808" s="9" t="str">
        <f>VLOOKUP(Table_mpnet_keywords_topics[[#This Row],[Column3.topic]],mpnet_keywords_topicDescription!$B$2:$C$19, 2, FALSE)</f>
        <v>-1_language_second_learning_instruction</v>
      </c>
    </row>
    <row r="809" spans="1:4" x14ac:dyDescent="0.25">
      <c r="A809" t="s">
        <v>2024</v>
      </c>
      <c r="B809" t="s">
        <v>2025</v>
      </c>
      <c r="C809">
        <v>-1</v>
      </c>
      <c r="D809" s="9" t="str">
        <f>VLOOKUP(Table_mpnet_keywords_topics[[#This Row],[Column3.topic]],mpnet_keywords_topicDescription!$B$2:$C$19, 2, FALSE)</f>
        <v>-1_language_second_learning_instruction</v>
      </c>
    </row>
    <row r="810" spans="1:4" x14ac:dyDescent="0.25">
      <c r="A810" t="s">
        <v>2030</v>
      </c>
      <c r="B810" t="s">
        <v>2031</v>
      </c>
      <c r="C810">
        <v>16</v>
      </c>
      <c r="D810" s="9" t="str">
        <f>VLOOKUP(Table_mpnet_keywords_topics[[#This Row],[Column3.topic]],mpnet_keywords_topicDescription!$B$2:$C$19, 2, FALSE)</f>
        <v>16_computer_communication_assisted_instruction</v>
      </c>
    </row>
    <row r="811" spans="1:4" x14ac:dyDescent="0.25">
      <c r="A811" t="s">
        <v>2035</v>
      </c>
      <c r="B811" t="s">
        <v>2036</v>
      </c>
      <c r="C811">
        <v>3</v>
      </c>
      <c r="D811" s="9" t="str">
        <f>VLOOKUP(Table_mpnet_keywords_topics[[#This Row],[Column3.topic]],mpnet_keywords_topicDescription!$B$2:$C$19, 2, FALSE)</f>
        <v>3_assisted_computer_learning_language</v>
      </c>
    </row>
    <row r="812" spans="1:4" x14ac:dyDescent="0.25">
      <c r="A812" t="s">
        <v>2040</v>
      </c>
      <c r="B812" t="s">
        <v>2041</v>
      </c>
      <c r="C812">
        <v>-1</v>
      </c>
      <c r="D812" s="9" t="str">
        <f>VLOOKUP(Table_mpnet_keywords_topics[[#This Row],[Column3.topic]],mpnet_keywords_topicDescription!$B$2:$C$19, 2, FALSE)</f>
        <v>-1_language_second_learning_instruction</v>
      </c>
    </row>
    <row r="813" spans="1:4" x14ac:dyDescent="0.25">
      <c r="A813" t="s">
        <v>2045</v>
      </c>
      <c r="B813" t="s">
        <v>2046</v>
      </c>
      <c r="C813">
        <v>-1</v>
      </c>
      <c r="D813" s="9" t="str">
        <f>VLOOKUP(Table_mpnet_keywords_topics[[#This Row],[Column3.topic]],mpnet_keywords_topicDescription!$B$2:$C$19, 2, FALSE)</f>
        <v>-1_language_second_learning_instruction</v>
      </c>
    </row>
    <row r="814" spans="1:4" x14ac:dyDescent="0.25">
      <c r="A814" t="s">
        <v>2050</v>
      </c>
      <c r="B814" t="s">
        <v>2051</v>
      </c>
      <c r="C814">
        <v>-1</v>
      </c>
      <c r="D814" s="9" t="str">
        <f>VLOOKUP(Table_mpnet_keywords_topics[[#This Row],[Column3.topic]],mpnet_keywords_topicDescription!$B$2:$C$19, 2, FALSE)</f>
        <v>-1_language_second_learning_instruction</v>
      </c>
    </row>
    <row r="815" spans="1:4" x14ac:dyDescent="0.25">
      <c r="A815" t="s">
        <v>2055</v>
      </c>
      <c r="B815" t="s">
        <v>2056</v>
      </c>
      <c r="C815">
        <v>0</v>
      </c>
      <c r="D815" s="9" t="str">
        <f>VLOOKUP(Table_mpnet_keywords_topics[[#This Row],[Column3.topic]],mpnet_keywords_topicDescription!$B$2:$C$19, 2, FALSE)</f>
        <v>0_language_second_tests_english</v>
      </c>
    </row>
    <row r="816" spans="1:4" x14ac:dyDescent="0.25">
      <c r="A816" t="s">
        <v>2060</v>
      </c>
      <c r="B816" t="s">
        <v>2061</v>
      </c>
      <c r="C816">
        <v>4</v>
      </c>
      <c r="D816" s="9" t="str">
        <f>VLOOKUP(Table_mpnet_keywords_topics[[#This Row],[Column3.topic]],mpnet_keywords_topicDescription!$B$2:$C$19, 2, FALSE)</f>
        <v>4_teacher_teachers_technology_education</v>
      </c>
    </row>
    <row r="817" spans="1:4" x14ac:dyDescent="0.25">
      <c r="A817" t="s">
        <v>2066</v>
      </c>
      <c r="B817" t="s">
        <v>2067</v>
      </c>
      <c r="C817">
        <v>7</v>
      </c>
      <c r="D817" s="9" t="str">
        <f>VLOOKUP(Table_mpnet_keywords_topics[[#This Row],[Column3.topic]],mpnet_keywords_topicDescription!$B$2:$C$19, 2, FALSE)</f>
        <v>7_communication_synchronous_mediated_computer</v>
      </c>
    </row>
    <row r="818" spans="1:4" x14ac:dyDescent="0.25">
      <c r="A818" t="s">
        <v>2071</v>
      </c>
      <c r="B818" t="s">
        <v>2072</v>
      </c>
      <c r="C818">
        <v>0</v>
      </c>
      <c r="D818" s="9" t="str">
        <f>VLOOKUP(Table_mpnet_keywords_topics[[#This Row],[Column3.topic]],mpnet_keywords_topicDescription!$B$2:$C$19, 2, FALSE)</f>
        <v>0_language_second_tests_english</v>
      </c>
    </row>
    <row r="819" spans="1:4" x14ac:dyDescent="0.25">
      <c r="A819" t="s">
        <v>2076</v>
      </c>
      <c r="B819" t="s">
        <v>2077</v>
      </c>
      <c r="C819">
        <v>1</v>
      </c>
      <c r="D819" s="9" t="str">
        <f>VLOOKUP(Table_mpnet_keywords_topics[[#This Row],[Column3.topic]],mpnet_keywords_topicDescription!$B$2:$C$19, 2, FALSE)</f>
        <v>1_writing_composition_second_instruction</v>
      </c>
    </row>
    <row r="820" spans="1:4" x14ac:dyDescent="0.25">
      <c r="A820" t="s">
        <v>2081</v>
      </c>
      <c r="B820" t="s">
        <v>2082</v>
      </c>
      <c r="C820">
        <v>-1</v>
      </c>
      <c r="D820" s="9" t="str">
        <f>VLOOKUP(Table_mpnet_keywords_topics[[#This Row],[Column3.topic]],mpnet_keywords_topicDescription!$B$2:$C$19, 2, FALSE)</f>
        <v>-1_language_second_learning_instruction</v>
      </c>
    </row>
    <row r="821" spans="1:4" x14ac:dyDescent="0.25">
      <c r="A821" t="s">
        <v>2086</v>
      </c>
      <c r="B821" t="s">
        <v>2087</v>
      </c>
      <c r="C821">
        <v>9</v>
      </c>
      <c r="D821" s="9" t="str">
        <f>VLOOKUP(Table_mpnet_keywords_topics[[#This Row],[Column3.topic]],mpnet_keywords_topicDescription!$B$2:$C$19, 2, FALSE)</f>
        <v>9_games_game_educational_learning</v>
      </c>
    </row>
    <row r="822" spans="1:4" x14ac:dyDescent="0.25">
      <c r="A822" t="s">
        <v>2091</v>
      </c>
      <c r="B822" t="s">
        <v>2092</v>
      </c>
      <c r="C822">
        <v>-1</v>
      </c>
      <c r="D822" s="9" t="str">
        <f>VLOOKUP(Table_mpnet_keywords_topics[[#This Row],[Column3.topic]],mpnet_keywords_topicDescription!$B$2:$C$19, 2, FALSE)</f>
        <v>-1_language_second_learning_instruction</v>
      </c>
    </row>
    <row r="823" spans="1:4" x14ac:dyDescent="0.25">
      <c r="A823" t="s">
        <v>2096</v>
      </c>
      <c r="B823" t="s">
        <v>2097</v>
      </c>
      <c r="C823">
        <v>-1</v>
      </c>
      <c r="D823" s="9" t="str">
        <f>VLOOKUP(Table_mpnet_keywords_topics[[#This Row],[Column3.topic]],mpnet_keywords_topicDescription!$B$2:$C$19, 2, FALSE)</f>
        <v>-1_language_second_learning_instruction</v>
      </c>
    </row>
    <row r="824" spans="1:4" x14ac:dyDescent="0.25">
      <c r="A824" t="s">
        <v>2101</v>
      </c>
      <c r="B824" t="s">
        <v>5926</v>
      </c>
      <c r="C824">
        <v>0</v>
      </c>
      <c r="D824" s="9" t="str">
        <f>VLOOKUP(Table_mpnet_keywords_topics[[#This Row],[Column3.topic]],mpnet_keywords_topicDescription!$B$2:$C$19, 2, FALSE)</f>
        <v>0_language_second_tests_english</v>
      </c>
    </row>
    <row r="825" spans="1:4" x14ac:dyDescent="0.25">
      <c r="A825" t="s">
        <v>2105</v>
      </c>
      <c r="B825" t="s">
        <v>2106</v>
      </c>
      <c r="C825">
        <v>-1</v>
      </c>
      <c r="D825" s="9" t="str">
        <f>VLOOKUP(Table_mpnet_keywords_topics[[#This Row],[Column3.topic]],mpnet_keywords_topicDescription!$B$2:$C$19, 2, FALSE)</f>
        <v>-1_language_second_learning_instruction</v>
      </c>
    </row>
    <row r="826" spans="1:4" x14ac:dyDescent="0.25">
      <c r="A826" t="s">
        <v>2449</v>
      </c>
      <c r="B826" t="s">
        <v>2450</v>
      </c>
      <c r="C826">
        <v>-1</v>
      </c>
      <c r="D826" s="9" t="str">
        <f>VLOOKUP(Table_mpnet_keywords_topics[[#This Row],[Column3.topic]],mpnet_keywords_topicDescription!$B$2:$C$19, 2, FALSE)</f>
        <v>-1_language_second_learning_instruction</v>
      </c>
    </row>
    <row r="827" spans="1:4" x14ac:dyDescent="0.25">
      <c r="A827" t="s">
        <v>2454</v>
      </c>
      <c r="B827" t="s">
        <v>2455</v>
      </c>
      <c r="C827">
        <v>0</v>
      </c>
      <c r="D827" s="9" t="str">
        <f>VLOOKUP(Table_mpnet_keywords_topics[[#This Row],[Column3.topic]],mpnet_keywords_topicDescription!$B$2:$C$19, 2, FALSE)</f>
        <v>0_language_second_tests_english</v>
      </c>
    </row>
    <row r="828" spans="1:4" x14ac:dyDescent="0.25">
      <c r="A828" t="s">
        <v>2459</v>
      </c>
      <c r="B828" t="s">
        <v>2460</v>
      </c>
      <c r="C828">
        <v>0</v>
      </c>
      <c r="D828" s="9" t="str">
        <f>VLOOKUP(Table_mpnet_keywords_topics[[#This Row],[Column3.topic]],mpnet_keywords_topicDescription!$B$2:$C$19, 2, FALSE)</f>
        <v>0_language_second_tests_english</v>
      </c>
    </row>
    <row r="829" spans="1:4" x14ac:dyDescent="0.25">
      <c r="A829" t="s">
        <v>2464</v>
      </c>
      <c r="B829" t="s">
        <v>2465</v>
      </c>
      <c r="C829">
        <v>-1</v>
      </c>
      <c r="D829" s="9" t="str">
        <f>VLOOKUP(Table_mpnet_keywords_topics[[#This Row],[Column3.topic]],mpnet_keywords_topicDescription!$B$2:$C$19, 2, FALSE)</f>
        <v>-1_language_second_learning_instruction</v>
      </c>
    </row>
    <row r="830" spans="1:4" x14ac:dyDescent="0.25">
      <c r="A830" t="s">
        <v>2469</v>
      </c>
      <c r="B830" t="s">
        <v>5925</v>
      </c>
      <c r="C830">
        <v>0</v>
      </c>
      <c r="D830" s="9" t="str">
        <f>VLOOKUP(Table_mpnet_keywords_topics[[#This Row],[Column3.topic]],mpnet_keywords_topicDescription!$B$2:$C$19, 2, FALSE)</f>
        <v>0_language_second_tests_english</v>
      </c>
    </row>
    <row r="831" spans="1:4" x14ac:dyDescent="0.25">
      <c r="A831" t="s">
        <v>2473</v>
      </c>
      <c r="B831" t="s">
        <v>2474</v>
      </c>
      <c r="C831">
        <v>2</v>
      </c>
      <c r="D831" s="9" t="str">
        <f>VLOOKUP(Table_mpnet_keywords_topics[[#This Row],[Column3.topic]],mpnet_keywords_topicDescription!$B$2:$C$19, 2, FALSE)</f>
        <v>2_communication_intercultural_cultural_mediated</v>
      </c>
    </row>
    <row r="832" spans="1:4" x14ac:dyDescent="0.25">
      <c r="A832" t="s">
        <v>2478</v>
      </c>
      <c r="B832" t="s">
        <v>2479</v>
      </c>
      <c r="C832">
        <v>-1</v>
      </c>
      <c r="D832" s="9" t="str">
        <f>VLOOKUP(Table_mpnet_keywords_topics[[#This Row],[Column3.topic]],mpnet_keywords_topicDescription!$B$2:$C$19, 2, FALSE)</f>
        <v>-1_language_second_learning_instruction</v>
      </c>
    </row>
    <row r="833" spans="1:4" x14ac:dyDescent="0.25">
      <c r="A833" t="s">
        <v>2482</v>
      </c>
      <c r="B833" t="s">
        <v>2483</v>
      </c>
      <c r="C833">
        <v>-1</v>
      </c>
      <c r="D833" s="9" t="str">
        <f>VLOOKUP(Table_mpnet_keywords_topics[[#This Row],[Column3.topic]],mpnet_keywords_topicDescription!$B$2:$C$19, 2, FALSE)</f>
        <v>-1_language_second_learning_instruction</v>
      </c>
    </row>
    <row r="834" spans="1:4" x14ac:dyDescent="0.25">
      <c r="A834" t="s">
        <v>2487</v>
      </c>
      <c r="B834" t="s">
        <v>2488</v>
      </c>
      <c r="C834">
        <v>-1</v>
      </c>
      <c r="D834" s="9" t="str">
        <f>VLOOKUP(Table_mpnet_keywords_topics[[#This Row],[Column3.topic]],mpnet_keywords_topicDescription!$B$2:$C$19, 2, FALSE)</f>
        <v>-1_language_second_learning_instruction</v>
      </c>
    </row>
    <row r="835" spans="1:4" x14ac:dyDescent="0.25">
      <c r="A835" t="s">
        <v>2492</v>
      </c>
      <c r="B835" t="s">
        <v>2493</v>
      </c>
      <c r="C835">
        <v>16</v>
      </c>
      <c r="D835" s="9" t="str">
        <f>VLOOKUP(Table_mpnet_keywords_topics[[#This Row],[Column3.topic]],mpnet_keywords_topicDescription!$B$2:$C$19, 2, FALSE)</f>
        <v>16_computer_communication_assisted_instruction</v>
      </c>
    </row>
    <row r="836" spans="1:4" x14ac:dyDescent="0.25">
      <c r="A836" t="s">
        <v>2497</v>
      </c>
      <c r="B836" t="s">
        <v>2498</v>
      </c>
      <c r="C836">
        <v>0</v>
      </c>
      <c r="D836" s="9" t="str">
        <f>VLOOKUP(Table_mpnet_keywords_topics[[#This Row],[Column3.topic]],mpnet_keywords_topicDescription!$B$2:$C$19, 2, FALSE)</f>
        <v>0_language_second_tests_english</v>
      </c>
    </row>
    <row r="837" spans="1:4" x14ac:dyDescent="0.25">
      <c r="A837" t="s">
        <v>2502</v>
      </c>
      <c r="B837" t="s">
        <v>2503</v>
      </c>
      <c r="C837">
        <v>10</v>
      </c>
      <c r="D837" s="9" t="str">
        <f>VLOOKUP(Table_mpnet_keywords_topics[[#This Row],[Column3.topic]],mpnet_keywords_topicDescription!$B$2:$C$19, 2, FALSE)</f>
        <v>10_spanish_instruction_student_language</v>
      </c>
    </row>
    <row r="838" spans="1:4" x14ac:dyDescent="0.25">
      <c r="A838" t="s">
        <v>2507</v>
      </c>
      <c r="B838" t="s">
        <v>2508</v>
      </c>
      <c r="C838">
        <v>4</v>
      </c>
      <c r="D838" s="9" t="str">
        <f>VLOOKUP(Table_mpnet_keywords_topics[[#This Row],[Column3.topic]],mpnet_keywords_topicDescription!$B$2:$C$19, 2, FALSE)</f>
        <v>4_teacher_teachers_technology_education</v>
      </c>
    </row>
    <row r="839" spans="1:4" x14ac:dyDescent="0.25">
      <c r="A839" t="s">
        <v>2511</v>
      </c>
      <c r="B839" t="s">
        <v>2512</v>
      </c>
      <c r="C839">
        <v>6</v>
      </c>
      <c r="D839" s="9" t="str">
        <f>VLOOKUP(Table_mpnet_keywords_topics[[#This Row],[Column3.topic]],mpnet_keywords_topicDescription!$B$2:$C$19, 2, FALSE)</f>
        <v>6_technology_student_in_education</v>
      </c>
    </row>
    <row r="840" spans="1:4" x14ac:dyDescent="0.25">
      <c r="A840" t="s">
        <v>2516</v>
      </c>
      <c r="B840" t="s">
        <v>2517</v>
      </c>
      <c r="C840">
        <v>-1</v>
      </c>
      <c r="D840" s="9" t="str">
        <f>VLOOKUP(Table_mpnet_keywords_topics[[#This Row],[Column3.topic]],mpnet_keywords_topicDescription!$B$2:$C$19, 2, FALSE)</f>
        <v>-1_language_second_learning_instruction</v>
      </c>
    </row>
    <row r="841" spans="1:4" x14ac:dyDescent="0.25">
      <c r="A841" t="s">
        <v>2521</v>
      </c>
      <c r="B841" t="s">
        <v>2522</v>
      </c>
      <c r="C841">
        <v>-1</v>
      </c>
      <c r="D841" s="9" t="str">
        <f>VLOOKUP(Table_mpnet_keywords_topics[[#This Row],[Column3.topic]],mpnet_keywords_topicDescription!$B$2:$C$19, 2, FALSE)</f>
        <v>-1_language_second_learning_instruction</v>
      </c>
    </row>
    <row r="842" spans="1:4" x14ac:dyDescent="0.25">
      <c r="A842" t="s">
        <v>2526</v>
      </c>
      <c r="B842" t="s">
        <v>2527</v>
      </c>
      <c r="C842">
        <v>16</v>
      </c>
      <c r="D842" s="9" t="str">
        <f>VLOOKUP(Table_mpnet_keywords_topics[[#This Row],[Column3.topic]],mpnet_keywords_topicDescription!$B$2:$C$19, 2, FALSE)</f>
        <v>16_computer_communication_assisted_instruction</v>
      </c>
    </row>
    <row r="843" spans="1:4" x14ac:dyDescent="0.25">
      <c r="A843" t="s">
        <v>2531</v>
      </c>
      <c r="B843" t="s">
        <v>2532</v>
      </c>
      <c r="C843">
        <v>3</v>
      </c>
      <c r="D843" s="9" t="str">
        <f>VLOOKUP(Table_mpnet_keywords_topics[[#This Row],[Column3.topic]],mpnet_keywords_topicDescription!$B$2:$C$19, 2, FALSE)</f>
        <v>3_assisted_computer_learning_language</v>
      </c>
    </row>
    <row r="844" spans="1:4" x14ac:dyDescent="0.25">
      <c r="A844" t="s">
        <v>2536</v>
      </c>
      <c r="B844" t="s">
        <v>2537</v>
      </c>
      <c r="C844">
        <v>2</v>
      </c>
      <c r="D844" s="9" t="str">
        <f>VLOOKUP(Table_mpnet_keywords_topics[[#This Row],[Column3.topic]],mpnet_keywords_topicDescription!$B$2:$C$19, 2, FALSE)</f>
        <v>2_communication_intercultural_cultural_mediated</v>
      </c>
    </row>
    <row r="845" spans="1:4" x14ac:dyDescent="0.25">
      <c r="A845" t="s">
        <v>2838</v>
      </c>
      <c r="B845" t="s">
        <v>2839</v>
      </c>
      <c r="C845">
        <v>0</v>
      </c>
      <c r="D845" s="9" t="str">
        <f>VLOOKUP(Table_mpnet_keywords_topics[[#This Row],[Column3.topic]],mpnet_keywords_topicDescription!$B$2:$C$19, 2, FALSE)</f>
        <v>0_language_second_tests_english</v>
      </c>
    </row>
    <row r="846" spans="1:4" x14ac:dyDescent="0.25">
      <c r="A846" t="s">
        <v>2843</v>
      </c>
      <c r="B846" t="s">
        <v>2844</v>
      </c>
      <c r="C846">
        <v>2</v>
      </c>
      <c r="D846" s="9" t="str">
        <f>VLOOKUP(Table_mpnet_keywords_topics[[#This Row],[Column3.topic]],mpnet_keywords_topicDescription!$B$2:$C$19, 2, FALSE)</f>
        <v>2_communication_intercultural_cultural_mediated</v>
      </c>
    </row>
    <row r="847" spans="1:4" x14ac:dyDescent="0.25">
      <c r="A847" t="s">
        <v>2847</v>
      </c>
      <c r="B847" t="s">
        <v>2848</v>
      </c>
      <c r="C847">
        <v>0</v>
      </c>
      <c r="D847" s="9" t="str">
        <f>VLOOKUP(Table_mpnet_keywords_topics[[#This Row],[Column3.topic]],mpnet_keywords_topicDescription!$B$2:$C$19, 2, FALSE)</f>
        <v>0_language_second_tests_english</v>
      </c>
    </row>
    <row r="848" spans="1:4" x14ac:dyDescent="0.25">
      <c r="A848" t="s">
        <v>2851</v>
      </c>
      <c r="B848" t="s">
        <v>2852</v>
      </c>
      <c r="C848">
        <v>9</v>
      </c>
      <c r="D848" s="9" t="str">
        <f>VLOOKUP(Table_mpnet_keywords_topics[[#This Row],[Column3.topic]],mpnet_keywords_topicDescription!$B$2:$C$19, 2, FALSE)</f>
        <v>9_games_game_educational_learning</v>
      </c>
    </row>
    <row r="849" spans="1:4" x14ac:dyDescent="0.25">
      <c r="A849" t="s">
        <v>2856</v>
      </c>
      <c r="B849" t="s">
        <v>2857</v>
      </c>
      <c r="C849">
        <v>0</v>
      </c>
      <c r="D849" s="9" t="str">
        <f>VLOOKUP(Table_mpnet_keywords_topics[[#This Row],[Column3.topic]],mpnet_keywords_topicDescription!$B$2:$C$19, 2, FALSE)</f>
        <v>0_language_second_tests_english</v>
      </c>
    </row>
    <row r="850" spans="1:4" x14ac:dyDescent="0.25">
      <c r="A850" t="s">
        <v>2861</v>
      </c>
      <c r="B850" t="s">
        <v>2862</v>
      </c>
      <c r="C850">
        <v>0</v>
      </c>
      <c r="D850" s="9" t="str">
        <f>VLOOKUP(Table_mpnet_keywords_topics[[#This Row],[Column3.topic]],mpnet_keywords_topicDescription!$B$2:$C$19, 2, FALSE)</f>
        <v>0_language_second_tests_english</v>
      </c>
    </row>
    <row r="851" spans="1:4" x14ac:dyDescent="0.25">
      <c r="A851" t="s">
        <v>2866</v>
      </c>
      <c r="B851" t="s">
        <v>2867</v>
      </c>
      <c r="C851">
        <v>-1</v>
      </c>
      <c r="D851" s="9" t="str">
        <f>VLOOKUP(Table_mpnet_keywords_topics[[#This Row],[Column3.topic]],mpnet_keywords_topicDescription!$B$2:$C$19, 2, FALSE)</f>
        <v>-1_language_second_learning_instruction</v>
      </c>
    </row>
    <row r="852" spans="1:4" x14ac:dyDescent="0.25">
      <c r="A852" t="s">
        <v>2871</v>
      </c>
      <c r="B852" t="s">
        <v>2872</v>
      </c>
      <c r="C852">
        <v>10</v>
      </c>
      <c r="D852" s="9" t="str">
        <f>VLOOKUP(Table_mpnet_keywords_topics[[#This Row],[Column3.topic]],mpnet_keywords_topicDescription!$B$2:$C$19, 2, FALSE)</f>
        <v>10_spanish_instruction_student_language</v>
      </c>
    </row>
    <row r="853" spans="1:4" x14ac:dyDescent="0.25">
      <c r="A853" t="s">
        <v>2876</v>
      </c>
      <c r="B853" t="s">
        <v>2877</v>
      </c>
      <c r="C853">
        <v>-1</v>
      </c>
      <c r="D853" s="9" t="str">
        <f>VLOOKUP(Table_mpnet_keywords_topics[[#This Row],[Column3.topic]],mpnet_keywords_topicDescription!$B$2:$C$19, 2, FALSE)</f>
        <v>-1_language_second_learning_instruction</v>
      </c>
    </row>
    <row r="854" spans="1:4" x14ac:dyDescent="0.25">
      <c r="A854" t="s">
        <v>2881</v>
      </c>
      <c r="B854" t="s">
        <v>2882</v>
      </c>
      <c r="C854">
        <v>8</v>
      </c>
      <c r="D854" s="9" t="str">
        <f>VLOOKUP(Table_mpnet_keywords_topics[[#This Row],[Column3.topic]],mpnet_keywords_topicDescription!$B$2:$C$19, 2, FALSE)</f>
        <v>8_pronunciation_instruction_second_language</v>
      </c>
    </row>
    <row r="855" spans="1:4" x14ac:dyDescent="0.25">
      <c r="A855" t="s">
        <v>2885</v>
      </c>
      <c r="B855" t="s">
        <v>2886</v>
      </c>
      <c r="C855">
        <v>-1</v>
      </c>
      <c r="D855" s="9" t="str">
        <f>VLOOKUP(Table_mpnet_keywords_topics[[#This Row],[Column3.topic]],mpnet_keywords_topicDescription!$B$2:$C$19, 2, FALSE)</f>
        <v>-1_language_second_learning_instruction</v>
      </c>
    </row>
    <row r="856" spans="1:4" x14ac:dyDescent="0.25">
      <c r="A856" t="s">
        <v>2889</v>
      </c>
      <c r="B856" t="s">
        <v>2890</v>
      </c>
      <c r="C856">
        <v>1</v>
      </c>
      <c r="D856" s="9" t="str">
        <f>VLOOKUP(Table_mpnet_keywords_topics[[#This Row],[Column3.topic]],mpnet_keywords_topicDescription!$B$2:$C$19, 2, FALSE)</f>
        <v>1_writing_composition_second_instruction</v>
      </c>
    </row>
    <row r="857" spans="1:4" x14ac:dyDescent="0.25">
      <c r="A857" t="s">
        <v>2894</v>
      </c>
      <c r="B857" t="s">
        <v>2895</v>
      </c>
      <c r="C857">
        <v>0</v>
      </c>
      <c r="D857" s="9" t="str">
        <f>VLOOKUP(Table_mpnet_keywords_topics[[#This Row],[Column3.topic]],mpnet_keywords_topicDescription!$B$2:$C$19, 2, FALSE)</f>
        <v>0_language_second_tests_english</v>
      </c>
    </row>
    <row r="858" spans="1:4" x14ac:dyDescent="0.25">
      <c r="A858" t="s">
        <v>2899</v>
      </c>
      <c r="B858" t="s">
        <v>2900</v>
      </c>
      <c r="C858">
        <v>2</v>
      </c>
      <c r="D858" s="9" t="str">
        <f>VLOOKUP(Table_mpnet_keywords_topics[[#This Row],[Column3.topic]],mpnet_keywords_topicDescription!$B$2:$C$19, 2, FALSE)</f>
        <v>2_communication_intercultural_cultural_mediated</v>
      </c>
    </row>
    <row r="859" spans="1:4" x14ac:dyDescent="0.25">
      <c r="A859" t="s">
        <v>2903</v>
      </c>
      <c r="B859" t="s">
        <v>2904</v>
      </c>
      <c r="C859">
        <v>3</v>
      </c>
      <c r="D859" s="9" t="str">
        <f>VLOOKUP(Table_mpnet_keywords_topics[[#This Row],[Column3.topic]],mpnet_keywords_topicDescription!$B$2:$C$19, 2, FALSE)</f>
        <v>3_assisted_computer_learning_language</v>
      </c>
    </row>
    <row r="860" spans="1:4" x14ac:dyDescent="0.25">
      <c r="A860" t="s">
        <v>2908</v>
      </c>
      <c r="B860" t="s">
        <v>5924</v>
      </c>
      <c r="C860">
        <v>9</v>
      </c>
      <c r="D860" s="9" t="str">
        <f>VLOOKUP(Table_mpnet_keywords_topics[[#This Row],[Column3.topic]],mpnet_keywords_topicDescription!$B$2:$C$19, 2, FALSE)</f>
        <v>9_games_game_educational_learning</v>
      </c>
    </row>
    <row r="861" spans="1:4" x14ac:dyDescent="0.25">
      <c r="A861" t="s">
        <v>2912</v>
      </c>
      <c r="B861" t="s">
        <v>2913</v>
      </c>
      <c r="C861">
        <v>2</v>
      </c>
      <c r="D861" s="9" t="str">
        <f>VLOOKUP(Table_mpnet_keywords_topics[[#This Row],[Column3.topic]],mpnet_keywords_topicDescription!$B$2:$C$19, 2, FALSE)</f>
        <v>2_communication_intercultural_cultural_mediated</v>
      </c>
    </row>
    <row r="862" spans="1:4" x14ac:dyDescent="0.25">
      <c r="A862" t="s">
        <v>2917</v>
      </c>
      <c r="B862" t="s">
        <v>2918</v>
      </c>
      <c r="C862">
        <v>14</v>
      </c>
      <c r="D862" s="9" t="str">
        <f>VLOOKUP(Table_mpnet_keywords_topics[[#This Row],[Column3.topic]],mpnet_keywords_topicDescription!$B$2:$C$19, 2, FALSE)</f>
        <v>14_french_courses_instruction_undergraduate</v>
      </c>
    </row>
    <row r="863" spans="1:4" x14ac:dyDescent="0.25">
      <c r="A863" t="s">
        <v>2922</v>
      </c>
      <c r="B863" t="s">
        <v>2923</v>
      </c>
      <c r="C863">
        <v>-1</v>
      </c>
      <c r="D863" s="9" t="str">
        <f>VLOOKUP(Table_mpnet_keywords_topics[[#This Row],[Column3.topic]],mpnet_keywords_topicDescription!$B$2:$C$19, 2, FALSE)</f>
        <v>-1_language_second_learning_instruction</v>
      </c>
    </row>
    <row r="864" spans="1:4" x14ac:dyDescent="0.25">
      <c r="A864" t="s">
        <v>2926</v>
      </c>
      <c r="B864" t="s">
        <v>2927</v>
      </c>
      <c r="C864">
        <v>0</v>
      </c>
      <c r="D864" s="9" t="str">
        <f>VLOOKUP(Table_mpnet_keywords_topics[[#This Row],[Column3.topic]],mpnet_keywords_topicDescription!$B$2:$C$19, 2, FALSE)</f>
        <v>0_language_second_tests_english</v>
      </c>
    </row>
    <row r="865" spans="1:4" x14ac:dyDescent="0.25">
      <c r="A865" t="s">
        <v>2931</v>
      </c>
      <c r="B865" t="s">
        <v>2932</v>
      </c>
      <c r="C865">
        <v>14</v>
      </c>
      <c r="D865" s="9" t="str">
        <f>VLOOKUP(Table_mpnet_keywords_topics[[#This Row],[Column3.topic]],mpnet_keywords_topicDescription!$B$2:$C$19, 2, FALSE)</f>
        <v>14_french_courses_instruction_undergraduate</v>
      </c>
    </row>
    <row r="866" spans="1:4" x14ac:dyDescent="0.25">
      <c r="A866" t="s">
        <v>2935</v>
      </c>
      <c r="B866" t="s">
        <v>2936</v>
      </c>
      <c r="C866">
        <v>7</v>
      </c>
      <c r="D866" s="9" t="str">
        <f>VLOOKUP(Table_mpnet_keywords_topics[[#This Row],[Column3.topic]],mpnet_keywords_topicDescription!$B$2:$C$19, 2, FALSE)</f>
        <v>7_communication_synchronous_mediated_computer</v>
      </c>
    </row>
    <row r="867" spans="1:4" x14ac:dyDescent="0.25">
      <c r="A867" t="s">
        <v>2940</v>
      </c>
      <c r="B867" t="s">
        <v>2941</v>
      </c>
      <c r="C867">
        <v>16</v>
      </c>
      <c r="D867" s="9" t="str">
        <f>VLOOKUP(Table_mpnet_keywords_topics[[#This Row],[Column3.topic]],mpnet_keywords_topicDescription!$B$2:$C$19, 2, FALSE)</f>
        <v>16_computer_communication_assisted_instruction</v>
      </c>
    </row>
    <row r="868" spans="1:4" x14ac:dyDescent="0.25">
      <c r="A868" t="s">
        <v>2945</v>
      </c>
      <c r="B868" t="s">
        <v>2946</v>
      </c>
      <c r="C868">
        <v>-1</v>
      </c>
      <c r="D868" s="9" t="str">
        <f>VLOOKUP(Table_mpnet_keywords_topics[[#This Row],[Column3.topic]],mpnet_keywords_topicDescription!$B$2:$C$19, 2, FALSE)</f>
        <v>-1_language_second_learning_instruction</v>
      </c>
    </row>
    <row r="869" spans="1:4" x14ac:dyDescent="0.25">
      <c r="A869" t="s">
        <v>2950</v>
      </c>
      <c r="B869" t="s">
        <v>2951</v>
      </c>
      <c r="C869">
        <v>-1</v>
      </c>
      <c r="D869" s="9" t="str">
        <f>VLOOKUP(Table_mpnet_keywords_topics[[#This Row],[Column3.topic]],mpnet_keywords_topicDescription!$B$2:$C$19, 2, FALSE)</f>
        <v>-1_language_second_learning_instruction</v>
      </c>
    </row>
    <row r="870" spans="1:4" x14ac:dyDescent="0.25">
      <c r="A870" t="s">
        <v>2955</v>
      </c>
      <c r="B870" t="s">
        <v>2956</v>
      </c>
      <c r="C870">
        <v>0</v>
      </c>
      <c r="D870" s="9" t="str">
        <f>VLOOKUP(Table_mpnet_keywords_topics[[#This Row],[Column3.topic]],mpnet_keywords_topicDescription!$B$2:$C$19, 2, FALSE)</f>
        <v>0_language_second_tests_english</v>
      </c>
    </row>
    <row r="871" spans="1:4" x14ac:dyDescent="0.25">
      <c r="A871" t="s">
        <v>2960</v>
      </c>
      <c r="B871" t="s">
        <v>2961</v>
      </c>
      <c r="C871">
        <v>5</v>
      </c>
      <c r="D871" s="9" t="str">
        <f>VLOOKUP(Table_mpnet_keywords_topics[[#This Row],[Column3.topic]],mpnet_keywords_topicDescription!$B$2:$C$19, 2, FALSE)</f>
        <v>5_chinese_language_mandarin_instruction</v>
      </c>
    </row>
    <row r="872" spans="1:4" x14ac:dyDescent="0.25">
      <c r="A872" t="s">
        <v>2965</v>
      </c>
      <c r="B872" t="s">
        <v>2966</v>
      </c>
      <c r="C872">
        <v>0</v>
      </c>
      <c r="D872" s="9" t="str">
        <f>VLOOKUP(Table_mpnet_keywords_topics[[#This Row],[Column3.topic]],mpnet_keywords_topicDescription!$B$2:$C$19, 2, FALSE)</f>
        <v>0_language_second_tests_english</v>
      </c>
    </row>
    <row r="873" spans="1:4" x14ac:dyDescent="0.25">
      <c r="A873" t="s">
        <v>2970</v>
      </c>
      <c r="B873" t="s">
        <v>2971</v>
      </c>
      <c r="C873">
        <v>-1</v>
      </c>
      <c r="D873" s="9" t="str">
        <f>VLOOKUP(Table_mpnet_keywords_topics[[#This Row],[Column3.topic]],mpnet_keywords_topicDescription!$B$2:$C$19, 2, FALSE)</f>
        <v>-1_language_second_learning_instruction</v>
      </c>
    </row>
    <row r="874" spans="1:4" x14ac:dyDescent="0.25">
      <c r="A874" t="s">
        <v>2975</v>
      </c>
      <c r="B874" t="s">
        <v>2976</v>
      </c>
      <c r="C874">
        <v>-1</v>
      </c>
      <c r="D874" s="9" t="str">
        <f>VLOOKUP(Table_mpnet_keywords_topics[[#This Row],[Column3.topic]],mpnet_keywords_topicDescription!$B$2:$C$19, 2, FALSE)</f>
        <v>-1_language_second_learning_instruction</v>
      </c>
    </row>
    <row r="875" spans="1:4" x14ac:dyDescent="0.25">
      <c r="A875" t="s">
        <v>2981</v>
      </c>
      <c r="B875" t="s">
        <v>2982</v>
      </c>
      <c r="C875">
        <v>-1</v>
      </c>
      <c r="D875" s="9" t="str">
        <f>VLOOKUP(Table_mpnet_keywords_topics[[#This Row],[Column3.topic]],mpnet_keywords_topicDescription!$B$2:$C$19, 2, FALSE)</f>
        <v>-1_language_second_learning_instruction</v>
      </c>
    </row>
    <row r="876" spans="1:4" x14ac:dyDescent="0.25">
      <c r="A876" t="s">
        <v>2986</v>
      </c>
      <c r="B876" t="s">
        <v>2987</v>
      </c>
      <c r="C876">
        <v>10</v>
      </c>
      <c r="D876" s="9" t="str">
        <f>VLOOKUP(Table_mpnet_keywords_topics[[#This Row],[Column3.topic]],mpnet_keywords_topicDescription!$B$2:$C$19, 2, FALSE)</f>
        <v>10_spanish_instruction_student_language</v>
      </c>
    </row>
    <row r="877" spans="1:4" x14ac:dyDescent="0.25">
      <c r="A877" t="s">
        <v>2991</v>
      </c>
      <c r="B877" t="s">
        <v>2992</v>
      </c>
      <c r="C877">
        <v>-1</v>
      </c>
      <c r="D877" s="9" t="str">
        <f>VLOOKUP(Table_mpnet_keywords_topics[[#This Row],[Column3.topic]],mpnet_keywords_topicDescription!$B$2:$C$19, 2, FALSE)</f>
        <v>-1_language_second_learning_instruction</v>
      </c>
    </row>
    <row r="878" spans="1:4" x14ac:dyDescent="0.25">
      <c r="A878" t="s">
        <v>2996</v>
      </c>
      <c r="B878" t="s">
        <v>2997</v>
      </c>
      <c r="C878">
        <v>9</v>
      </c>
      <c r="D878" s="9" t="str">
        <f>VLOOKUP(Table_mpnet_keywords_topics[[#This Row],[Column3.topic]],mpnet_keywords_topicDescription!$B$2:$C$19, 2, FALSE)</f>
        <v>9_games_game_educational_learning</v>
      </c>
    </row>
    <row r="879" spans="1:4" x14ac:dyDescent="0.25">
      <c r="A879" t="s">
        <v>3358</v>
      </c>
      <c r="B879" t="s">
        <v>3359</v>
      </c>
      <c r="C879">
        <v>0</v>
      </c>
      <c r="D879" s="9" t="str">
        <f>VLOOKUP(Table_mpnet_keywords_topics[[#This Row],[Column3.topic]],mpnet_keywords_topicDescription!$B$2:$C$19, 2, FALSE)</f>
        <v>0_language_second_tests_english</v>
      </c>
    </row>
    <row r="880" spans="1:4" x14ac:dyDescent="0.25">
      <c r="A880" t="s">
        <v>3363</v>
      </c>
      <c r="B880" t="s">
        <v>3364</v>
      </c>
      <c r="C880">
        <v>-1</v>
      </c>
      <c r="D880" s="9" t="str">
        <f>VLOOKUP(Table_mpnet_keywords_topics[[#This Row],[Column3.topic]],mpnet_keywords_topicDescription!$B$2:$C$19, 2, FALSE)</f>
        <v>-1_language_second_learning_instruction</v>
      </c>
    </row>
    <row r="881" spans="1:4" x14ac:dyDescent="0.25">
      <c r="A881" t="s">
        <v>3368</v>
      </c>
      <c r="B881" t="s">
        <v>3369</v>
      </c>
      <c r="C881">
        <v>0</v>
      </c>
      <c r="D881" s="9" t="str">
        <f>VLOOKUP(Table_mpnet_keywords_topics[[#This Row],[Column3.topic]],mpnet_keywords_topicDescription!$B$2:$C$19, 2, FALSE)</f>
        <v>0_language_second_tests_english</v>
      </c>
    </row>
    <row r="882" spans="1:4" x14ac:dyDescent="0.25">
      <c r="A882" t="s">
        <v>3373</v>
      </c>
      <c r="B882" t="s">
        <v>3374</v>
      </c>
      <c r="C882">
        <v>2</v>
      </c>
      <c r="D882" s="9" t="str">
        <f>VLOOKUP(Table_mpnet_keywords_topics[[#This Row],[Column3.topic]],mpnet_keywords_topicDescription!$B$2:$C$19, 2, FALSE)</f>
        <v>2_communication_intercultural_cultural_mediated</v>
      </c>
    </row>
    <row r="883" spans="1:4" x14ac:dyDescent="0.25">
      <c r="A883" t="s">
        <v>3378</v>
      </c>
      <c r="B883" t="s">
        <v>3379</v>
      </c>
      <c r="C883">
        <v>-1</v>
      </c>
      <c r="D883" s="9" t="str">
        <f>VLOOKUP(Table_mpnet_keywords_topics[[#This Row],[Column3.topic]],mpnet_keywords_topicDescription!$B$2:$C$19, 2, FALSE)</f>
        <v>-1_language_second_learning_instruction</v>
      </c>
    </row>
    <row r="884" spans="1:4" x14ac:dyDescent="0.25">
      <c r="A884" t="s">
        <v>3383</v>
      </c>
      <c r="B884" t="s">
        <v>3384</v>
      </c>
      <c r="C884">
        <v>3</v>
      </c>
      <c r="D884" s="9" t="str">
        <f>VLOOKUP(Table_mpnet_keywords_topics[[#This Row],[Column3.topic]],mpnet_keywords_topicDescription!$B$2:$C$19, 2, FALSE)</f>
        <v>3_assisted_computer_learning_language</v>
      </c>
    </row>
    <row r="885" spans="1:4" x14ac:dyDescent="0.25">
      <c r="A885" t="s">
        <v>3388</v>
      </c>
      <c r="B885" t="s">
        <v>5922</v>
      </c>
      <c r="C885">
        <v>11</v>
      </c>
      <c r="D885" s="9" t="str">
        <f>VLOOKUP(Table_mpnet_keywords_topics[[#This Row],[Column3.topic]],mpnet_keywords_topicDescription!$B$2:$C$19, 2, FALSE)</f>
        <v>11_blended_learning_language_education</v>
      </c>
    </row>
    <row r="886" spans="1:4" x14ac:dyDescent="0.25">
      <c r="A886" t="s">
        <v>3391</v>
      </c>
      <c r="B886" t="s">
        <v>3392</v>
      </c>
      <c r="C886">
        <v>2</v>
      </c>
      <c r="D886" s="9" t="str">
        <f>VLOOKUP(Table_mpnet_keywords_topics[[#This Row],[Column3.topic]],mpnet_keywords_topicDescription!$B$2:$C$19, 2, FALSE)</f>
        <v>2_communication_intercultural_cultural_mediated</v>
      </c>
    </row>
    <row r="887" spans="1:4" x14ac:dyDescent="0.25">
      <c r="A887" t="s">
        <v>3395</v>
      </c>
      <c r="B887" t="s">
        <v>3396</v>
      </c>
      <c r="C887">
        <v>1</v>
      </c>
      <c r="D887" s="9" t="str">
        <f>VLOOKUP(Table_mpnet_keywords_topics[[#This Row],[Column3.topic]],mpnet_keywords_topicDescription!$B$2:$C$19, 2, FALSE)</f>
        <v>1_writing_composition_second_instruction</v>
      </c>
    </row>
    <row r="888" spans="1:4" x14ac:dyDescent="0.25">
      <c r="A888" t="s">
        <v>3399</v>
      </c>
      <c r="B888" t="s">
        <v>3400</v>
      </c>
      <c r="C888">
        <v>2</v>
      </c>
      <c r="D888" s="9" t="str">
        <f>VLOOKUP(Table_mpnet_keywords_topics[[#This Row],[Column3.topic]],mpnet_keywords_topicDescription!$B$2:$C$19, 2, FALSE)</f>
        <v>2_communication_intercultural_cultural_mediated</v>
      </c>
    </row>
    <row r="889" spans="1:4" x14ac:dyDescent="0.25">
      <c r="A889" t="s">
        <v>3403</v>
      </c>
      <c r="B889" t="s">
        <v>3404</v>
      </c>
      <c r="C889">
        <v>7</v>
      </c>
      <c r="D889" s="9" t="str">
        <f>VLOOKUP(Table_mpnet_keywords_topics[[#This Row],[Column3.topic]],mpnet_keywords_topicDescription!$B$2:$C$19, 2, FALSE)</f>
        <v>7_communication_synchronous_mediated_computer</v>
      </c>
    </row>
    <row r="890" spans="1:4" x14ac:dyDescent="0.25">
      <c r="A890" t="s">
        <v>3408</v>
      </c>
      <c r="B890" t="s">
        <v>3409</v>
      </c>
      <c r="C890">
        <v>9</v>
      </c>
      <c r="D890" s="9" t="str">
        <f>VLOOKUP(Table_mpnet_keywords_topics[[#This Row],[Column3.topic]],mpnet_keywords_topicDescription!$B$2:$C$19, 2, FALSE)</f>
        <v>9_games_game_educational_learning</v>
      </c>
    </row>
    <row r="891" spans="1:4" x14ac:dyDescent="0.25">
      <c r="A891" t="s">
        <v>3412</v>
      </c>
      <c r="B891" t="s">
        <v>3413</v>
      </c>
      <c r="C891">
        <v>0</v>
      </c>
      <c r="D891" s="9" t="str">
        <f>VLOOKUP(Table_mpnet_keywords_topics[[#This Row],[Column3.topic]],mpnet_keywords_topicDescription!$B$2:$C$19, 2, FALSE)</f>
        <v>0_language_second_tests_english</v>
      </c>
    </row>
    <row r="892" spans="1:4" x14ac:dyDescent="0.25">
      <c r="A892" t="s">
        <v>3416</v>
      </c>
      <c r="B892" t="s">
        <v>3417</v>
      </c>
      <c r="C892">
        <v>3</v>
      </c>
      <c r="D892" s="9" t="str">
        <f>VLOOKUP(Table_mpnet_keywords_topics[[#This Row],[Column3.topic]],mpnet_keywords_topicDescription!$B$2:$C$19, 2, FALSE)</f>
        <v>3_assisted_computer_learning_language</v>
      </c>
    </row>
    <row r="893" spans="1:4" x14ac:dyDescent="0.25">
      <c r="A893" t="s">
        <v>3421</v>
      </c>
      <c r="B893" t="s">
        <v>5923</v>
      </c>
      <c r="C893">
        <v>-1</v>
      </c>
      <c r="D893" s="9" t="str">
        <f>VLOOKUP(Table_mpnet_keywords_topics[[#This Row],[Column3.topic]],mpnet_keywords_topicDescription!$B$2:$C$19, 2, FALSE)</f>
        <v>-1_language_second_learning_instruction</v>
      </c>
    </row>
    <row r="894" spans="1:4" x14ac:dyDescent="0.25">
      <c r="A894" t="s">
        <v>3425</v>
      </c>
      <c r="B894" t="s">
        <v>3426</v>
      </c>
      <c r="C894">
        <v>-1</v>
      </c>
      <c r="D894" s="9" t="str">
        <f>VLOOKUP(Table_mpnet_keywords_topics[[#This Row],[Column3.topic]],mpnet_keywords_topicDescription!$B$2:$C$19, 2, FALSE)</f>
        <v>-1_language_second_learning_instruction</v>
      </c>
    </row>
    <row r="895" spans="1:4" x14ac:dyDescent="0.25">
      <c r="A895" t="s">
        <v>3430</v>
      </c>
      <c r="B895" t="s">
        <v>3431</v>
      </c>
      <c r="C895">
        <v>0</v>
      </c>
      <c r="D895" s="9" t="str">
        <f>VLOOKUP(Table_mpnet_keywords_topics[[#This Row],[Column3.topic]],mpnet_keywords_topicDescription!$B$2:$C$19, 2, FALSE)</f>
        <v>0_language_second_tests_english</v>
      </c>
    </row>
    <row r="896" spans="1:4" x14ac:dyDescent="0.25">
      <c r="A896" t="s">
        <v>3774</v>
      </c>
      <c r="B896" t="s">
        <v>3775</v>
      </c>
      <c r="C896">
        <v>10</v>
      </c>
      <c r="D896" s="9" t="str">
        <f>VLOOKUP(Table_mpnet_keywords_topics[[#This Row],[Column3.topic]],mpnet_keywords_topicDescription!$B$2:$C$19, 2, FALSE)</f>
        <v>10_spanish_instruction_student_language</v>
      </c>
    </row>
    <row r="897" spans="1:4" x14ac:dyDescent="0.25">
      <c r="A897" t="s">
        <v>3779</v>
      </c>
      <c r="B897" t="s">
        <v>3780</v>
      </c>
      <c r="C897">
        <v>2</v>
      </c>
      <c r="D897" s="9" t="str">
        <f>VLOOKUP(Table_mpnet_keywords_topics[[#This Row],[Column3.topic]],mpnet_keywords_topicDescription!$B$2:$C$19, 2, FALSE)</f>
        <v>2_communication_intercultural_cultural_mediated</v>
      </c>
    </row>
    <row r="898" spans="1:4" x14ac:dyDescent="0.25">
      <c r="A898" t="s">
        <v>3784</v>
      </c>
      <c r="B898" t="s">
        <v>3785</v>
      </c>
      <c r="C898">
        <v>-1</v>
      </c>
      <c r="D898" s="9" t="str">
        <f>VLOOKUP(Table_mpnet_keywords_topics[[#This Row],[Column3.topic]],mpnet_keywords_topicDescription!$B$2:$C$19, 2, FALSE)</f>
        <v>-1_language_second_learning_instruction</v>
      </c>
    </row>
    <row r="899" spans="1:4" x14ac:dyDescent="0.25">
      <c r="A899" t="s">
        <v>3789</v>
      </c>
      <c r="B899" t="s">
        <v>3790</v>
      </c>
      <c r="C899">
        <v>-1</v>
      </c>
      <c r="D899" s="9" t="str">
        <f>VLOOKUP(Table_mpnet_keywords_topics[[#This Row],[Column3.topic]],mpnet_keywords_topicDescription!$B$2:$C$19, 2, FALSE)</f>
        <v>-1_language_second_learning_instruction</v>
      </c>
    </row>
    <row r="900" spans="1:4" x14ac:dyDescent="0.25">
      <c r="A900" t="s">
        <v>3794</v>
      </c>
      <c r="B900" t="s">
        <v>3795</v>
      </c>
      <c r="C900">
        <v>-1</v>
      </c>
      <c r="D900" s="9" t="str">
        <f>VLOOKUP(Table_mpnet_keywords_topics[[#This Row],[Column3.topic]],mpnet_keywords_topicDescription!$B$2:$C$19, 2, FALSE)</f>
        <v>-1_language_second_learning_instruction</v>
      </c>
    </row>
    <row r="901" spans="1:4" x14ac:dyDescent="0.25">
      <c r="A901" t="s">
        <v>3798</v>
      </c>
      <c r="B901" t="s">
        <v>3799</v>
      </c>
      <c r="C901">
        <v>0</v>
      </c>
      <c r="D901" s="9" t="str">
        <f>VLOOKUP(Table_mpnet_keywords_topics[[#This Row],[Column3.topic]],mpnet_keywords_topicDescription!$B$2:$C$19, 2, FALSE)</f>
        <v>0_language_second_tests_english</v>
      </c>
    </row>
    <row r="902" spans="1:4" x14ac:dyDescent="0.25">
      <c r="A902" t="s">
        <v>3803</v>
      </c>
      <c r="B902" t="s">
        <v>3804</v>
      </c>
      <c r="C902">
        <v>0</v>
      </c>
      <c r="D902" s="9" t="str">
        <f>VLOOKUP(Table_mpnet_keywords_topics[[#This Row],[Column3.topic]],mpnet_keywords_topicDescription!$B$2:$C$19, 2, FALSE)</f>
        <v>0_language_second_tests_english</v>
      </c>
    </row>
    <row r="903" spans="1:4" x14ac:dyDescent="0.25">
      <c r="A903" t="s">
        <v>3808</v>
      </c>
      <c r="B903" t="s">
        <v>3809</v>
      </c>
      <c r="C903">
        <v>-1</v>
      </c>
      <c r="D903" s="9" t="str">
        <f>VLOOKUP(Table_mpnet_keywords_topics[[#This Row],[Column3.topic]],mpnet_keywords_topicDescription!$B$2:$C$19, 2, FALSE)</f>
        <v>-1_language_second_learning_instruction</v>
      </c>
    </row>
    <row r="904" spans="1:4" x14ac:dyDescent="0.25">
      <c r="A904" t="s">
        <v>3813</v>
      </c>
      <c r="B904" t="s">
        <v>3814</v>
      </c>
      <c r="C904">
        <v>-1</v>
      </c>
      <c r="D904" s="9" t="str">
        <f>VLOOKUP(Table_mpnet_keywords_topics[[#This Row],[Column3.topic]],mpnet_keywords_topicDescription!$B$2:$C$19, 2, FALSE)</f>
        <v>-1_language_second_learning_instruction</v>
      </c>
    </row>
    <row r="905" spans="1:4" x14ac:dyDescent="0.25">
      <c r="A905" t="s">
        <v>3818</v>
      </c>
      <c r="B905" t="s">
        <v>3819</v>
      </c>
      <c r="C905">
        <v>0</v>
      </c>
      <c r="D905" s="9" t="str">
        <f>VLOOKUP(Table_mpnet_keywords_topics[[#This Row],[Column3.topic]],mpnet_keywords_topicDescription!$B$2:$C$19, 2, FALSE)</f>
        <v>0_language_second_tests_english</v>
      </c>
    </row>
    <row r="906" spans="1:4" x14ac:dyDescent="0.25">
      <c r="A906" t="s">
        <v>3822</v>
      </c>
      <c r="B906" t="s">
        <v>3823</v>
      </c>
      <c r="C906">
        <v>0</v>
      </c>
      <c r="D906" s="9" t="str">
        <f>VLOOKUP(Table_mpnet_keywords_topics[[#This Row],[Column3.topic]],mpnet_keywords_topicDescription!$B$2:$C$19, 2, FALSE)</f>
        <v>0_language_second_tests_english</v>
      </c>
    </row>
    <row r="907" spans="1:4" x14ac:dyDescent="0.25">
      <c r="A907" t="s">
        <v>3827</v>
      </c>
      <c r="B907" t="s">
        <v>3828</v>
      </c>
      <c r="C907">
        <v>0</v>
      </c>
      <c r="D907" s="9" t="str">
        <f>VLOOKUP(Table_mpnet_keywords_topics[[#This Row],[Column3.topic]],mpnet_keywords_topicDescription!$B$2:$C$19, 2, FALSE)</f>
        <v>0_language_second_tests_english</v>
      </c>
    </row>
    <row r="908" spans="1:4" x14ac:dyDescent="0.25">
      <c r="A908" t="s">
        <v>3833</v>
      </c>
      <c r="B908" t="s">
        <v>3834</v>
      </c>
      <c r="C908">
        <v>-1</v>
      </c>
      <c r="D908" s="9" t="str">
        <f>VLOOKUP(Table_mpnet_keywords_topics[[#This Row],[Column3.topic]],mpnet_keywords_topicDescription!$B$2:$C$19, 2, FALSE)</f>
        <v>-1_language_second_learning_instruction</v>
      </c>
    </row>
    <row r="909" spans="1:4" x14ac:dyDescent="0.25">
      <c r="A909" t="s">
        <v>3838</v>
      </c>
      <c r="B909" t="s">
        <v>3839</v>
      </c>
      <c r="C909">
        <v>3</v>
      </c>
      <c r="D909" s="9" t="str">
        <f>VLOOKUP(Table_mpnet_keywords_topics[[#This Row],[Column3.topic]],mpnet_keywords_topicDescription!$B$2:$C$19, 2, FALSE)</f>
        <v>3_assisted_computer_learning_language</v>
      </c>
    </row>
    <row r="910" spans="1:4" x14ac:dyDescent="0.25">
      <c r="A910" t="s">
        <v>3843</v>
      </c>
      <c r="B910" t="s">
        <v>3844</v>
      </c>
      <c r="C910">
        <v>0</v>
      </c>
      <c r="D910" s="9" t="str">
        <f>VLOOKUP(Table_mpnet_keywords_topics[[#This Row],[Column3.topic]],mpnet_keywords_topicDescription!$B$2:$C$19, 2, FALSE)</f>
        <v>0_language_second_tests_english</v>
      </c>
    </row>
    <row r="911" spans="1:4" x14ac:dyDescent="0.25">
      <c r="A911" t="s">
        <v>3847</v>
      </c>
      <c r="B911" t="s">
        <v>5891</v>
      </c>
      <c r="C911">
        <v>0</v>
      </c>
      <c r="D911" s="9" t="str">
        <f>VLOOKUP(Table_mpnet_keywords_topics[[#This Row],[Column3.topic]],mpnet_keywords_topicDescription!$B$2:$C$19, 2, FALSE)</f>
        <v>0_language_second_tests_english</v>
      </c>
    </row>
    <row r="912" spans="1:4" x14ac:dyDescent="0.25">
      <c r="A912" t="s">
        <v>4295</v>
      </c>
      <c r="B912" t="s">
        <v>5889</v>
      </c>
      <c r="C912">
        <v>9</v>
      </c>
      <c r="D912" s="9" t="str">
        <f>VLOOKUP(Table_mpnet_keywords_topics[[#This Row],[Column3.topic]],mpnet_keywords_topicDescription!$B$2:$C$19, 2, FALSE)</f>
        <v>9_games_game_educational_learning</v>
      </c>
    </row>
    <row r="913" spans="1:4" x14ac:dyDescent="0.25">
      <c r="A913" t="s">
        <v>4299</v>
      </c>
      <c r="B913" t="s">
        <v>4300</v>
      </c>
      <c r="C913">
        <v>3</v>
      </c>
      <c r="D913" s="9" t="str">
        <f>VLOOKUP(Table_mpnet_keywords_topics[[#This Row],[Column3.topic]],mpnet_keywords_topicDescription!$B$2:$C$19, 2, FALSE)</f>
        <v>3_assisted_computer_learning_language</v>
      </c>
    </row>
    <row r="914" spans="1:4" x14ac:dyDescent="0.25">
      <c r="A914" t="s">
        <v>4304</v>
      </c>
      <c r="B914" t="s">
        <v>5890</v>
      </c>
      <c r="C914">
        <v>4</v>
      </c>
      <c r="D914" s="9" t="str">
        <f>VLOOKUP(Table_mpnet_keywords_topics[[#This Row],[Column3.topic]],mpnet_keywords_topicDescription!$B$2:$C$19, 2, FALSE)</f>
        <v>4_teacher_teachers_technology_education</v>
      </c>
    </row>
    <row r="915" spans="1:4" x14ac:dyDescent="0.25">
      <c r="A915" t="s">
        <v>4307</v>
      </c>
      <c r="B915" t="s">
        <v>4308</v>
      </c>
      <c r="C915">
        <v>5</v>
      </c>
      <c r="D915" s="9" t="str">
        <f>VLOOKUP(Table_mpnet_keywords_topics[[#This Row],[Column3.topic]],mpnet_keywords_topicDescription!$B$2:$C$19, 2, FALSE)</f>
        <v>5_chinese_language_mandarin_instruction</v>
      </c>
    </row>
    <row r="916" spans="1:4" x14ac:dyDescent="0.25">
      <c r="A916" t="s">
        <v>4312</v>
      </c>
      <c r="B916" t="s">
        <v>4313</v>
      </c>
      <c r="C916">
        <v>-1</v>
      </c>
      <c r="D916" s="9" t="str">
        <f>VLOOKUP(Table_mpnet_keywords_topics[[#This Row],[Column3.topic]],mpnet_keywords_topicDescription!$B$2:$C$19, 2, FALSE)</f>
        <v>-1_language_second_learning_instruction</v>
      </c>
    </row>
    <row r="917" spans="1:4" x14ac:dyDescent="0.25">
      <c r="A917" t="s">
        <v>4318</v>
      </c>
      <c r="B917" t="s">
        <v>4319</v>
      </c>
      <c r="C917">
        <v>2</v>
      </c>
      <c r="D917" s="9" t="str">
        <f>VLOOKUP(Table_mpnet_keywords_topics[[#This Row],[Column3.topic]],mpnet_keywords_topicDescription!$B$2:$C$19, 2, FALSE)</f>
        <v>2_communication_intercultural_cultural_mediated</v>
      </c>
    </row>
    <row r="918" spans="1:4" x14ac:dyDescent="0.25">
      <c r="A918" t="s">
        <v>4322</v>
      </c>
      <c r="B918" t="s">
        <v>4323</v>
      </c>
      <c r="C918">
        <v>-1</v>
      </c>
      <c r="D918" s="9" t="str">
        <f>VLOOKUP(Table_mpnet_keywords_topics[[#This Row],[Column3.topic]],mpnet_keywords_topicDescription!$B$2:$C$19, 2, FALSE)</f>
        <v>-1_language_second_learning_instruction</v>
      </c>
    </row>
    <row r="919" spans="1:4" x14ac:dyDescent="0.25">
      <c r="A919" t="s">
        <v>4328</v>
      </c>
      <c r="B919" t="s">
        <v>4329</v>
      </c>
      <c r="C919">
        <v>0</v>
      </c>
      <c r="D919" s="9" t="str">
        <f>VLOOKUP(Table_mpnet_keywords_topics[[#This Row],[Column3.topic]],mpnet_keywords_topicDescription!$B$2:$C$19, 2, FALSE)</f>
        <v>0_language_second_tests_english</v>
      </c>
    </row>
    <row r="920" spans="1:4" x14ac:dyDescent="0.25">
      <c r="A920" t="s">
        <v>4332</v>
      </c>
      <c r="B920" t="s">
        <v>4333</v>
      </c>
      <c r="C920">
        <v>0</v>
      </c>
      <c r="D920" s="9" t="str">
        <f>VLOOKUP(Table_mpnet_keywords_topics[[#This Row],[Column3.topic]],mpnet_keywords_topicDescription!$B$2:$C$19, 2, FALSE)</f>
        <v>0_language_second_tests_english</v>
      </c>
    </row>
    <row r="921" spans="1:4" x14ac:dyDescent="0.25">
      <c r="A921" t="s">
        <v>4337</v>
      </c>
      <c r="B921" t="s">
        <v>4338</v>
      </c>
      <c r="C921">
        <v>3</v>
      </c>
      <c r="D921" s="9" t="str">
        <f>VLOOKUP(Table_mpnet_keywords_topics[[#This Row],[Column3.topic]],mpnet_keywords_topicDescription!$B$2:$C$19, 2, FALSE)</f>
        <v>3_assisted_computer_learning_language</v>
      </c>
    </row>
    <row r="922" spans="1:4" x14ac:dyDescent="0.25">
      <c r="A922" t="s">
        <v>4342</v>
      </c>
      <c r="B922" t="s">
        <v>4343</v>
      </c>
      <c r="C922">
        <v>-1</v>
      </c>
      <c r="D922" s="9" t="str">
        <f>VLOOKUP(Table_mpnet_keywords_topics[[#This Row],[Column3.topic]],mpnet_keywords_topicDescription!$B$2:$C$19, 2, FALSE)</f>
        <v>-1_language_second_learning_instruction</v>
      </c>
    </row>
    <row r="923" spans="1:4" x14ac:dyDescent="0.25">
      <c r="A923" t="s">
        <v>4347</v>
      </c>
      <c r="B923" t="s">
        <v>4348</v>
      </c>
      <c r="C923">
        <v>11</v>
      </c>
      <c r="D923" s="9" t="str">
        <f>VLOOKUP(Table_mpnet_keywords_topics[[#This Row],[Column3.topic]],mpnet_keywords_topicDescription!$B$2:$C$19, 2, FALSE)</f>
        <v>11_blended_learning_language_education</v>
      </c>
    </row>
    <row r="924" spans="1:4" x14ac:dyDescent="0.25">
      <c r="A924" t="s">
        <v>4352</v>
      </c>
      <c r="B924" t="s">
        <v>4353</v>
      </c>
      <c r="C924">
        <v>5</v>
      </c>
      <c r="D924" s="9" t="str">
        <f>VLOOKUP(Table_mpnet_keywords_topics[[#This Row],[Column3.topic]],mpnet_keywords_topicDescription!$B$2:$C$19, 2, FALSE)</f>
        <v>5_chinese_language_mandarin_instruction</v>
      </c>
    </row>
    <row r="925" spans="1:4" x14ac:dyDescent="0.25">
      <c r="A925" t="s">
        <v>4357</v>
      </c>
      <c r="B925" t="s">
        <v>4358</v>
      </c>
      <c r="C925">
        <v>16</v>
      </c>
      <c r="D925" s="9" t="str">
        <f>VLOOKUP(Table_mpnet_keywords_topics[[#This Row],[Column3.topic]],mpnet_keywords_topicDescription!$B$2:$C$19, 2, FALSE)</f>
        <v>16_computer_communication_assisted_instruction</v>
      </c>
    </row>
    <row r="926" spans="1:4" x14ac:dyDescent="0.25">
      <c r="A926" t="s">
        <v>4362</v>
      </c>
      <c r="B926" t="s">
        <v>4363</v>
      </c>
      <c r="C926">
        <v>4</v>
      </c>
      <c r="D926" s="9" t="str">
        <f>VLOOKUP(Table_mpnet_keywords_topics[[#This Row],[Column3.topic]],mpnet_keywords_topicDescription!$B$2:$C$19, 2, FALSE)</f>
        <v>4_teacher_teachers_technology_education</v>
      </c>
    </row>
    <row r="927" spans="1:4" x14ac:dyDescent="0.25">
      <c r="A927" t="s">
        <v>4367</v>
      </c>
      <c r="B927" t="s">
        <v>4368</v>
      </c>
      <c r="C927">
        <v>-1</v>
      </c>
      <c r="D927" s="9" t="str">
        <f>VLOOKUP(Table_mpnet_keywords_topics[[#This Row],[Column3.topic]],mpnet_keywords_topicDescription!$B$2:$C$19, 2, FALSE)</f>
        <v>-1_language_second_learning_instruction</v>
      </c>
    </row>
    <row r="928" spans="1:4" x14ac:dyDescent="0.25">
      <c r="A928" t="s">
        <v>4417</v>
      </c>
      <c r="B928" t="s">
        <v>4418</v>
      </c>
      <c r="C928">
        <v>-1</v>
      </c>
      <c r="D928" s="9" t="str">
        <f>VLOOKUP(Table_mpnet_keywords_topics[[#This Row],[Column3.topic]],mpnet_keywords_topicDescription!$B$2:$C$19, 2, FALSE)</f>
        <v>-1_language_second_learning_instruction</v>
      </c>
    </row>
    <row r="929" spans="1:4" x14ac:dyDescent="0.25">
      <c r="A929" t="s">
        <v>4422</v>
      </c>
      <c r="B929" t="s">
        <v>4423</v>
      </c>
      <c r="C929">
        <v>-1</v>
      </c>
      <c r="D929" s="9" t="str">
        <f>VLOOKUP(Table_mpnet_keywords_topics[[#This Row],[Column3.topic]],mpnet_keywords_topicDescription!$B$2:$C$19, 2, FALSE)</f>
        <v>-1_language_second_learning_instruction</v>
      </c>
    </row>
    <row r="930" spans="1:4" x14ac:dyDescent="0.25">
      <c r="A930" t="s">
        <v>4427</v>
      </c>
      <c r="B930" t="s">
        <v>4428</v>
      </c>
      <c r="C930">
        <v>2</v>
      </c>
      <c r="D930" s="9" t="str">
        <f>VLOOKUP(Table_mpnet_keywords_topics[[#This Row],[Column3.topic]],mpnet_keywords_topicDescription!$B$2:$C$19, 2, FALSE)</f>
        <v>2_communication_intercultural_cultural_mediated</v>
      </c>
    </row>
    <row r="931" spans="1:4" x14ac:dyDescent="0.25">
      <c r="A931" t="s">
        <v>4433</v>
      </c>
      <c r="B931" t="s">
        <v>4434</v>
      </c>
      <c r="C931">
        <v>-1</v>
      </c>
      <c r="D931" s="9" t="str">
        <f>VLOOKUP(Table_mpnet_keywords_topics[[#This Row],[Column3.topic]],mpnet_keywords_topicDescription!$B$2:$C$19, 2, FALSE)</f>
        <v>-1_language_second_learning_instruction</v>
      </c>
    </row>
    <row r="932" spans="1:4" x14ac:dyDescent="0.25">
      <c r="A932" t="s">
        <v>4438</v>
      </c>
      <c r="B932" t="s">
        <v>4439</v>
      </c>
      <c r="C932">
        <v>2</v>
      </c>
      <c r="D932" s="9" t="str">
        <f>VLOOKUP(Table_mpnet_keywords_topics[[#This Row],[Column3.topic]],mpnet_keywords_topicDescription!$B$2:$C$19, 2, FALSE)</f>
        <v>2_communication_intercultural_cultural_mediated</v>
      </c>
    </row>
    <row r="933" spans="1:4" x14ac:dyDescent="0.25">
      <c r="A933" t="s">
        <v>4443</v>
      </c>
      <c r="B933" t="s">
        <v>4444</v>
      </c>
      <c r="C933">
        <v>-1</v>
      </c>
      <c r="D933" s="9" t="str">
        <f>VLOOKUP(Table_mpnet_keywords_topics[[#This Row],[Column3.topic]],mpnet_keywords_topicDescription!$B$2:$C$19, 2, FALSE)</f>
        <v>-1_language_second_learning_instruction</v>
      </c>
    </row>
    <row r="934" spans="1:4" x14ac:dyDescent="0.25">
      <c r="A934" t="s">
        <v>4448</v>
      </c>
      <c r="B934" t="s">
        <v>4449</v>
      </c>
      <c r="C934">
        <v>0</v>
      </c>
      <c r="D934" s="9" t="str">
        <f>VLOOKUP(Table_mpnet_keywords_topics[[#This Row],[Column3.topic]],mpnet_keywords_topicDescription!$B$2:$C$19, 2, FALSE)</f>
        <v>0_language_second_tests_english</v>
      </c>
    </row>
    <row r="935" spans="1:4" x14ac:dyDescent="0.25">
      <c r="A935" t="s">
        <v>4453</v>
      </c>
      <c r="B935" t="s">
        <v>4454</v>
      </c>
      <c r="C935">
        <v>-1</v>
      </c>
      <c r="D935" s="9" t="str">
        <f>VLOOKUP(Table_mpnet_keywords_topics[[#This Row],[Column3.topic]],mpnet_keywords_topicDescription!$B$2:$C$19, 2, FALSE)</f>
        <v>-1_language_second_learning_instruction</v>
      </c>
    </row>
    <row r="936" spans="1:4" x14ac:dyDescent="0.25">
      <c r="A936" t="s">
        <v>4652</v>
      </c>
      <c r="B936" t="s">
        <v>4653</v>
      </c>
      <c r="C936">
        <v>-1</v>
      </c>
      <c r="D936" s="9" t="str">
        <f>VLOOKUP(Table_mpnet_keywords_topics[[#This Row],[Column3.topic]],mpnet_keywords_topicDescription!$B$2:$C$19, 2, FALSE)</f>
        <v>-1_language_second_learning_instruction</v>
      </c>
    </row>
    <row r="937" spans="1:4" x14ac:dyDescent="0.25">
      <c r="A937" t="s">
        <v>4657</v>
      </c>
      <c r="B937" t="s">
        <v>4658</v>
      </c>
      <c r="C937">
        <v>-1</v>
      </c>
      <c r="D937" s="9" t="str">
        <f>VLOOKUP(Table_mpnet_keywords_topics[[#This Row],[Column3.topic]],mpnet_keywords_topicDescription!$B$2:$C$19, 2, FALSE)</f>
        <v>-1_language_second_learning_instruction</v>
      </c>
    </row>
    <row r="938" spans="1:4" x14ac:dyDescent="0.25">
      <c r="A938" t="s">
        <v>4662</v>
      </c>
      <c r="B938" t="s">
        <v>4663</v>
      </c>
      <c r="C938">
        <v>-1</v>
      </c>
      <c r="D938" s="9" t="str">
        <f>VLOOKUP(Table_mpnet_keywords_topics[[#This Row],[Column3.topic]],mpnet_keywords_topicDescription!$B$2:$C$19, 2, FALSE)</f>
        <v>-1_language_second_learning_instruction</v>
      </c>
    </row>
    <row r="939" spans="1:4" x14ac:dyDescent="0.25">
      <c r="A939" t="s">
        <v>4668</v>
      </c>
      <c r="B939" t="s">
        <v>4669</v>
      </c>
      <c r="C939">
        <v>-1</v>
      </c>
      <c r="D939" s="9" t="str">
        <f>VLOOKUP(Table_mpnet_keywords_topics[[#This Row],[Column3.topic]],mpnet_keywords_topicDescription!$B$2:$C$19, 2, FALSE)</f>
        <v>-1_language_second_learning_instruction</v>
      </c>
    </row>
    <row r="940" spans="1:4" x14ac:dyDescent="0.25">
      <c r="A940" t="s">
        <v>4672</v>
      </c>
      <c r="B940" t="s">
        <v>4673</v>
      </c>
      <c r="C940">
        <v>14</v>
      </c>
      <c r="D940" s="9" t="str">
        <f>VLOOKUP(Table_mpnet_keywords_topics[[#This Row],[Column3.topic]],mpnet_keywords_topicDescription!$B$2:$C$19, 2, FALSE)</f>
        <v>14_french_courses_instruction_undergraduate</v>
      </c>
    </row>
    <row r="941" spans="1:4" x14ac:dyDescent="0.25">
      <c r="A941" t="s">
        <v>4678</v>
      </c>
      <c r="B941" t="s">
        <v>4679</v>
      </c>
      <c r="C941">
        <v>-1</v>
      </c>
      <c r="D941" s="9" t="str">
        <f>VLOOKUP(Table_mpnet_keywords_topics[[#This Row],[Column3.topic]],mpnet_keywords_topicDescription!$B$2:$C$19, 2, FALSE)</f>
        <v>-1_language_second_learning_instruction</v>
      </c>
    </row>
    <row r="942" spans="1:4" x14ac:dyDescent="0.25">
      <c r="A942" t="s">
        <v>4683</v>
      </c>
      <c r="B942" t="s">
        <v>4684</v>
      </c>
      <c r="C942">
        <v>7</v>
      </c>
      <c r="D942" s="9" t="str">
        <f>VLOOKUP(Table_mpnet_keywords_topics[[#This Row],[Column3.topic]],mpnet_keywords_topicDescription!$B$2:$C$19, 2, FALSE)</f>
        <v>7_communication_synchronous_mediated_computer</v>
      </c>
    </row>
    <row r="943" spans="1:4" x14ac:dyDescent="0.25">
      <c r="A943" t="s">
        <v>4687</v>
      </c>
      <c r="B943" t="s">
        <v>4688</v>
      </c>
      <c r="C943">
        <v>14</v>
      </c>
      <c r="D943" s="9" t="str">
        <f>VLOOKUP(Table_mpnet_keywords_topics[[#This Row],[Column3.topic]],mpnet_keywords_topicDescription!$B$2:$C$19, 2, FALSE)</f>
        <v>14_french_courses_instruction_undergraduate</v>
      </c>
    </row>
    <row r="944" spans="1:4" x14ac:dyDescent="0.25">
      <c r="A944" t="s">
        <v>4692</v>
      </c>
      <c r="B944" t="s">
        <v>4693</v>
      </c>
      <c r="C944">
        <v>2</v>
      </c>
      <c r="D944" s="9" t="str">
        <f>VLOOKUP(Table_mpnet_keywords_topics[[#This Row],[Column3.topic]],mpnet_keywords_topicDescription!$B$2:$C$19, 2, FALSE)</f>
        <v>2_communication_intercultural_cultural_mediated</v>
      </c>
    </row>
    <row r="945" spans="1:4" x14ac:dyDescent="0.25">
      <c r="A945" t="s">
        <v>4697</v>
      </c>
      <c r="B945" t="s">
        <v>4698</v>
      </c>
      <c r="C945">
        <v>4</v>
      </c>
      <c r="D945" s="9" t="str">
        <f>VLOOKUP(Table_mpnet_keywords_topics[[#This Row],[Column3.topic]],mpnet_keywords_topicDescription!$B$2:$C$19, 2, FALSE)</f>
        <v>4_teacher_teachers_technology_education</v>
      </c>
    </row>
    <row r="946" spans="1:4" x14ac:dyDescent="0.25">
      <c r="A946" t="s">
        <v>4702</v>
      </c>
      <c r="B946" t="s">
        <v>4703</v>
      </c>
      <c r="C946">
        <v>0</v>
      </c>
      <c r="D946" s="9" t="str">
        <f>VLOOKUP(Table_mpnet_keywords_topics[[#This Row],[Column3.topic]],mpnet_keywords_topicDescription!$B$2:$C$19, 2, FALSE)</f>
        <v>0_language_second_tests_english</v>
      </c>
    </row>
    <row r="947" spans="1:4" x14ac:dyDescent="0.25">
      <c r="A947" t="s">
        <v>4707</v>
      </c>
      <c r="B947" t="s">
        <v>4708</v>
      </c>
      <c r="C947">
        <v>3</v>
      </c>
      <c r="D947" s="9" t="str">
        <f>VLOOKUP(Table_mpnet_keywords_topics[[#This Row],[Column3.topic]],mpnet_keywords_topicDescription!$B$2:$C$19, 2, FALSE)</f>
        <v>3_assisted_computer_learning_language</v>
      </c>
    </row>
    <row r="948" spans="1:4" x14ac:dyDescent="0.25">
      <c r="A948" t="s">
        <v>4712</v>
      </c>
      <c r="B948" t="s">
        <v>4713</v>
      </c>
      <c r="C948">
        <v>0</v>
      </c>
      <c r="D948" s="9" t="str">
        <f>VLOOKUP(Table_mpnet_keywords_topics[[#This Row],[Column3.topic]],mpnet_keywords_topicDescription!$B$2:$C$19, 2, FALSE)</f>
        <v>0_language_second_tests_english</v>
      </c>
    </row>
    <row r="949" spans="1:4" x14ac:dyDescent="0.25">
      <c r="A949" t="s">
        <v>4716</v>
      </c>
      <c r="B949" t="s">
        <v>4717</v>
      </c>
      <c r="C949">
        <v>-1</v>
      </c>
      <c r="D949" s="9" t="str">
        <f>VLOOKUP(Table_mpnet_keywords_topics[[#This Row],[Column3.topic]],mpnet_keywords_topicDescription!$B$2:$C$19, 2, FALSE)</f>
        <v>-1_language_second_learning_instruction</v>
      </c>
    </row>
    <row r="950" spans="1:4" x14ac:dyDescent="0.25">
      <c r="A950" t="s">
        <v>4720</v>
      </c>
      <c r="B950" t="s">
        <v>4721</v>
      </c>
      <c r="C950">
        <v>-1</v>
      </c>
      <c r="D950" s="9" t="str">
        <f>VLOOKUP(Table_mpnet_keywords_topics[[#This Row],[Column3.topic]],mpnet_keywords_topicDescription!$B$2:$C$19, 2, FALSE)</f>
        <v>-1_language_second_learning_instruction</v>
      </c>
    </row>
    <row r="951" spans="1:4" x14ac:dyDescent="0.25">
      <c r="A951" t="s">
        <v>4725</v>
      </c>
      <c r="B951" t="s">
        <v>4726</v>
      </c>
      <c r="C951">
        <v>3</v>
      </c>
      <c r="D951" s="9" t="str">
        <f>VLOOKUP(Table_mpnet_keywords_topics[[#This Row],[Column3.topic]],mpnet_keywords_topicDescription!$B$2:$C$19, 2, FALSE)</f>
        <v>3_assisted_computer_learning_language</v>
      </c>
    </row>
    <row r="952" spans="1:4" x14ac:dyDescent="0.25">
      <c r="A952" t="s">
        <v>4730</v>
      </c>
      <c r="B952" t="s">
        <v>4731</v>
      </c>
      <c r="C952">
        <v>3</v>
      </c>
      <c r="D952" s="9" t="str">
        <f>VLOOKUP(Table_mpnet_keywords_topics[[#This Row],[Column3.topic]],mpnet_keywords_topicDescription!$B$2:$C$19, 2, FALSE)</f>
        <v>3_assisted_computer_learning_language</v>
      </c>
    </row>
    <row r="953" spans="1:4" x14ac:dyDescent="0.25">
      <c r="A953" t="s">
        <v>4734</v>
      </c>
      <c r="B953" t="s">
        <v>4735</v>
      </c>
      <c r="C953">
        <v>-1</v>
      </c>
      <c r="D953" s="9" t="str">
        <f>VLOOKUP(Table_mpnet_keywords_topics[[#This Row],[Column3.topic]],mpnet_keywords_topicDescription!$B$2:$C$19, 2, FALSE)</f>
        <v>-1_language_second_learning_instruction</v>
      </c>
    </row>
    <row r="954" spans="1:4" x14ac:dyDescent="0.25">
      <c r="A954" t="s">
        <v>4743</v>
      </c>
      <c r="B954" t="s">
        <v>4763</v>
      </c>
      <c r="C954">
        <v>2</v>
      </c>
      <c r="D954" s="9" t="str">
        <f>VLOOKUP(Table_mpnet_keywords_topics[[#This Row],[Column3.topic]],mpnet_keywords_topicDescription!$B$2:$C$19, 2, FALSE)</f>
        <v>2_communication_intercultural_cultural_mediated</v>
      </c>
    </row>
    <row r="955" spans="1:4" x14ac:dyDescent="0.25">
      <c r="A955" t="s">
        <v>4744</v>
      </c>
      <c r="B955" t="s">
        <v>4766</v>
      </c>
      <c r="C955">
        <v>1</v>
      </c>
      <c r="D955" s="9" t="str">
        <f>VLOOKUP(Table_mpnet_keywords_topics[[#This Row],[Column3.topic]],mpnet_keywords_topicDescription!$B$2:$C$19, 2, FALSE)</f>
        <v>1_writing_composition_second_instruction</v>
      </c>
    </row>
    <row r="956" spans="1:4" x14ac:dyDescent="0.25">
      <c r="A956" t="s">
        <v>4747</v>
      </c>
      <c r="B956" t="s">
        <v>4771</v>
      </c>
      <c r="C956">
        <v>0</v>
      </c>
      <c r="D956" s="9" t="str">
        <f>VLOOKUP(Table_mpnet_keywords_topics[[#This Row],[Column3.topic]],mpnet_keywords_topicDescription!$B$2:$C$19, 2, FALSE)</f>
        <v>0_language_second_tests_english</v>
      </c>
    </row>
    <row r="957" spans="1:4" x14ac:dyDescent="0.25">
      <c r="A957" t="s">
        <v>4745</v>
      </c>
      <c r="B957" t="s">
        <v>4775</v>
      </c>
      <c r="C957">
        <v>1</v>
      </c>
      <c r="D957" s="9" t="str">
        <f>VLOOKUP(Table_mpnet_keywords_topics[[#This Row],[Column3.topic]],mpnet_keywords_topicDescription!$B$2:$C$19, 2, FALSE)</f>
        <v>1_writing_composition_second_instruction</v>
      </c>
    </row>
    <row r="958" spans="1:4" x14ac:dyDescent="0.25">
      <c r="A958" t="s">
        <v>4746</v>
      </c>
      <c r="B958" t="s">
        <v>4779</v>
      </c>
      <c r="C958">
        <v>1</v>
      </c>
      <c r="D958" s="9" t="str">
        <f>VLOOKUP(Table_mpnet_keywords_topics[[#This Row],[Column3.topic]],mpnet_keywords_topicDescription!$B$2:$C$19, 2, FALSE)</f>
        <v>1_writing_composition_second_instruction</v>
      </c>
    </row>
    <row r="959" spans="1:4" x14ac:dyDescent="0.25">
      <c r="A959" t="s">
        <v>4748</v>
      </c>
      <c r="B959" t="s">
        <v>4783</v>
      </c>
      <c r="C959">
        <v>0</v>
      </c>
      <c r="D959" s="9" t="str">
        <f>VLOOKUP(Table_mpnet_keywords_topics[[#This Row],[Column3.topic]],mpnet_keywords_topicDescription!$B$2:$C$19, 2, FALSE)</f>
        <v>0_language_second_tests_english</v>
      </c>
    </row>
    <row r="960" spans="1:4" x14ac:dyDescent="0.25">
      <c r="A960" t="s">
        <v>4749</v>
      </c>
      <c r="B960" t="s">
        <v>4787</v>
      </c>
      <c r="C960">
        <v>-1</v>
      </c>
      <c r="D960" s="9" t="str">
        <f>VLOOKUP(Table_mpnet_keywords_topics[[#This Row],[Column3.topic]],mpnet_keywords_topicDescription!$B$2:$C$19, 2, FALSE)</f>
        <v>-1_language_second_learning_instruction</v>
      </c>
    </row>
    <row r="961" spans="1:4" x14ac:dyDescent="0.25">
      <c r="A961" t="s">
        <v>4750</v>
      </c>
      <c r="B961" t="s">
        <v>4791</v>
      </c>
      <c r="C961">
        <v>13</v>
      </c>
      <c r="D961" s="9" t="str">
        <f>VLOOKUP(Table_mpnet_keywords_topics[[#This Row],[Column3.topic]],mpnet_keywords_topicDescription!$B$2:$C$19, 2, FALSE)</f>
        <v>13_mobile_assisted_learning_model</v>
      </c>
    </row>
    <row r="962" spans="1:4" x14ac:dyDescent="0.25">
      <c r="A962" t="s">
        <v>4751</v>
      </c>
      <c r="B962" t="s">
        <v>4795</v>
      </c>
      <c r="C962">
        <v>-1</v>
      </c>
      <c r="D962" s="9" t="str">
        <f>VLOOKUP(Table_mpnet_keywords_topics[[#This Row],[Column3.topic]],mpnet_keywords_topicDescription!$B$2:$C$19, 2, FALSE)</f>
        <v>-1_language_second_learning_instruction</v>
      </c>
    </row>
    <row r="963" spans="1:4" x14ac:dyDescent="0.25">
      <c r="A963" t="s">
        <v>4752</v>
      </c>
      <c r="B963" t="s">
        <v>4799</v>
      </c>
      <c r="C963">
        <v>-1</v>
      </c>
      <c r="D963" s="9" t="str">
        <f>VLOOKUP(Table_mpnet_keywords_topics[[#This Row],[Column3.topic]],mpnet_keywords_topicDescription!$B$2:$C$19, 2, FALSE)</f>
        <v>-1_language_second_learning_instruction</v>
      </c>
    </row>
    <row r="964" spans="1:4" x14ac:dyDescent="0.25">
      <c r="A964" t="s">
        <v>4753</v>
      </c>
      <c r="B964" t="s">
        <v>4803</v>
      </c>
      <c r="C964">
        <v>-1</v>
      </c>
      <c r="D964" s="9" t="str">
        <f>VLOOKUP(Table_mpnet_keywords_topics[[#This Row],[Column3.topic]],mpnet_keywords_topicDescription!$B$2:$C$19, 2, FALSE)</f>
        <v>-1_language_second_learning_instruction</v>
      </c>
    </row>
    <row r="965" spans="1:4" x14ac:dyDescent="0.25">
      <c r="A965" t="s">
        <v>4754</v>
      </c>
      <c r="B965" t="s">
        <v>4807</v>
      </c>
      <c r="C965">
        <v>9</v>
      </c>
      <c r="D965" s="9" t="str">
        <f>VLOOKUP(Table_mpnet_keywords_topics[[#This Row],[Column3.topic]],mpnet_keywords_topicDescription!$B$2:$C$19, 2, FALSE)</f>
        <v>9_games_game_educational_learning</v>
      </c>
    </row>
    <row r="966" spans="1:4" x14ac:dyDescent="0.25">
      <c r="A966" t="s">
        <v>4755</v>
      </c>
      <c r="B966" t="s">
        <v>4811</v>
      </c>
      <c r="C966">
        <v>8</v>
      </c>
      <c r="D966" s="9" t="str">
        <f>VLOOKUP(Table_mpnet_keywords_topics[[#This Row],[Column3.topic]],mpnet_keywords_topicDescription!$B$2:$C$19, 2, FALSE)</f>
        <v>8_pronunciation_instruction_second_language</v>
      </c>
    </row>
    <row r="967" spans="1:4" x14ac:dyDescent="0.25">
      <c r="A967" t="s">
        <v>4756</v>
      </c>
      <c r="B967" t="s">
        <v>4815</v>
      </c>
      <c r="C967">
        <v>12</v>
      </c>
      <c r="D967" s="9" t="str">
        <f>VLOOKUP(Table_mpnet_keywords_topics[[#This Row],[Column3.topic]],mpnet_keywords_topicDescription!$B$2:$C$19, 2, FALSE)</f>
        <v>12_reality_virtual_digital_immersive</v>
      </c>
    </row>
    <row r="968" spans="1:4" x14ac:dyDescent="0.25">
      <c r="A968" t="s">
        <v>4757</v>
      </c>
      <c r="B968" t="s">
        <v>4819</v>
      </c>
      <c r="C968">
        <v>-1</v>
      </c>
      <c r="D968" s="9" t="str">
        <f>VLOOKUP(Table_mpnet_keywords_topics[[#This Row],[Column3.topic]],mpnet_keywords_topicDescription!$B$2:$C$19, 2, FALSE)</f>
        <v>-1_language_second_learning_instruction</v>
      </c>
    </row>
    <row r="969" spans="1:4" x14ac:dyDescent="0.25">
      <c r="A969" t="s">
        <v>4758</v>
      </c>
      <c r="B969" t="s">
        <v>4823</v>
      </c>
      <c r="C969">
        <v>-1</v>
      </c>
      <c r="D969" s="9" t="str">
        <f>VLOOKUP(Table_mpnet_keywords_topics[[#This Row],[Column3.topic]],mpnet_keywords_topicDescription!$B$2:$C$19, 2, FALSE)</f>
        <v>-1_language_second_learning_instruction</v>
      </c>
    </row>
    <row r="970" spans="1:4" x14ac:dyDescent="0.25">
      <c r="A970" t="s">
        <v>4759</v>
      </c>
      <c r="B970" t="s">
        <v>4827</v>
      </c>
      <c r="C970">
        <v>3</v>
      </c>
      <c r="D970" s="9" t="str">
        <f>VLOOKUP(Table_mpnet_keywords_topics[[#This Row],[Column3.topic]],mpnet_keywords_topicDescription!$B$2:$C$19, 2, FALSE)</f>
        <v>3_assisted_computer_learning_language</v>
      </c>
    </row>
    <row r="971" spans="1:4" x14ac:dyDescent="0.25">
      <c r="A971" t="s">
        <v>4760</v>
      </c>
      <c r="B971" t="s">
        <v>4831</v>
      </c>
      <c r="C971">
        <v>11</v>
      </c>
      <c r="D971" s="9" t="str">
        <f>VLOOKUP(Table_mpnet_keywords_topics[[#This Row],[Column3.topic]],mpnet_keywords_topicDescription!$B$2:$C$19, 2, FALSE)</f>
        <v>11_blended_learning_language_education</v>
      </c>
    </row>
    <row r="972" spans="1:4" x14ac:dyDescent="0.25">
      <c r="A972" t="s">
        <v>4761</v>
      </c>
      <c r="B972" t="s">
        <v>4835</v>
      </c>
      <c r="C972">
        <v>1</v>
      </c>
      <c r="D972" s="9" t="str">
        <f>VLOOKUP(Table_mpnet_keywords_topics[[#This Row],[Column3.topic]],mpnet_keywords_topicDescription!$B$2:$C$19, 2, FALSE)</f>
        <v>1_writing_composition_second_instruction</v>
      </c>
    </row>
    <row r="973" spans="1:4" x14ac:dyDescent="0.25">
      <c r="A973" t="s">
        <v>4762</v>
      </c>
      <c r="B973" t="s">
        <v>4844</v>
      </c>
      <c r="C973">
        <v>6</v>
      </c>
      <c r="D973" s="9" t="str">
        <f>VLOOKUP(Table_mpnet_keywords_topics[[#This Row],[Column3.topic]],mpnet_keywords_topicDescription!$B$2:$C$19, 2, FALSE)</f>
        <v>6_technology_student_in_education</v>
      </c>
    </row>
    <row r="974" spans="1:4" x14ac:dyDescent="0.25">
      <c r="A974" t="s">
        <v>4839</v>
      </c>
      <c r="B974" t="s">
        <v>4848</v>
      </c>
      <c r="C974">
        <v>13</v>
      </c>
      <c r="D974" s="9" t="str">
        <f>VLOOKUP(Table_mpnet_keywords_topics[[#This Row],[Column3.topic]],mpnet_keywords_topicDescription!$B$2:$C$19, 2, FALSE)</f>
        <v>13_mobile_assisted_learning_model</v>
      </c>
    </row>
    <row r="975" spans="1:4" x14ac:dyDescent="0.25">
      <c r="A975" t="s">
        <v>4840</v>
      </c>
      <c r="B975" t="s">
        <v>4852</v>
      </c>
      <c r="C975">
        <v>-1</v>
      </c>
      <c r="D975" s="9" t="str">
        <f>VLOOKUP(Table_mpnet_keywords_topics[[#This Row],[Column3.topic]],mpnet_keywords_topicDescription!$B$2:$C$19, 2, FALSE)</f>
        <v>-1_language_second_learning_instruction</v>
      </c>
    </row>
    <row r="976" spans="1:4" x14ac:dyDescent="0.25">
      <c r="A976" t="s">
        <v>4841</v>
      </c>
      <c r="B976" t="s">
        <v>4856</v>
      </c>
      <c r="C976">
        <v>8</v>
      </c>
      <c r="D976" s="9" t="str">
        <f>VLOOKUP(Table_mpnet_keywords_topics[[#This Row],[Column3.topic]],mpnet_keywords_topicDescription!$B$2:$C$19, 2, FALSE)</f>
        <v>8_pronunciation_instruction_second_language</v>
      </c>
    </row>
    <row r="977" spans="1:4" x14ac:dyDescent="0.25">
      <c r="A977" t="s">
        <v>4842</v>
      </c>
      <c r="B977" t="s">
        <v>4860</v>
      </c>
      <c r="C977">
        <v>1</v>
      </c>
      <c r="D977" s="9" t="str">
        <f>VLOOKUP(Table_mpnet_keywords_topics[[#This Row],[Column3.topic]],mpnet_keywords_topicDescription!$B$2:$C$19, 2, FALSE)</f>
        <v>1_writing_composition_second_instruction</v>
      </c>
    </row>
    <row r="978" spans="1:4" x14ac:dyDescent="0.25">
      <c r="A978" t="s">
        <v>4843</v>
      </c>
      <c r="B978" t="s">
        <v>4879</v>
      </c>
      <c r="C978">
        <v>-1</v>
      </c>
      <c r="D978" s="9" t="str">
        <f>VLOOKUP(Table_mpnet_keywords_topics[[#This Row],[Column3.topic]],mpnet_keywords_topicDescription!$B$2:$C$19, 2, FALSE)</f>
        <v>-1_language_second_learning_instruction</v>
      </c>
    </row>
    <row r="979" spans="1:4" x14ac:dyDescent="0.25">
      <c r="A979" t="s">
        <v>4864</v>
      </c>
      <c r="B979" t="s">
        <v>4882</v>
      </c>
      <c r="C979">
        <v>-1</v>
      </c>
      <c r="D979" s="9" t="str">
        <f>VLOOKUP(Table_mpnet_keywords_topics[[#This Row],[Column3.topic]],mpnet_keywords_topicDescription!$B$2:$C$19, 2, FALSE)</f>
        <v>-1_language_second_learning_instruction</v>
      </c>
    </row>
    <row r="980" spans="1:4" x14ac:dyDescent="0.25">
      <c r="A980" t="s">
        <v>4865</v>
      </c>
      <c r="B980" t="s">
        <v>4885</v>
      </c>
      <c r="C980">
        <v>11</v>
      </c>
      <c r="D980" s="9" t="str">
        <f>VLOOKUP(Table_mpnet_keywords_topics[[#This Row],[Column3.topic]],mpnet_keywords_topicDescription!$B$2:$C$19, 2, FALSE)</f>
        <v>11_blended_learning_language_education</v>
      </c>
    </row>
    <row r="981" spans="1:4" x14ac:dyDescent="0.25">
      <c r="A981" t="s">
        <v>4866</v>
      </c>
      <c r="B981" t="s">
        <v>4888</v>
      </c>
      <c r="C981">
        <v>9</v>
      </c>
      <c r="D981" s="9" t="str">
        <f>VLOOKUP(Table_mpnet_keywords_topics[[#This Row],[Column3.topic]],mpnet_keywords_topicDescription!$B$2:$C$19, 2, FALSE)</f>
        <v>9_games_game_educational_learning</v>
      </c>
    </row>
    <row r="982" spans="1:4" x14ac:dyDescent="0.25">
      <c r="A982" t="s">
        <v>4867</v>
      </c>
      <c r="B982" t="s">
        <v>4891</v>
      </c>
      <c r="C982">
        <v>1</v>
      </c>
      <c r="D982" s="9" t="str">
        <f>VLOOKUP(Table_mpnet_keywords_topics[[#This Row],[Column3.topic]],mpnet_keywords_topicDescription!$B$2:$C$19, 2, FALSE)</f>
        <v>1_writing_composition_second_instruction</v>
      </c>
    </row>
    <row r="983" spans="1:4" x14ac:dyDescent="0.25">
      <c r="A983" t="s">
        <v>4868</v>
      </c>
      <c r="B983" t="s">
        <v>4899</v>
      </c>
      <c r="C983">
        <v>8</v>
      </c>
      <c r="D983" s="9" t="str">
        <f>VLOOKUP(Table_mpnet_keywords_topics[[#This Row],[Column3.topic]],mpnet_keywords_topicDescription!$B$2:$C$19, 2, FALSE)</f>
        <v>8_pronunciation_instruction_second_language</v>
      </c>
    </row>
    <row r="984" spans="1:4" x14ac:dyDescent="0.25">
      <c r="A984" t="s">
        <v>4869</v>
      </c>
      <c r="B984" t="s">
        <v>4903</v>
      </c>
      <c r="C984">
        <v>13</v>
      </c>
      <c r="D984" s="9" t="str">
        <f>VLOOKUP(Table_mpnet_keywords_topics[[#This Row],[Column3.topic]],mpnet_keywords_topicDescription!$B$2:$C$19, 2, FALSE)</f>
        <v>13_mobile_assisted_learning_model</v>
      </c>
    </row>
    <row r="985" spans="1:4" x14ac:dyDescent="0.25">
      <c r="A985" t="s">
        <v>4870</v>
      </c>
      <c r="B985" t="s">
        <v>4907</v>
      </c>
      <c r="C985">
        <v>12</v>
      </c>
      <c r="D985" s="9" t="str">
        <f>VLOOKUP(Table_mpnet_keywords_topics[[#This Row],[Column3.topic]],mpnet_keywords_topicDescription!$B$2:$C$19, 2, FALSE)</f>
        <v>12_reality_virtual_digital_immersive</v>
      </c>
    </row>
    <row r="986" spans="1:4" x14ac:dyDescent="0.25">
      <c r="A986" t="s">
        <v>4871</v>
      </c>
      <c r="B986" t="s">
        <v>4912</v>
      </c>
      <c r="C986">
        <v>12</v>
      </c>
      <c r="D986" s="9" t="str">
        <f>VLOOKUP(Table_mpnet_keywords_topics[[#This Row],[Column3.topic]],mpnet_keywords_topicDescription!$B$2:$C$19, 2, FALSE)</f>
        <v>12_reality_virtual_digital_immersive</v>
      </c>
    </row>
    <row r="987" spans="1:4" x14ac:dyDescent="0.25">
      <c r="A987" t="s">
        <v>4872</v>
      </c>
      <c r="B987" t="s">
        <v>4915</v>
      </c>
      <c r="C987">
        <v>12</v>
      </c>
      <c r="D987" s="9" t="str">
        <f>VLOOKUP(Table_mpnet_keywords_topics[[#This Row],[Column3.topic]],mpnet_keywords_topicDescription!$B$2:$C$19, 2, FALSE)</f>
        <v>12_reality_virtual_digital_immersive</v>
      </c>
    </row>
    <row r="988" spans="1:4" x14ac:dyDescent="0.25">
      <c r="A988" t="s">
        <v>4873</v>
      </c>
      <c r="B988" t="s">
        <v>4919</v>
      </c>
      <c r="C988">
        <v>-1</v>
      </c>
      <c r="D988" s="9" t="str">
        <f>VLOOKUP(Table_mpnet_keywords_topics[[#This Row],[Column3.topic]],mpnet_keywords_topicDescription!$B$2:$C$19, 2, FALSE)</f>
        <v>-1_language_second_learning_instruction</v>
      </c>
    </row>
    <row r="989" spans="1:4" x14ac:dyDescent="0.25">
      <c r="A989" t="s">
        <v>4874</v>
      </c>
      <c r="B989" t="s">
        <v>4923</v>
      </c>
      <c r="C989">
        <v>9</v>
      </c>
      <c r="D989" s="9" t="str">
        <f>VLOOKUP(Table_mpnet_keywords_topics[[#This Row],[Column3.topic]],mpnet_keywords_topicDescription!$B$2:$C$19, 2, FALSE)</f>
        <v>9_games_game_educational_learning</v>
      </c>
    </row>
    <row r="990" spans="1:4" x14ac:dyDescent="0.25">
      <c r="A990" t="s">
        <v>4875</v>
      </c>
      <c r="B990" t="s">
        <v>4931</v>
      </c>
      <c r="C990">
        <v>11</v>
      </c>
      <c r="D990" s="9" t="str">
        <f>VLOOKUP(Table_mpnet_keywords_topics[[#This Row],[Column3.topic]],mpnet_keywords_topicDescription!$B$2:$C$19, 2, FALSE)</f>
        <v>11_blended_learning_language_education</v>
      </c>
    </row>
    <row r="991" spans="1:4" x14ac:dyDescent="0.25">
      <c r="A991" t="s">
        <v>4876</v>
      </c>
      <c r="B991" t="s">
        <v>4935</v>
      </c>
      <c r="C991">
        <v>7</v>
      </c>
      <c r="D991" s="9" t="str">
        <f>VLOOKUP(Table_mpnet_keywords_topics[[#This Row],[Column3.topic]],mpnet_keywords_topicDescription!$B$2:$C$19, 2, FALSE)</f>
        <v>7_communication_synchronous_mediated_computer</v>
      </c>
    </row>
    <row r="992" spans="1:4" x14ac:dyDescent="0.25">
      <c r="A992" t="s">
        <v>4877</v>
      </c>
      <c r="B992" t="s">
        <v>4939</v>
      </c>
      <c r="C992">
        <v>-1</v>
      </c>
      <c r="D992" s="9" t="str">
        <f>VLOOKUP(Table_mpnet_keywords_topics[[#This Row],[Column3.topic]],mpnet_keywords_topicDescription!$B$2:$C$19, 2, FALSE)</f>
        <v>-1_language_second_learning_instruction</v>
      </c>
    </row>
    <row r="993" spans="1:4" x14ac:dyDescent="0.25">
      <c r="A993" t="s">
        <v>4878</v>
      </c>
      <c r="B993" t="s">
        <v>4943</v>
      </c>
      <c r="C993">
        <v>-1</v>
      </c>
      <c r="D993" s="9" t="str">
        <f>VLOOKUP(Table_mpnet_keywords_topics[[#This Row],[Column3.topic]],mpnet_keywords_topicDescription!$B$2:$C$19, 2, FALSE)</f>
        <v>-1_language_second_learning_instruction</v>
      </c>
    </row>
    <row r="994" spans="1:4" x14ac:dyDescent="0.25">
      <c r="A994" t="s">
        <v>4927</v>
      </c>
      <c r="B994" t="s">
        <v>4948</v>
      </c>
      <c r="C994">
        <v>4</v>
      </c>
      <c r="D994" s="9" t="str">
        <f>VLOOKUP(Table_mpnet_keywords_topics[[#This Row],[Column3.topic]],mpnet_keywords_topicDescription!$B$2:$C$19, 2, FALSE)</f>
        <v>4_teacher_teachers_technology_education</v>
      </c>
    </row>
    <row r="995" spans="1:4" x14ac:dyDescent="0.25">
      <c r="A995" t="s">
        <v>4928</v>
      </c>
      <c r="B995" t="s">
        <v>4951</v>
      </c>
      <c r="C995">
        <v>-1</v>
      </c>
      <c r="D995" s="9" t="str">
        <f>VLOOKUP(Table_mpnet_keywords_topics[[#This Row],[Column3.topic]],mpnet_keywords_topicDescription!$B$2:$C$19, 2, FALSE)</f>
        <v>-1_language_second_learning_instruction</v>
      </c>
    </row>
    <row r="996" spans="1:4" x14ac:dyDescent="0.25">
      <c r="A996" t="s">
        <v>4929</v>
      </c>
      <c r="B996" t="s">
        <v>4956</v>
      </c>
      <c r="C996">
        <v>4</v>
      </c>
      <c r="D996" s="9" t="str">
        <f>VLOOKUP(Table_mpnet_keywords_topics[[#This Row],[Column3.topic]],mpnet_keywords_topicDescription!$B$2:$C$19, 2, FALSE)</f>
        <v>4_teacher_teachers_technology_education</v>
      </c>
    </row>
    <row r="997" spans="1:4" x14ac:dyDescent="0.25">
      <c r="A997" t="s">
        <v>4930</v>
      </c>
      <c r="B997" t="s">
        <v>4967</v>
      </c>
      <c r="C997">
        <v>-1</v>
      </c>
      <c r="D997" s="9" t="str">
        <f>VLOOKUP(Table_mpnet_keywords_topics[[#This Row],[Column3.topic]],mpnet_keywords_topicDescription!$B$2:$C$19, 2, FALSE)</f>
        <v>-1_language_second_learning_instruction</v>
      </c>
    </row>
    <row r="998" spans="1:4" x14ac:dyDescent="0.25">
      <c r="A998" t="s">
        <v>4959</v>
      </c>
      <c r="B998" t="s">
        <v>4971</v>
      </c>
      <c r="C998">
        <v>0</v>
      </c>
      <c r="D998" s="9" t="str">
        <f>VLOOKUP(Table_mpnet_keywords_topics[[#This Row],[Column3.topic]],mpnet_keywords_topicDescription!$B$2:$C$19, 2, FALSE)</f>
        <v>0_language_second_tests_english</v>
      </c>
    </row>
    <row r="999" spans="1:4" x14ac:dyDescent="0.25">
      <c r="A999" t="s">
        <v>4960</v>
      </c>
      <c r="B999" t="s">
        <v>4975</v>
      </c>
      <c r="C999">
        <v>-1</v>
      </c>
      <c r="D999" s="9" t="str">
        <f>VLOOKUP(Table_mpnet_keywords_topics[[#This Row],[Column3.topic]],mpnet_keywords_topicDescription!$B$2:$C$19, 2, FALSE)</f>
        <v>-1_language_second_learning_instruction</v>
      </c>
    </row>
    <row r="1000" spans="1:4" x14ac:dyDescent="0.25">
      <c r="A1000" t="s">
        <v>4961</v>
      </c>
      <c r="B1000" t="s">
        <v>4978</v>
      </c>
      <c r="C1000">
        <v>-1</v>
      </c>
      <c r="D1000" s="9" t="str">
        <f>VLOOKUP(Table_mpnet_keywords_topics[[#This Row],[Column3.topic]],mpnet_keywords_topicDescription!$B$2:$C$19, 2, FALSE)</f>
        <v>-1_language_second_learning_instruction</v>
      </c>
    </row>
    <row r="1001" spans="1:4" x14ac:dyDescent="0.25">
      <c r="A1001" t="s">
        <v>4962</v>
      </c>
      <c r="B1001" t="s">
        <v>4982</v>
      </c>
      <c r="C1001">
        <v>-1</v>
      </c>
      <c r="D1001" s="9" t="str">
        <f>VLOOKUP(Table_mpnet_keywords_topics[[#This Row],[Column3.topic]],mpnet_keywords_topicDescription!$B$2:$C$19, 2, FALSE)</f>
        <v>-1_language_second_learning_instruction</v>
      </c>
    </row>
    <row r="1002" spans="1:4" x14ac:dyDescent="0.25">
      <c r="A1002" t="s">
        <v>4963</v>
      </c>
      <c r="B1002" t="s">
        <v>4986</v>
      </c>
      <c r="C1002">
        <v>-1</v>
      </c>
      <c r="D1002" s="9" t="str">
        <f>VLOOKUP(Table_mpnet_keywords_topics[[#This Row],[Column3.topic]],mpnet_keywords_topicDescription!$B$2:$C$19, 2, FALSE)</f>
        <v>-1_language_second_learning_instruction</v>
      </c>
    </row>
    <row r="1003" spans="1:4" x14ac:dyDescent="0.25">
      <c r="A1003" t="s">
        <v>4964</v>
      </c>
      <c r="B1003" t="s">
        <v>4990</v>
      </c>
      <c r="C1003">
        <v>5</v>
      </c>
      <c r="D1003" s="9" t="str">
        <f>VLOOKUP(Table_mpnet_keywords_topics[[#This Row],[Column3.topic]],mpnet_keywords_topicDescription!$B$2:$C$19, 2, FALSE)</f>
        <v>5_chinese_language_mandarin_instruction</v>
      </c>
    </row>
    <row r="1004" spans="1:4" x14ac:dyDescent="0.25">
      <c r="A1004" t="s">
        <v>4965</v>
      </c>
      <c r="B1004" t="s">
        <v>5012</v>
      </c>
      <c r="C1004">
        <v>12</v>
      </c>
      <c r="D1004" s="9" t="str">
        <f>VLOOKUP(Table_mpnet_keywords_topics[[#This Row],[Column3.topic]],mpnet_keywords_topicDescription!$B$2:$C$19, 2, FALSE)</f>
        <v>12_reality_virtual_digital_immersive</v>
      </c>
    </row>
    <row r="1005" spans="1:4" x14ac:dyDescent="0.25">
      <c r="A1005" t="s">
        <v>4966</v>
      </c>
      <c r="B1005" t="s">
        <v>5017</v>
      </c>
      <c r="C1005">
        <v>-1</v>
      </c>
      <c r="D1005" s="9" t="str">
        <f>VLOOKUP(Table_mpnet_keywords_topics[[#This Row],[Column3.topic]],mpnet_keywords_topicDescription!$B$2:$C$19, 2, FALSE)</f>
        <v>-1_language_second_learning_instruction</v>
      </c>
    </row>
    <row r="1006" spans="1:4" x14ac:dyDescent="0.25">
      <c r="A1006" t="s">
        <v>4994</v>
      </c>
      <c r="B1006" t="s">
        <v>5021</v>
      </c>
      <c r="C1006">
        <v>-1</v>
      </c>
      <c r="D1006" s="9" t="str">
        <f>VLOOKUP(Table_mpnet_keywords_topics[[#This Row],[Column3.topic]],mpnet_keywords_topicDescription!$B$2:$C$19, 2, FALSE)</f>
        <v>-1_language_second_learning_instruction</v>
      </c>
    </row>
    <row r="1007" spans="1:4" x14ac:dyDescent="0.25">
      <c r="A1007" t="s">
        <v>4995</v>
      </c>
      <c r="B1007" t="s">
        <v>5025</v>
      </c>
      <c r="C1007">
        <v>12</v>
      </c>
      <c r="D1007" s="9" t="str">
        <f>VLOOKUP(Table_mpnet_keywords_topics[[#This Row],[Column3.topic]],mpnet_keywords_topicDescription!$B$2:$C$19, 2, FALSE)</f>
        <v>12_reality_virtual_digital_immersive</v>
      </c>
    </row>
    <row r="1008" spans="1:4" x14ac:dyDescent="0.25">
      <c r="A1008" t="s">
        <v>4996</v>
      </c>
      <c r="B1008" t="s">
        <v>5029</v>
      </c>
      <c r="C1008">
        <v>12</v>
      </c>
      <c r="D1008" s="9" t="str">
        <f>VLOOKUP(Table_mpnet_keywords_topics[[#This Row],[Column3.topic]],mpnet_keywords_topicDescription!$B$2:$C$19, 2, FALSE)</f>
        <v>12_reality_virtual_digital_immersive</v>
      </c>
    </row>
    <row r="1009" spans="1:4" x14ac:dyDescent="0.25">
      <c r="A1009" t="s">
        <v>4997</v>
      </c>
      <c r="B1009" t="s">
        <v>5033</v>
      </c>
      <c r="C1009">
        <v>12</v>
      </c>
      <c r="D1009" s="9" t="str">
        <f>VLOOKUP(Table_mpnet_keywords_topics[[#This Row],[Column3.topic]],mpnet_keywords_topicDescription!$B$2:$C$19, 2, FALSE)</f>
        <v>12_reality_virtual_digital_immersive</v>
      </c>
    </row>
    <row r="1010" spans="1:4" x14ac:dyDescent="0.25">
      <c r="A1010" t="s">
        <v>4998</v>
      </c>
      <c r="B1010" t="s">
        <v>5037</v>
      </c>
      <c r="C1010">
        <v>12</v>
      </c>
      <c r="D1010" s="9" t="str">
        <f>VLOOKUP(Table_mpnet_keywords_topics[[#This Row],[Column3.topic]],mpnet_keywords_topicDescription!$B$2:$C$19, 2, FALSE)</f>
        <v>12_reality_virtual_digital_immersive</v>
      </c>
    </row>
    <row r="1011" spans="1:4" x14ac:dyDescent="0.25">
      <c r="A1011" t="s">
        <v>4999</v>
      </c>
      <c r="B1011" t="s">
        <v>5041</v>
      </c>
      <c r="C1011">
        <v>12</v>
      </c>
      <c r="D1011" s="9" t="str">
        <f>VLOOKUP(Table_mpnet_keywords_topics[[#This Row],[Column3.topic]],mpnet_keywords_topicDescription!$B$2:$C$19, 2, FALSE)</f>
        <v>12_reality_virtual_digital_immersive</v>
      </c>
    </row>
    <row r="1012" spans="1:4" x14ac:dyDescent="0.25">
      <c r="A1012" t="s">
        <v>5000</v>
      </c>
      <c r="B1012" t="s">
        <v>5045</v>
      </c>
      <c r="C1012">
        <v>12</v>
      </c>
      <c r="D1012" s="9" t="str">
        <f>VLOOKUP(Table_mpnet_keywords_topics[[#This Row],[Column3.topic]],mpnet_keywords_topicDescription!$B$2:$C$19, 2, FALSE)</f>
        <v>12_reality_virtual_digital_immersive</v>
      </c>
    </row>
    <row r="1013" spans="1:4" x14ac:dyDescent="0.25">
      <c r="A1013" t="s">
        <v>5001</v>
      </c>
      <c r="B1013" t="s">
        <v>5049</v>
      </c>
      <c r="C1013">
        <v>8</v>
      </c>
      <c r="D1013" s="9" t="str">
        <f>VLOOKUP(Table_mpnet_keywords_topics[[#This Row],[Column3.topic]],mpnet_keywords_topicDescription!$B$2:$C$19, 2, FALSE)</f>
        <v>8_pronunciation_instruction_second_language</v>
      </c>
    </row>
    <row r="1014" spans="1:4" x14ac:dyDescent="0.25">
      <c r="A1014" t="s">
        <v>5002</v>
      </c>
      <c r="B1014" t="s">
        <v>5053</v>
      </c>
      <c r="C1014">
        <v>3</v>
      </c>
      <c r="D1014" s="9" t="str">
        <f>VLOOKUP(Table_mpnet_keywords_topics[[#This Row],[Column3.topic]],mpnet_keywords_topicDescription!$B$2:$C$19, 2, FALSE)</f>
        <v>3_assisted_computer_learning_language</v>
      </c>
    </row>
    <row r="1015" spans="1:4" x14ac:dyDescent="0.25">
      <c r="A1015" t="s">
        <v>5003</v>
      </c>
      <c r="B1015" t="s">
        <v>5056</v>
      </c>
      <c r="C1015">
        <v>13</v>
      </c>
      <c r="D1015" s="9" t="str">
        <f>VLOOKUP(Table_mpnet_keywords_topics[[#This Row],[Column3.topic]],mpnet_keywords_topicDescription!$B$2:$C$19, 2, FALSE)</f>
        <v>13_mobile_assisted_learning_model</v>
      </c>
    </row>
    <row r="1016" spans="1:4" x14ac:dyDescent="0.25">
      <c r="A1016" t="s">
        <v>5004</v>
      </c>
      <c r="B1016" t="s">
        <v>5060</v>
      </c>
      <c r="C1016">
        <v>5</v>
      </c>
      <c r="D1016" s="9" t="str">
        <f>VLOOKUP(Table_mpnet_keywords_topics[[#This Row],[Column3.topic]],mpnet_keywords_topicDescription!$B$2:$C$19, 2, FALSE)</f>
        <v>5_chinese_language_mandarin_instruction</v>
      </c>
    </row>
    <row r="1017" spans="1:4" x14ac:dyDescent="0.25">
      <c r="A1017" t="s">
        <v>5005</v>
      </c>
      <c r="B1017" t="s">
        <v>5064</v>
      </c>
      <c r="C1017">
        <v>8</v>
      </c>
      <c r="D1017" s="9" t="str">
        <f>VLOOKUP(Table_mpnet_keywords_topics[[#This Row],[Column3.topic]],mpnet_keywords_topicDescription!$B$2:$C$19, 2, FALSE)</f>
        <v>8_pronunciation_instruction_second_language</v>
      </c>
    </row>
    <row r="1018" spans="1:4" x14ac:dyDescent="0.25">
      <c r="A1018" t="s">
        <v>5006</v>
      </c>
      <c r="B1018" t="s">
        <v>5069</v>
      </c>
      <c r="C1018">
        <v>-1</v>
      </c>
      <c r="D1018" s="9" t="str">
        <f>VLOOKUP(Table_mpnet_keywords_topics[[#This Row],[Column3.topic]],mpnet_keywords_topicDescription!$B$2:$C$19, 2, FALSE)</f>
        <v>-1_language_second_learning_instruction</v>
      </c>
    </row>
    <row r="1019" spans="1:4" x14ac:dyDescent="0.25">
      <c r="A1019" t="s">
        <v>5007</v>
      </c>
      <c r="B1019" t="s">
        <v>5070</v>
      </c>
      <c r="C1019">
        <v>1</v>
      </c>
      <c r="D1019" s="9" t="str">
        <f>VLOOKUP(Table_mpnet_keywords_topics[[#This Row],[Column3.topic]],mpnet_keywords_topicDescription!$B$2:$C$19, 2, FALSE)</f>
        <v>1_writing_composition_second_instruction</v>
      </c>
    </row>
    <row r="1020" spans="1:4" x14ac:dyDescent="0.25">
      <c r="A1020" t="s">
        <v>5008</v>
      </c>
      <c r="B1020" t="s">
        <v>5076</v>
      </c>
      <c r="C1020">
        <v>5</v>
      </c>
      <c r="D1020" s="9" t="str">
        <f>VLOOKUP(Table_mpnet_keywords_topics[[#This Row],[Column3.topic]],mpnet_keywords_topicDescription!$B$2:$C$19, 2, FALSE)</f>
        <v>5_chinese_language_mandarin_instruction</v>
      </c>
    </row>
    <row r="1021" spans="1:4" x14ac:dyDescent="0.25">
      <c r="A1021" t="s">
        <v>5009</v>
      </c>
      <c r="B1021" t="s">
        <v>5089</v>
      </c>
      <c r="C1021">
        <v>7</v>
      </c>
      <c r="D1021" s="9" t="str">
        <f>VLOOKUP(Table_mpnet_keywords_topics[[#This Row],[Column3.topic]],mpnet_keywords_topicDescription!$B$2:$C$19, 2, FALSE)</f>
        <v>7_communication_synchronous_mediated_computer</v>
      </c>
    </row>
    <row r="1022" spans="1:4" x14ac:dyDescent="0.25">
      <c r="A1022" t="s">
        <v>5010</v>
      </c>
      <c r="B1022" t="s">
        <v>5093</v>
      </c>
      <c r="C1022">
        <v>12</v>
      </c>
      <c r="D1022" s="9" t="str">
        <f>VLOOKUP(Table_mpnet_keywords_topics[[#This Row],[Column3.topic]],mpnet_keywords_topicDescription!$B$2:$C$19, 2, FALSE)</f>
        <v>12_reality_virtual_digital_immersive</v>
      </c>
    </row>
    <row r="1023" spans="1:4" x14ac:dyDescent="0.25">
      <c r="A1023" t="s">
        <v>5011</v>
      </c>
      <c r="B1023" t="s">
        <v>5097</v>
      </c>
      <c r="C1023">
        <v>-1</v>
      </c>
      <c r="D1023" s="9" t="str">
        <f>VLOOKUP(Table_mpnet_keywords_topics[[#This Row],[Column3.topic]],mpnet_keywords_topicDescription!$B$2:$C$19, 2, FALSE)</f>
        <v>-1_language_second_learning_instruction</v>
      </c>
    </row>
    <row r="1024" spans="1:4" x14ac:dyDescent="0.25">
      <c r="A1024" t="s">
        <v>5078</v>
      </c>
      <c r="B1024" t="s">
        <v>5101</v>
      </c>
      <c r="C1024">
        <v>7</v>
      </c>
      <c r="D1024" s="9" t="str">
        <f>VLOOKUP(Table_mpnet_keywords_topics[[#This Row],[Column3.topic]],mpnet_keywords_topicDescription!$B$2:$C$19, 2, FALSE)</f>
        <v>7_communication_synchronous_mediated_computer</v>
      </c>
    </row>
    <row r="1025" spans="1:4" x14ac:dyDescent="0.25">
      <c r="A1025" t="s">
        <v>5079</v>
      </c>
      <c r="B1025" t="s">
        <v>5105</v>
      </c>
      <c r="C1025">
        <v>2</v>
      </c>
      <c r="D1025" s="9" t="str">
        <f>VLOOKUP(Table_mpnet_keywords_topics[[#This Row],[Column3.topic]],mpnet_keywords_topicDescription!$B$2:$C$19, 2, FALSE)</f>
        <v>2_communication_intercultural_cultural_mediated</v>
      </c>
    </row>
    <row r="1026" spans="1:4" x14ac:dyDescent="0.25">
      <c r="A1026" t="s">
        <v>5080</v>
      </c>
      <c r="B1026" t="s">
        <v>5109</v>
      </c>
      <c r="C1026">
        <v>9</v>
      </c>
      <c r="D1026" s="9" t="str">
        <f>VLOOKUP(Table_mpnet_keywords_topics[[#This Row],[Column3.topic]],mpnet_keywords_topicDescription!$B$2:$C$19, 2, FALSE)</f>
        <v>9_games_game_educational_learning</v>
      </c>
    </row>
    <row r="1027" spans="1:4" x14ac:dyDescent="0.25">
      <c r="A1027" t="s">
        <v>5081</v>
      </c>
      <c r="B1027" t="s">
        <v>5113</v>
      </c>
      <c r="C1027">
        <v>2</v>
      </c>
      <c r="D1027" s="9" t="str">
        <f>VLOOKUP(Table_mpnet_keywords_topics[[#This Row],[Column3.topic]],mpnet_keywords_topicDescription!$B$2:$C$19, 2, FALSE)</f>
        <v>2_communication_intercultural_cultural_mediated</v>
      </c>
    </row>
    <row r="1028" spans="1:4" x14ac:dyDescent="0.25">
      <c r="A1028" t="s">
        <v>5082</v>
      </c>
      <c r="B1028" t="s">
        <v>5117</v>
      </c>
      <c r="C1028">
        <v>2</v>
      </c>
      <c r="D1028" s="9" t="str">
        <f>VLOOKUP(Table_mpnet_keywords_topics[[#This Row],[Column3.topic]],mpnet_keywords_topicDescription!$B$2:$C$19, 2, FALSE)</f>
        <v>2_communication_intercultural_cultural_mediated</v>
      </c>
    </row>
    <row r="1029" spans="1:4" x14ac:dyDescent="0.25">
      <c r="A1029" t="s">
        <v>5083</v>
      </c>
      <c r="B1029" t="s">
        <v>5129</v>
      </c>
      <c r="C1029">
        <v>10</v>
      </c>
      <c r="D1029" s="9" t="str">
        <f>VLOOKUP(Table_mpnet_keywords_topics[[#This Row],[Column3.topic]],mpnet_keywords_topicDescription!$B$2:$C$19, 2, FALSE)</f>
        <v>10_spanish_instruction_student_language</v>
      </c>
    </row>
    <row r="1030" spans="1:4" x14ac:dyDescent="0.25">
      <c r="A1030" t="s">
        <v>5084</v>
      </c>
      <c r="B1030" t="s">
        <v>5130</v>
      </c>
      <c r="C1030">
        <v>-1</v>
      </c>
      <c r="D1030" s="9" t="str">
        <f>VLOOKUP(Table_mpnet_keywords_topics[[#This Row],[Column3.topic]],mpnet_keywords_topicDescription!$B$2:$C$19, 2, FALSE)</f>
        <v>-1_language_second_learning_instruction</v>
      </c>
    </row>
    <row r="1031" spans="1:4" x14ac:dyDescent="0.25">
      <c r="A1031" t="s">
        <v>5085</v>
      </c>
      <c r="B1031" t="s">
        <v>5131</v>
      </c>
      <c r="C1031">
        <v>2</v>
      </c>
      <c r="D1031" s="9" t="str">
        <f>VLOOKUP(Table_mpnet_keywords_topics[[#This Row],[Column3.topic]],mpnet_keywords_topicDescription!$B$2:$C$19, 2, FALSE)</f>
        <v>2_communication_intercultural_cultural_mediated</v>
      </c>
    </row>
    <row r="1032" spans="1:4" x14ac:dyDescent="0.25">
      <c r="A1032" t="s">
        <v>5086</v>
      </c>
      <c r="B1032" t="s">
        <v>5139</v>
      </c>
      <c r="C1032">
        <v>-1</v>
      </c>
      <c r="D1032" s="9" t="str">
        <f>VLOOKUP(Table_mpnet_keywords_topics[[#This Row],[Column3.topic]],mpnet_keywords_topicDescription!$B$2:$C$19, 2, FALSE)</f>
        <v>-1_language_second_learning_instruction</v>
      </c>
    </row>
    <row r="1033" spans="1:4" x14ac:dyDescent="0.25">
      <c r="A1033" t="s">
        <v>5087</v>
      </c>
      <c r="B1033" t="s">
        <v>5143</v>
      </c>
      <c r="C1033">
        <v>6</v>
      </c>
      <c r="D1033" s="9" t="str">
        <f>VLOOKUP(Table_mpnet_keywords_topics[[#This Row],[Column3.topic]],mpnet_keywords_topicDescription!$B$2:$C$19, 2, FALSE)</f>
        <v>6_technology_student_in_education</v>
      </c>
    </row>
    <row r="1034" spans="1:4" x14ac:dyDescent="0.25">
      <c r="A1034" t="s">
        <v>5122</v>
      </c>
      <c r="B1034" t="s">
        <v>5145</v>
      </c>
      <c r="C1034">
        <v>7</v>
      </c>
      <c r="D1034" s="9" t="str">
        <f>VLOOKUP(Table_mpnet_keywords_topics[[#This Row],[Column3.topic]],mpnet_keywords_topicDescription!$B$2:$C$19, 2, FALSE)</f>
        <v>7_communication_synchronous_mediated_computer</v>
      </c>
    </row>
    <row r="1035" spans="1:4" x14ac:dyDescent="0.25">
      <c r="A1035" t="s">
        <v>5123</v>
      </c>
      <c r="B1035" t="s">
        <v>5147</v>
      </c>
      <c r="C1035">
        <v>13</v>
      </c>
      <c r="D1035" s="9" t="str">
        <f>VLOOKUP(Table_mpnet_keywords_topics[[#This Row],[Column3.topic]],mpnet_keywords_topicDescription!$B$2:$C$19, 2, FALSE)</f>
        <v>13_mobile_assisted_learning_model</v>
      </c>
    </row>
    <row r="1036" spans="1:4" x14ac:dyDescent="0.25">
      <c r="A1036" t="s">
        <v>5124</v>
      </c>
      <c r="B1036" t="s">
        <v>5155</v>
      </c>
      <c r="C1036">
        <v>3</v>
      </c>
      <c r="D1036" s="9" t="str">
        <f>VLOOKUP(Table_mpnet_keywords_topics[[#This Row],[Column3.topic]],mpnet_keywords_topicDescription!$B$2:$C$19, 2, FALSE)</f>
        <v>3_assisted_computer_learning_language</v>
      </c>
    </row>
    <row r="1037" spans="1:4" x14ac:dyDescent="0.25">
      <c r="A1037" t="s">
        <v>5125</v>
      </c>
      <c r="B1037" t="s">
        <v>5159</v>
      </c>
      <c r="C1037">
        <v>7</v>
      </c>
      <c r="D1037" s="9" t="str">
        <f>VLOOKUP(Table_mpnet_keywords_topics[[#This Row],[Column3.topic]],mpnet_keywords_topicDescription!$B$2:$C$19, 2, FALSE)</f>
        <v>7_communication_synchronous_mediated_computer</v>
      </c>
    </row>
    <row r="1038" spans="1:4" x14ac:dyDescent="0.25">
      <c r="A1038" t="s">
        <v>5157</v>
      </c>
      <c r="B1038" t="s">
        <v>5161</v>
      </c>
      <c r="C1038">
        <v>1</v>
      </c>
      <c r="D1038" s="9" t="str">
        <f>VLOOKUP(Table_mpnet_keywords_topics[[#This Row],[Column3.topic]],mpnet_keywords_topicDescription!$B$2:$C$19, 2, FALSE)</f>
        <v>1_writing_composition_second_instruction</v>
      </c>
    </row>
    <row r="1039" spans="1:4" x14ac:dyDescent="0.25">
      <c r="A1039" t="s">
        <v>5156</v>
      </c>
      <c r="B1039" t="s">
        <v>5163</v>
      </c>
      <c r="C1039">
        <v>3</v>
      </c>
      <c r="D1039" s="9" t="str">
        <f>VLOOKUP(Table_mpnet_keywords_topics[[#This Row],[Column3.topic]],mpnet_keywords_topicDescription!$B$2:$C$19, 2, FALSE)</f>
        <v>3_assisted_computer_learning_language</v>
      </c>
    </row>
    <row r="1040" spans="1:4" x14ac:dyDescent="0.25">
      <c r="A1040" t="s">
        <v>5172</v>
      </c>
      <c r="B1040" t="s">
        <v>5187</v>
      </c>
      <c r="C1040">
        <v>2</v>
      </c>
      <c r="D1040" s="9" t="str">
        <f>VLOOKUP(Table_mpnet_keywords_topics[[#This Row],[Column3.topic]],mpnet_keywords_topicDescription!$B$2:$C$19, 2, FALSE)</f>
        <v>2_communication_intercultural_cultural_mediated</v>
      </c>
    </row>
    <row r="1041" spans="1:4" x14ac:dyDescent="0.25">
      <c r="A1041" t="s">
        <v>5173</v>
      </c>
      <c r="B1041" t="s">
        <v>5189</v>
      </c>
      <c r="C1041">
        <v>4</v>
      </c>
      <c r="D1041" s="9" t="str">
        <f>VLOOKUP(Table_mpnet_keywords_topics[[#This Row],[Column3.topic]],mpnet_keywords_topicDescription!$B$2:$C$19, 2, FALSE)</f>
        <v>4_teacher_teachers_technology_education</v>
      </c>
    </row>
    <row r="1042" spans="1:4" x14ac:dyDescent="0.25">
      <c r="A1042" t="s">
        <v>5174</v>
      </c>
      <c r="B1042" t="s">
        <v>5191</v>
      </c>
      <c r="C1042">
        <v>4</v>
      </c>
      <c r="D1042" s="9" t="str">
        <f>VLOOKUP(Table_mpnet_keywords_topics[[#This Row],[Column3.topic]],mpnet_keywords_topicDescription!$B$2:$C$19, 2, FALSE)</f>
        <v>4_teacher_teachers_technology_education</v>
      </c>
    </row>
    <row r="1043" spans="1:4" x14ac:dyDescent="0.25">
      <c r="A1043" t="s">
        <v>5175</v>
      </c>
      <c r="B1043" t="s">
        <v>5193</v>
      </c>
      <c r="C1043">
        <v>1</v>
      </c>
      <c r="D1043" s="9" t="str">
        <f>VLOOKUP(Table_mpnet_keywords_topics[[#This Row],[Column3.topic]],mpnet_keywords_topicDescription!$B$2:$C$19, 2, FALSE)</f>
        <v>1_writing_composition_second_instruction</v>
      </c>
    </row>
    <row r="1044" spans="1:4" x14ac:dyDescent="0.25">
      <c r="A1044" t="s">
        <v>5176</v>
      </c>
      <c r="B1044" t="s">
        <v>5203</v>
      </c>
      <c r="C1044">
        <v>12</v>
      </c>
      <c r="D1044" s="9" t="str">
        <f>VLOOKUP(Table_mpnet_keywords_topics[[#This Row],[Column3.topic]],mpnet_keywords_topicDescription!$B$2:$C$19, 2, FALSE)</f>
        <v>12_reality_virtual_digital_immersive</v>
      </c>
    </row>
    <row r="1045" spans="1:4" x14ac:dyDescent="0.25">
      <c r="A1045" t="s">
        <v>5177</v>
      </c>
      <c r="B1045" t="s">
        <v>5205</v>
      </c>
      <c r="C1045">
        <v>14</v>
      </c>
      <c r="D1045" s="9" t="str">
        <f>VLOOKUP(Table_mpnet_keywords_topics[[#This Row],[Column3.topic]],mpnet_keywords_topicDescription!$B$2:$C$19, 2, FALSE)</f>
        <v>14_french_courses_instruction_undergraduate</v>
      </c>
    </row>
    <row r="1046" spans="1:4" x14ac:dyDescent="0.25">
      <c r="A1046" t="s">
        <v>5178</v>
      </c>
      <c r="B1046" t="s">
        <v>5211</v>
      </c>
      <c r="C1046">
        <v>11</v>
      </c>
      <c r="D1046" s="9" t="str">
        <f>VLOOKUP(Table_mpnet_keywords_topics[[#This Row],[Column3.topic]],mpnet_keywords_topicDescription!$B$2:$C$19, 2, FALSE)</f>
        <v>11_blended_learning_language_education</v>
      </c>
    </row>
    <row r="1047" spans="1:4" x14ac:dyDescent="0.25">
      <c r="A1047" t="s">
        <v>5179</v>
      </c>
      <c r="B1047" t="s">
        <v>5215</v>
      </c>
      <c r="C1047">
        <v>-1</v>
      </c>
      <c r="D1047" s="9" t="str">
        <f>VLOOKUP(Table_mpnet_keywords_topics[[#This Row],[Column3.topic]],mpnet_keywords_topicDescription!$B$2:$C$19, 2, FALSE)</f>
        <v>-1_language_second_learning_instruction</v>
      </c>
    </row>
    <row r="1048" spans="1:4" x14ac:dyDescent="0.25">
      <c r="A1048" t="s">
        <v>5180</v>
      </c>
      <c r="B1048" t="s">
        <v>5217</v>
      </c>
      <c r="C1048">
        <v>7</v>
      </c>
      <c r="D1048" s="9" t="str">
        <f>VLOOKUP(Table_mpnet_keywords_topics[[#This Row],[Column3.topic]],mpnet_keywords_topicDescription!$B$2:$C$19, 2, FALSE)</f>
        <v>7_communication_synchronous_mediated_computer</v>
      </c>
    </row>
    <row r="1049" spans="1:4" x14ac:dyDescent="0.25">
      <c r="A1049" t="s">
        <v>5181</v>
      </c>
      <c r="B1049" t="s">
        <v>5219</v>
      </c>
      <c r="C1049">
        <v>-1</v>
      </c>
      <c r="D1049" s="9" t="str">
        <f>VLOOKUP(Table_mpnet_keywords_topics[[#This Row],[Column3.topic]],mpnet_keywords_topicDescription!$B$2:$C$19, 2, FALSE)</f>
        <v>-1_language_second_learning_instruction</v>
      </c>
    </row>
    <row r="1050" spans="1:4" x14ac:dyDescent="0.25">
      <c r="A1050" t="s">
        <v>5182</v>
      </c>
      <c r="B1050" t="s">
        <v>5238</v>
      </c>
      <c r="C1050">
        <v>9</v>
      </c>
      <c r="D1050" s="9" t="str">
        <f>VLOOKUP(Table_mpnet_keywords_topics[[#This Row],[Column3.topic]],mpnet_keywords_topicDescription!$B$2:$C$19, 2, FALSE)</f>
        <v>9_games_game_educational_learning</v>
      </c>
    </row>
    <row r="1051" spans="1:4" x14ac:dyDescent="0.25">
      <c r="A1051" t="s">
        <v>5183</v>
      </c>
      <c r="B1051" t="s">
        <v>5242</v>
      </c>
      <c r="C1051">
        <v>-1</v>
      </c>
      <c r="D1051" s="9" t="str">
        <f>VLOOKUP(Table_mpnet_keywords_topics[[#This Row],[Column3.topic]],mpnet_keywords_topicDescription!$B$2:$C$19, 2, FALSE)</f>
        <v>-1_language_second_learning_instruction</v>
      </c>
    </row>
    <row r="1052" spans="1:4" x14ac:dyDescent="0.25">
      <c r="A1052" t="s">
        <v>5184</v>
      </c>
      <c r="B1052" t="s">
        <v>5244</v>
      </c>
      <c r="C1052">
        <v>-1</v>
      </c>
      <c r="D1052" s="9" t="str">
        <f>VLOOKUP(Table_mpnet_keywords_topics[[#This Row],[Column3.topic]],mpnet_keywords_topicDescription!$B$2:$C$19, 2, FALSE)</f>
        <v>-1_language_second_learning_instruction</v>
      </c>
    </row>
    <row r="1053" spans="1:4" x14ac:dyDescent="0.25">
      <c r="A1053" t="s">
        <v>5185</v>
      </c>
      <c r="B1053" t="s">
        <v>5246</v>
      </c>
      <c r="C1053">
        <v>9</v>
      </c>
      <c r="D1053" s="9" t="str">
        <f>VLOOKUP(Table_mpnet_keywords_topics[[#This Row],[Column3.topic]],mpnet_keywords_topicDescription!$B$2:$C$19, 2, FALSE)</f>
        <v>9_games_game_educational_learning</v>
      </c>
    </row>
    <row r="1054" spans="1:4" x14ac:dyDescent="0.25">
      <c r="A1054" t="s">
        <v>5226</v>
      </c>
      <c r="B1054" t="s">
        <v>5248</v>
      </c>
      <c r="C1054">
        <v>-1</v>
      </c>
      <c r="D1054" s="9" t="str">
        <f>VLOOKUP(Table_mpnet_keywords_topics[[#This Row],[Column3.topic]],mpnet_keywords_topicDescription!$B$2:$C$19, 2, FALSE)</f>
        <v>-1_language_second_learning_instruction</v>
      </c>
    </row>
    <row r="1055" spans="1:4" x14ac:dyDescent="0.25">
      <c r="A1055" t="s">
        <v>5227</v>
      </c>
      <c r="B1055" t="s">
        <v>5250</v>
      </c>
      <c r="C1055">
        <v>-1</v>
      </c>
      <c r="D1055" s="9" t="str">
        <f>VLOOKUP(Table_mpnet_keywords_topics[[#This Row],[Column3.topic]],mpnet_keywords_topicDescription!$B$2:$C$19, 2, FALSE)</f>
        <v>-1_language_second_learning_instruction</v>
      </c>
    </row>
    <row r="1056" spans="1:4" x14ac:dyDescent="0.25">
      <c r="A1056" t="s">
        <v>5228</v>
      </c>
      <c r="B1056" t="s">
        <v>5262</v>
      </c>
      <c r="C1056">
        <v>-1</v>
      </c>
      <c r="D1056" s="9" t="str">
        <f>VLOOKUP(Table_mpnet_keywords_topics[[#This Row],[Column3.topic]],mpnet_keywords_topicDescription!$B$2:$C$19, 2, FALSE)</f>
        <v>-1_language_second_learning_instruction</v>
      </c>
    </row>
    <row r="1057" spans="1:4" x14ac:dyDescent="0.25">
      <c r="A1057" t="s">
        <v>5229</v>
      </c>
      <c r="B1057" t="s">
        <v>5268</v>
      </c>
      <c r="C1057">
        <v>0</v>
      </c>
      <c r="D1057" s="9" t="str">
        <f>VLOOKUP(Table_mpnet_keywords_topics[[#This Row],[Column3.topic]],mpnet_keywords_topicDescription!$B$2:$C$19, 2, FALSE)</f>
        <v>0_language_second_tests_english</v>
      </c>
    </row>
    <row r="1058" spans="1:4" x14ac:dyDescent="0.25">
      <c r="A1058" t="s">
        <v>5230</v>
      </c>
      <c r="B1058" t="s">
        <v>5267</v>
      </c>
      <c r="C1058">
        <v>3</v>
      </c>
      <c r="D1058" s="9" t="str">
        <f>VLOOKUP(Table_mpnet_keywords_topics[[#This Row],[Column3.topic]],mpnet_keywords_topicDescription!$B$2:$C$19, 2, FALSE)</f>
        <v>3_assisted_computer_learning_language</v>
      </c>
    </row>
    <row r="1059" spans="1:4" x14ac:dyDescent="0.25">
      <c r="A1059" t="s">
        <v>5231</v>
      </c>
      <c r="B1059" t="s">
        <v>5270</v>
      </c>
      <c r="C1059">
        <v>9</v>
      </c>
      <c r="D1059" s="9" t="str">
        <f>VLOOKUP(Table_mpnet_keywords_topics[[#This Row],[Column3.topic]],mpnet_keywords_topicDescription!$B$2:$C$19, 2, FALSE)</f>
        <v>9_games_game_educational_learning</v>
      </c>
    </row>
    <row r="1060" spans="1:4" x14ac:dyDescent="0.25">
      <c r="A1060" t="s">
        <v>5232</v>
      </c>
      <c r="B1060" t="s">
        <v>5274</v>
      </c>
      <c r="C1060">
        <v>12</v>
      </c>
      <c r="D1060" s="9" t="str">
        <f>VLOOKUP(Table_mpnet_keywords_topics[[#This Row],[Column3.topic]],mpnet_keywords_topicDescription!$B$2:$C$19, 2, FALSE)</f>
        <v>12_reality_virtual_digital_immersive</v>
      </c>
    </row>
    <row r="1061" spans="1:4" x14ac:dyDescent="0.25">
      <c r="A1061" t="s">
        <v>5233</v>
      </c>
      <c r="B1061" t="s">
        <v>5292</v>
      </c>
      <c r="C1061">
        <v>12</v>
      </c>
      <c r="D1061" s="9" t="str">
        <f>VLOOKUP(Table_mpnet_keywords_topics[[#This Row],[Column3.topic]],mpnet_keywords_topicDescription!$B$2:$C$19, 2, FALSE)</f>
        <v>12_reality_virtual_digital_immersive</v>
      </c>
    </row>
    <row r="1062" spans="1:4" x14ac:dyDescent="0.25">
      <c r="A1062" t="s">
        <v>5234</v>
      </c>
      <c r="B1062" t="s">
        <v>5294</v>
      </c>
      <c r="C1062">
        <v>11</v>
      </c>
      <c r="D1062" s="9" t="str">
        <f>VLOOKUP(Table_mpnet_keywords_topics[[#This Row],[Column3.topic]],mpnet_keywords_topicDescription!$B$2:$C$19, 2, FALSE)</f>
        <v>11_blended_learning_language_education</v>
      </c>
    </row>
    <row r="1063" spans="1:4" x14ac:dyDescent="0.25">
      <c r="A1063" t="s">
        <v>5235</v>
      </c>
      <c r="B1063" t="s">
        <v>5296</v>
      </c>
      <c r="C1063">
        <v>8</v>
      </c>
      <c r="D1063" s="9" t="str">
        <f>VLOOKUP(Table_mpnet_keywords_topics[[#This Row],[Column3.topic]],mpnet_keywords_topicDescription!$B$2:$C$19, 2, FALSE)</f>
        <v>8_pronunciation_instruction_second_language</v>
      </c>
    </row>
    <row r="1064" spans="1:4" x14ac:dyDescent="0.25">
      <c r="A1064" t="s">
        <v>5236</v>
      </c>
      <c r="B1064" t="s">
        <v>5298</v>
      </c>
      <c r="C1064">
        <v>7</v>
      </c>
      <c r="D1064" s="9" t="str">
        <f>VLOOKUP(Table_mpnet_keywords_topics[[#This Row],[Column3.topic]],mpnet_keywords_topicDescription!$B$2:$C$19, 2, FALSE)</f>
        <v>7_communication_synchronous_mediated_computer</v>
      </c>
    </row>
    <row r="1065" spans="1:4" x14ac:dyDescent="0.25">
      <c r="A1065" t="s">
        <v>5281</v>
      </c>
      <c r="B1065" t="s">
        <v>5300</v>
      </c>
      <c r="C1065">
        <v>13</v>
      </c>
      <c r="D1065" s="9" t="str">
        <f>VLOOKUP(Table_mpnet_keywords_topics[[#This Row],[Column3.topic]],mpnet_keywords_topicDescription!$B$2:$C$19, 2, FALSE)</f>
        <v>13_mobile_assisted_learning_model</v>
      </c>
    </row>
    <row r="1066" spans="1:4" x14ac:dyDescent="0.25">
      <c r="A1066" t="s">
        <v>5282</v>
      </c>
      <c r="B1066" t="s">
        <v>5312</v>
      </c>
      <c r="C1066">
        <v>0</v>
      </c>
      <c r="D1066" s="9" t="str">
        <f>VLOOKUP(Table_mpnet_keywords_topics[[#This Row],[Column3.topic]],mpnet_keywords_topicDescription!$B$2:$C$19, 2, FALSE)</f>
        <v>0_language_second_tests_english</v>
      </c>
    </row>
    <row r="1067" spans="1:4" x14ac:dyDescent="0.25">
      <c r="A1067" t="s">
        <v>5283</v>
      </c>
      <c r="B1067" t="s">
        <v>5314</v>
      </c>
      <c r="C1067">
        <v>-1</v>
      </c>
      <c r="D1067" s="9" t="str">
        <f>VLOOKUP(Table_mpnet_keywords_topics[[#This Row],[Column3.topic]],mpnet_keywords_topicDescription!$B$2:$C$19, 2, FALSE)</f>
        <v>-1_language_second_learning_instruction</v>
      </c>
    </row>
    <row r="1068" spans="1:4" x14ac:dyDescent="0.25">
      <c r="A1068" t="s">
        <v>5284</v>
      </c>
      <c r="B1068" t="s">
        <v>5316</v>
      </c>
      <c r="C1068">
        <v>1</v>
      </c>
      <c r="D1068" s="9" t="str">
        <f>VLOOKUP(Table_mpnet_keywords_topics[[#This Row],[Column3.topic]],mpnet_keywords_topicDescription!$B$2:$C$19, 2, FALSE)</f>
        <v>1_writing_composition_second_instruction</v>
      </c>
    </row>
    <row r="1069" spans="1:4" x14ac:dyDescent="0.25">
      <c r="A1069" t="s">
        <v>5285</v>
      </c>
      <c r="B1069" t="s">
        <v>5318</v>
      </c>
      <c r="C1069">
        <v>1</v>
      </c>
      <c r="D1069" s="9" t="str">
        <f>VLOOKUP(Table_mpnet_keywords_topics[[#This Row],[Column3.topic]],mpnet_keywords_topicDescription!$B$2:$C$19, 2, FALSE)</f>
        <v>1_writing_composition_second_instruction</v>
      </c>
    </row>
    <row r="1070" spans="1:4" x14ac:dyDescent="0.25">
      <c r="A1070" t="s">
        <v>5286</v>
      </c>
      <c r="B1070" t="s">
        <v>5320</v>
      </c>
      <c r="C1070">
        <v>1</v>
      </c>
      <c r="D1070" s="9" t="str">
        <f>VLOOKUP(Table_mpnet_keywords_topics[[#This Row],[Column3.topic]],mpnet_keywords_topicDescription!$B$2:$C$19, 2, FALSE)</f>
        <v>1_writing_composition_second_instruction</v>
      </c>
    </row>
    <row r="1071" spans="1:4" x14ac:dyDescent="0.25">
      <c r="A1071" t="s">
        <v>5287</v>
      </c>
      <c r="B1071" t="s">
        <v>5322</v>
      </c>
      <c r="C1071">
        <v>1</v>
      </c>
      <c r="D1071" s="9" t="str">
        <f>VLOOKUP(Table_mpnet_keywords_topics[[#This Row],[Column3.topic]],mpnet_keywords_topicDescription!$B$2:$C$19, 2, FALSE)</f>
        <v>1_writing_composition_second_instruction</v>
      </c>
    </row>
    <row r="1072" spans="1:4" x14ac:dyDescent="0.25">
      <c r="A1072" t="s">
        <v>5288</v>
      </c>
      <c r="B1072" t="s">
        <v>5341</v>
      </c>
      <c r="C1072">
        <v>3</v>
      </c>
      <c r="D1072" s="9" t="str">
        <f>VLOOKUP(Table_mpnet_keywords_topics[[#This Row],[Column3.topic]],mpnet_keywords_topicDescription!$B$2:$C$19, 2, FALSE)</f>
        <v>3_assisted_computer_learning_language</v>
      </c>
    </row>
    <row r="1073" spans="1:4" x14ac:dyDescent="0.25">
      <c r="A1073" t="s">
        <v>5289</v>
      </c>
      <c r="B1073" t="s">
        <v>5343</v>
      </c>
      <c r="C1073">
        <v>-1</v>
      </c>
      <c r="D1073" s="9" t="str">
        <f>VLOOKUP(Table_mpnet_keywords_topics[[#This Row],[Column3.topic]],mpnet_keywords_topicDescription!$B$2:$C$19, 2, FALSE)</f>
        <v>-1_language_second_learning_instruction</v>
      </c>
    </row>
    <row r="1074" spans="1:4" x14ac:dyDescent="0.25">
      <c r="A1074" t="s">
        <v>5290</v>
      </c>
      <c r="B1074" t="s">
        <v>5345</v>
      </c>
      <c r="C1074">
        <v>-1</v>
      </c>
      <c r="D1074" s="9" t="str">
        <f>VLOOKUP(Table_mpnet_keywords_topics[[#This Row],[Column3.topic]],mpnet_keywords_topicDescription!$B$2:$C$19, 2, FALSE)</f>
        <v>-1_language_second_learning_instruction</v>
      </c>
    </row>
    <row r="1075" spans="1:4" x14ac:dyDescent="0.25">
      <c r="A1075" t="s">
        <v>5335</v>
      </c>
      <c r="B1075" t="s">
        <v>5347</v>
      </c>
      <c r="C1075">
        <v>7</v>
      </c>
      <c r="D1075" s="9" t="str">
        <f>VLOOKUP(Table_mpnet_keywords_topics[[#This Row],[Column3.topic]],mpnet_keywords_topicDescription!$B$2:$C$19, 2, FALSE)</f>
        <v>7_communication_synchronous_mediated_computer</v>
      </c>
    </row>
    <row r="1076" spans="1:4" x14ac:dyDescent="0.25">
      <c r="A1076" t="s">
        <v>5336</v>
      </c>
      <c r="B1076" t="s">
        <v>5349</v>
      </c>
      <c r="C1076">
        <v>9</v>
      </c>
      <c r="D1076" s="9" t="str">
        <f>VLOOKUP(Table_mpnet_keywords_topics[[#This Row],[Column3.topic]],mpnet_keywords_topicDescription!$B$2:$C$19, 2, FALSE)</f>
        <v>9_games_game_educational_learning</v>
      </c>
    </row>
    <row r="1077" spans="1:4" x14ac:dyDescent="0.25">
      <c r="A1077" t="s">
        <v>5337</v>
      </c>
      <c r="B1077" t="s">
        <v>5351</v>
      </c>
      <c r="C1077">
        <v>11</v>
      </c>
      <c r="D1077" s="9" t="str">
        <f>VLOOKUP(Table_mpnet_keywords_topics[[#This Row],[Column3.topic]],mpnet_keywords_topicDescription!$B$2:$C$19, 2, FALSE)</f>
        <v>11_blended_learning_language_education</v>
      </c>
    </row>
    <row r="1078" spans="1:4" x14ac:dyDescent="0.25">
      <c r="A1078" t="s">
        <v>5338</v>
      </c>
      <c r="B1078" t="s">
        <v>5353</v>
      </c>
      <c r="C1078">
        <v>11</v>
      </c>
      <c r="D1078" s="9" t="str">
        <f>VLOOKUP(Table_mpnet_keywords_topics[[#This Row],[Column3.topic]],mpnet_keywords_topicDescription!$B$2:$C$19, 2, FALSE)</f>
        <v>11_blended_learning_language_education</v>
      </c>
    </row>
    <row r="1079" spans="1:4" x14ac:dyDescent="0.25">
      <c r="A1079" t="s">
        <v>5339</v>
      </c>
      <c r="B1079" t="s">
        <v>5355</v>
      </c>
      <c r="C1079">
        <v>7</v>
      </c>
      <c r="D1079" s="9" t="str">
        <f>VLOOKUP(Table_mpnet_keywords_topics[[#This Row],[Column3.topic]],mpnet_keywords_topicDescription!$B$2:$C$19, 2, FALSE)</f>
        <v>7_communication_synchronous_mediated_computer</v>
      </c>
    </row>
    <row r="1080" spans="1:4" x14ac:dyDescent="0.25">
      <c r="A1080" t="s">
        <v>5372</v>
      </c>
      <c r="B1080" t="s">
        <v>5387</v>
      </c>
      <c r="C1080">
        <v>3</v>
      </c>
      <c r="D1080" s="9" t="str">
        <f>VLOOKUP(Table_mpnet_keywords_topics[[#This Row],[Column3.topic]],mpnet_keywords_topicDescription!$B$2:$C$19, 2, FALSE)</f>
        <v>3_assisted_computer_learning_language</v>
      </c>
    </row>
    <row r="1081" spans="1:4" x14ac:dyDescent="0.25">
      <c r="A1081" t="s">
        <v>5373</v>
      </c>
      <c r="B1081" t="s">
        <v>5391</v>
      </c>
      <c r="C1081">
        <v>7</v>
      </c>
      <c r="D1081" s="9" t="str">
        <f>VLOOKUP(Table_mpnet_keywords_topics[[#This Row],[Column3.topic]],mpnet_keywords_topicDescription!$B$2:$C$19, 2, FALSE)</f>
        <v>7_communication_synchronous_mediated_computer</v>
      </c>
    </row>
    <row r="1082" spans="1:4" x14ac:dyDescent="0.25">
      <c r="A1082" t="s">
        <v>5374</v>
      </c>
      <c r="B1082" t="s">
        <v>5393</v>
      </c>
      <c r="C1082">
        <v>2</v>
      </c>
      <c r="D1082" s="9" t="str">
        <f>VLOOKUP(Table_mpnet_keywords_topics[[#This Row],[Column3.topic]],mpnet_keywords_topicDescription!$B$2:$C$19, 2, FALSE)</f>
        <v>2_communication_intercultural_cultural_mediated</v>
      </c>
    </row>
    <row r="1083" spans="1:4" x14ac:dyDescent="0.25">
      <c r="A1083" t="s">
        <v>5375</v>
      </c>
      <c r="B1083" t="s">
        <v>5395</v>
      </c>
      <c r="C1083">
        <v>13</v>
      </c>
      <c r="D1083" s="9" t="str">
        <f>VLOOKUP(Table_mpnet_keywords_topics[[#This Row],[Column3.topic]],mpnet_keywords_topicDescription!$B$2:$C$19, 2, FALSE)</f>
        <v>13_mobile_assisted_learning_model</v>
      </c>
    </row>
    <row r="1084" spans="1:4" x14ac:dyDescent="0.25">
      <c r="A1084" t="s">
        <v>5376</v>
      </c>
      <c r="B1084" t="s">
        <v>5397</v>
      </c>
      <c r="C1084">
        <v>12</v>
      </c>
      <c r="D1084" s="9" t="str">
        <f>VLOOKUP(Table_mpnet_keywords_topics[[#This Row],[Column3.topic]],mpnet_keywords_topicDescription!$B$2:$C$19, 2, FALSE)</f>
        <v>12_reality_virtual_digital_immersive</v>
      </c>
    </row>
    <row r="1085" spans="1:4" x14ac:dyDescent="0.25">
      <c r="A1085" t="s">
        <v>5377</v>
      </c>
      <c r="B1085" t="s">
        <v>5407</v>
      </c>
      <c r="C1085">
        <v>8</v>
      </c>
      <c r="D1085" s="9" t="str">
        <f>VLOOKUP(Table_mpnet_keywords_topics[[#This Row],[Column3.topic]],mpnet_keywords_topicDescription!$B$2:$C$19, 2, FALSE)</f>
        <v>8_pronunciation_instruction_second_language</v>
      </c>
    </row>
    <row r="1086" spans="1:4" x14ac:dyDescent="0.25">
      <c r="A1086" t="s">
        <v>5378</v>
      </c>
      <c r="B1086" t="s">
        <v>5409</v>
      </c>
      <c r="C1086">
        <v>12</v>
      </c>
      <c r="D1086" s="9" t="str">
        <f>VLOOKUP(Table_mpnet_keywords_topics[[#This Row],[Column3.topic]],mpnet_keywords_topicDescription!$B$2:$C$19, 2, FALSE)</f>
        <v>12_reality_virtual_digital_immersive</v>
      </c>
    </row>
    <row r="1087" spans="1:4" x14ac:dyDescent="0.25">
      <c r="A1087" t="s">
        <v>5379</v>
      </c>
      <c r="B1087" t="s">
        <v>5411</v>
      </c>
      <c r="C1087">
        <v>7</v>
      </c>
      <c r="D1087" s="9" t="str">
        <f>VLOOKUP(Table_mpnet_keywords_topics[[#This Row],[Column3.topic]],mpnet_keywords_topicDescription!$B$2:$C$19, 2, FALSE)</f>
        <v>7_communication_synchronous_mediated_computer</v>
      </c>
    </row>
    <row r="1088" spans="1:4" x14ac:dyDescent="0.25">
      <c r="A1088" t="s">
        <v>5380</v>
      </c>
      <c r="B1088" t="s">
        <v>5413</v>
      </c>
      <c r="C1088">
        <v>7</v>
      </c>
      <c r="D1088" s="9" t="str">
        <f>VLOOKUP(Table_mpnet_keywords_topics[[#This Row],[Column3.topic]],mpnet_keywords_topicDescription!$B$2:$C$19, 2, FALSE)</f>
        <v>7_communication_synchronous_mediated_computer</v>
      </c>
    </row>
    <row r="1089" spans="1:4" x14ac:dyDescent="0.25">
      <c r="A1089" t="s">
        <v>5381</v>
      </c>
      <c r="B1089" t="s">
        <v>5415</v>
      </c>
      <c r="C1089">
        <v>6</v>
      </c>
      <c r="D1089" s="9" t="str">
        <f>VLOOKUP(Table_mpnet_keywords_topics[[#This Row],[Column3.topic]],mpnet_keywords_topicDescription!$B$2:$C$19, 2, FALSE)</f>
        <v>6_technology_student_in_education</v>
      </c>
    </row>
    <row r="1090" spans="1:4" x14ac:dyDescent="0.25">
      <c r="A1090" t="s">
        <v>5382</v>
      </c>
      <c r="B1090" t="s">
        <v>5417</v>
      </c>
      <c r="C1090">
        <v>1</v>
      </c>
      <c r="D1090" s="9" t="str">
        <f>VLOOKUP(Table_mpnet_keywords_topics[[#This Row],[Column3.topic]],mpnet_keywords_topicDescription!$B$2:$C$19, 2, FALSE)</f>
        <v>1_writing_composition_second_instruction</v>
      </c>
    </row>
    <row r="1091" spans="1:4" x14ac:dyDescent="0.25">
      <c r="A1091" t="s">
        <v>5383</v>
      </c>
      <c r="B1091" t="s">
        <v>5419</v>
      </c>
      <c r="C1091">
        <v>7</v>
      </c>
      <c r="D1091" s="9" t="str">
        <f>VLOOKUP(Table_mpnet_keywords_topics[[#This Row],[Column3.topic]],mpnet_keywords_topicDescription!$B$2:$C$19, 2, FALSE)</f>
        <v>7_communication_synchronous_mediated_computer</v>
      </c>
    </row>
    <row r="1092" spans="1:4" x14ac:dyDescent="0.25">
      <c r="A1092" t="s">
        <v>5385</v>
      </c>
      <c r="B1092" t="s">
        <v>5446</v>
      </c>
      <c r="C1092">
        <v>15</v>
      </c>
      <c r="D1092" s="9" t="str">
        <f>VLOOKUP(Table_mpnet_keywords_topics[[#This Row],[Column3.topic]],mpnet_keywords_topicDescription!$B$2:$C$19, 2, FALSE)</f>
        <v>15_nan___</v>
      </c>
    </row>
    <row r="1093" spans="1:4" x14ac:dyDescent="0.25">
      <c r="A1093" t="s">
        <v>5384</v>
      </c>
      <c r="B1093" t="s">
        <v>5448</v>
      </c>
      <c r="C1093">
        <v>15</v>
      </c>
      <c r="D1093" s="9" t="str">
        <f>VLOOKUP(Table_mpnet_keywords_topics[[#This Row],[Column3.topic]],mpnet_keywords_topicDescription!$B$2:$C$19, 2, FALSE)</f>
        <v>15_nan___</v>
      </c>
    </row>
    <row r="1094" spans="1:4" x14ac:dyDescent="0.25">
      <c r="A1094" t="s">
        <v>5444</v>
      </c>
      <c r="B1094" t="s">
        <v>5450</v>
      </c>
      <c r="C1094">
        <v>15</v>
      </c>
      <c r="D1094" s="9" t="str">
        <f>VLOOKUP(Table_mpnet_keywords_topics[[#This Row],[Column3.topic]],mpnet_keywords_topicDescription!$B$2:$C$19, 2, FALSE)</f>
        <v>15_nan___</v>
      </c>
    </row>
    <row r="1095" spans="1:4" x14ac:dyDescent="0.25">
      <c r="A1095" t="s">
        <v>5434</v>
      </c>
      <c r="B1095" t="s">
        <v>5452</v>
      </c>
      <c r="C1095">
        <v>1</v>
      </c>
      <c r="D1095" s="9" t="str">
        <f>VLOOKUP(Table_mpnet_keywords_topics[[#This Row],[Column3.topic]],mpnet_keywords_topicDescription!$B$2:$C$19, 2, FALSE)</f>
        <v>1_writing_composition_second_instruction</v>
      </c>
    </row>
    <row r="1096" spans="1:4" x14ac:dyDescent="0.25">
      <c r="A1096" t="s">
        <v>5435</v>
      </c>
      <c r="B1096" t="s">
        <v>5454</v>
      </c>
      <c r="C1096">
        <v>15</v>
      </c>
      <c r="D1096" s="9" t="str">
        <f>VLOOKUP(Table_mpnet_keywords_topics[[#This Row],[Column3.topic]],mpnet_keywords_topicDescription!$B$2:$C$19, 2, FALSE)</f>
        <v>15_nan___</v>
      </c>
    </row>
    <row r="1097" spans="1:4" x14ac:dyDescent="0.25">
      <c r="A1097" t="s">
        <v>5436</v>
      </c>
      <c r="B1097" t="s">
        <v>5456</v>
      </c>
      <c r="C1097">
        <v>15</v>
      </c>
      <c r="D1097" s="9" t="str">
        <f>VLOOKUP(Table_mpnet_keywords_topics[[#This Row],[Column3.topic]],mpnet_keywords_topicDescription!$B$2:$C$19, 2, FALSE)</f>
        <v>15_nan___</v>
      </c>
    </row>
    <row r="1098" spans="1:4" x14ac:dyDescent="0.25">
      <c r="A1098" t="s">
        <v>5437</v>
      </c>
      <c r="B1098" t="s">
        <v>5458</v>
      </c>
      <c r="C1098">
        <v>15</v>
      </c>
      <c r="D1098" s="9" t="str">
        <f>VLOOKUP(Table_mpnet_keywords_topics[[#This Row],[Column3.topic]],mpnet_keywords_topicDescription!$B$2:$C$19, 2, FALSE)</f>
        <v>15_nan___</v>
      </c>
    </row>
    <row r="1099" spans="1:4" x14ac:dyDescent="0.25">
      <c r="A1099" t="s">
        <v>5438</v>
      </c>
      <c r="B1099" t="s">
        <v>5460</v>
      </c>
      <c r="C1099">
        <v>15</v>
      </c>
      <c r="D1099" s="9" t="str">
        <f>VLOOKUP(Table_mpnet_keywords_topics[[#This Row],[Column3.topic]],mpnet_keywords_topicDescription!$B$2:$C$19, 2, FALSE)</f>
        <v>15_nan___</v>
      </c>
    </row>
    <row r="1100" spans="1:4" x14ac:dyDescent="0.25">
      <c r="A1100" t="s">
        <v>5439</v>
      </c>
      <c r="B1100" t="s">
        <v>5462</v>
      </c>
      <c r="C1100">
        <v>3</v>
      </c>
      <c r="D1100" s="9" t="str">
        <f>VLOOKUP(Table_mpnet_keywords_topics[[#This Row],[Column3.topic]],mpnet_keywords_topicDescription!$B$2:$C$19, 2, FALSE)</f>
        <v>3_assisted_computer_learning_language</v>
      </c>
    </row>
    <row r="1101" spans="1:4" x14ac:dyDescent="0.25">
      <c r="A1101" t="s">
        <v>5440</v>
      </c>
      <c r="B1101" t="s">
        <v>5464</v>
      </c>
      <c r="C1101">
        <v>3</v>
      </c>
      <c r="D1101" s="9" t="str">
        <f>VLOOKUP(Table_mpnet_keywords_topics[[#This Row],[Column3.topic]],mpnet_keywords_topicDescription!$B$2:$C$19, 2, FALSE)</f>
        <v>3_assisted_computer_learning_language</v>
      </c>
    </row>
    <row r="1102" spans="1:4" x14ac:dyDescent="0.25">
      <c r="A1102" t="s">
        <v>5441</v>
      </c>
      <c r="B1102" t="s">
        <v>5466</v>
      </c>
      <c r="C1102">
        <v>15</v>
      </c>
      <c r="D1102" s="9" t="str">
        <f>VLOOKUP(Table_mpnet_keywords_topics[[#This Row],[Column3.topic]],mpnet_keywords_topicDescription!$B$2:$C$19, 2, FALSE)</f>
        <v>15_nan___</v>
      </c>
    </row>
    <row r="1103" spans="1:4" x14ac:dyDescent="0.25">
      <c r="A1103" t="s">
        <v>5442</v>
      </c>
      <c r="B1103" t="s">
        <v>5467</v>
      </c>
      <c r="C1103">
        <v>-1</v>
      </c>
      <c r="D1103" s="9" t="str">
        <f>VLOOKUP(Table_mpnet_keywords_topics[[#This Row],[Column3.topic]],mpnet_keywords_topicDescription!$B$2:$C$19, 2, FALSE)</f>
        <v>-1_language_second_learning_instruction</v>
      </c>
    </row>
    <row r="1104" spans="1:4" x14ac:dyDescent="0.25">
      <c r="A1104" t="s">
        <v>5443</v>
      </c>
      <c r="B1104" t="s">
        <v>5469</v>
      </c>
      <c r="C1104">
        <v>15</v>
      </c>
      <c r="D1104" s="9" t="str">
        <f>VLOOKUP(Table_mpnet_keywords_topics[[#This Row],[Column3.topic]],mpnet_keywords_topicDescription!$B$2:$C$19, 2, FALSE)</f>
        <v>15_nan___</v>
      </c>
    </row>
    <row r="1105" spans="1:4" x14ac:dyDescent="0.25">
      <c r="A1105" t="s">
        <v>5487</v>
      </c>
      <c r="B1105" t="s">
        <v>5497</v>
      </c>
      <c r="C1105">
        <v>0</v>
      </c>
      <c r="D1105" s="9" t="str">
        <f>VLOOKUP(Table_mpnet_keywords_topics[[#This Row],[Column3.topic]],mpnet_keywords_topicDescription!$B$2:$C$19, 2, FALSE)</f>
        <v>0_language_second_tests_english</v>
      </c>
    </row>
    <row r="1106" spans="1:4" x14ac:dyDescent="0.25">
      <c r="A1106" t="s">
        <v>5488</v>
      </c>
      <c r="B1106" t="s">
        <v>5499</v>
      </c>
      <c r="C1106">
        <v>-1</v>
      </c>
      <c r="D1106" s="9" t="str">
        <f>VLOOKUP(Table_mpnet_keywords_topics[[#This Row],[Column3.topic]],mpnet_keywords_topicDescription!$B$2:$C$19, 2, FALSE)</f>
        <v>-1_language_second_learning_instruction</v>
      </c>
    </row>
    <row r="1107" spans="1:4" x14ac:dyDescent="0.25">
      <c r="A1107" t="s">
        <v>5489</v>
      </c>
      <c r="B1107" t="s">
        <v>5501</v>
      </c>
      <c r="C1107">
        <v>-1</v>
      </c>
      <c r="D1107" s="9" t="str">
        <f>VLOOKUP(Table_mpnet_keywords_topics[[#This Row],[Column3.topic]],mpnet_keywords_topicDescription!$B$2:$C$19, 2, FALSE)</f>
        <v>-1_language_second_learning_instruction</v>
      </c>
    </row>
    <row r="1108" spans="1:4" x14ac:dyDescent="0.25">
      <c r="A1108" t="s">
        <v>5490</v>
      </c>
      <c r="B1108" t="s">
        <v>5503</v>
      </c>
      <c r="C1108">
        <v>12</v>
      </c>
      <c r="D1108" s="9" t="str">
        <f>VLOOKUP(Table_mpnet_keywords_topics[[#This Row],[Column3.topic]],mpnet_keywords_topicDescription!$B$2:$C$19, 2, FALSE)</f>
        <v>12_reality_virtual_digital_immersive</v>
      </c>
    </row>
    <row r="1109" spans="1:4" x14ac:dyDescent="0.25">
      <c r="A1109" t="s">
        <v>5491</v>
      </c>
      <c r="B1109" t="s">
        <v>5505</v>
      </c>
      <c r="C1109">
        <v>6</v>
      </c>
      <c r="D1109" s="9" t="str">
        <f>VLOOKUP(Table_mpnet_keywords_topics[[#This Row],[Column3.topic]],mpnet_keywords_topicDescription!$B$2:$C$19, 2, FALSE)</f>
        <v>6_technology_student_in_education</v>
      </c>
    </row>
    <row r="1110" spans="1:4" x14ac:dyDescent="0.25">
      <c r="A1110" t="s">
        <v>5492</v>
      </c>
      <c r="B1110" t="s">
        <v>5507</v>
      </c>
      <c r="C1110">
        <v>11</v>
      </c>
      <c r="D1110" s="9" t="str">
        <f>VLOOKUP(Table_mpnet_keywords_topics[[#This Row],[Column3.topic]],mpnet_keywords_topicDescription!$B$2:$C$19, 2, FALSE)</f>
        <v>11_blended_learning_language_education</v>
      </c>
    </row>
    <row r="1111" spans="1:4" x14ac:dyDescent="0.25">
      <c r="A1111" t="s">
        <v>5493</v>
      </c>
      <c r="B1111" t="s">
        <v>5509</v>
      </c>
      <c r="C1111">
        <v>3</v>
      </c>
      <c r="D1111" s="9" t="str">
        <f>VLOOKUP(Table_mpnet_keywords_topics[[#This Row],[Column3.topic]],mpnet_keywords_topicDescription!$B$2:$C$19, 2, FALSE)</f>
        <v>3_assisted_computer_learning_language</v>
      </c>
    </row>
    <row r="1112" spans="1:4" x14ac:dyDescent="0.25">
      <c r="A1112" t="s">
        <v>5494</v>
      </c>
      <c r="B1112" t="s">
        <v>5511</v>
      </c>
      <c r="C1112">
        <v>0</v>
      </c>
      <c r="D1112" s="9" t="str">
        <f>VLOOKUP(Table_mpnet_keywords_topics[[#This Row],[Column3.topic]],mpnet_keywords_topicDescription!$B$2:$C$19, 2, FALSE)</f>
        <v>0_language_second_tests_english</v>
      </c>
    </row>
    <row r="1113" spans="1:4" x14ac:dyDescent="0.25">
      <c r="A1113" t="s">
        <v>5495</v>
      </c>
      <c r="B1113" t="s">
        <v>5541</v>
      </c>
      <c r="C1113">
        <v>3</v>
      </c>
      <c r="D1113" s="9" t="str">
        <f>VLOOKUP(Table_mpnet_keywords_topics[[#This Row],[Column3.topic]],mpnet_keywords_topicDescription!$B$2:$C$19, 2, FALSE)</f>
        <v>3_assisted_computer_learning_language</v>
      </c>
    </row>
    <row r="1114" spans="1:4" x14ac:dyDescent="0.25">
      <c r="A1114" t="s">
        <v>5536</v>
      </c>
      <c r="B1114" t="s">
        <v>5545</v>
      </c>
      <c r="C1114">
        <v>-1</v>
      </c>
      <c r="D1114" s="9" t="str">
        <f>VLOOKUP(Table_mpnet_keywords_topics[[#This Row],[Column3.topic]],mpnet_keywords_topicDescription!$B$2:$C$19, 2, FALSE)</f>
        <v>-1_language_second_learning_instruction</v>
      </c>
    </row>
    <row r="1115" spans="1:4" x14ac:dyDescent="0.25">
      <c r="A1115" t="s">
        <v>5537</v>
      </c>
      <c r="B1115" t="s">
        <v>5549</v>
      </c>
      <c r="C1115">
        <v>15</v>
      </c>
      <c r="D1115" s="9" t="str">
        <f>VLOOKUP(Table_mpnet_keywords_topics[[#This Row],[Column3.topic]],mpnet_keywords_topicDescription!$B$2:$C$19, 2, FALSE)</f>
        <v>15_nan___</v>
      </c>
    </row>
    <row r="1116" spans="1:4" x14ac:dyDescent="0.25">
      <c r="A1116" t="s">
        <v>5538</v>
      </c>
      <c r="B1116" t="s">
        <v>5573</v>
      </c>
      <c r="C1116">
        <v>12</v>
      </c>
      <c r="D1116" s="9" t="str">
        <f>VLOOKUP(Table_mpnet_keywords_topics[[#This Row],[Column3.topic]],mpnet_keywords_topicDescription!$B$2:$C$19, 2, FALSE)</f>
        <v>12_reality_virtual_digital_immersive</v>
      </c>
    </row>
    <row r="1117" spans="1:4" x14ac:dyDescent="0.25">
      <c r="A1117" t="s">
        <v>5551</v>
      </c>
      <c r="B1117" t="s">
        <v>5577</v>
      </c>
      <c r="C1117">
        <v>7</v>
      </c>
      <c r="D1117" s="9" t="str">
        <f>VLOOKUP(Table_mpnet_keywords_topics[[#This Row],[Column3.topic]],mpnet_keywords_topicDescription!$B$2:$C$19, 2, FALSE)</f>
        <v>7_communication_synchronous_mediated_computer</v>
      </c>
    </row>
    <row r="1118" spans="1:4" x14ac:dyDescent="0.25">
      <c r="A1118" t="s">
        <v>5552</v>
      </c>
      <c r="B1118" t="s">
        <v>5581</v>
      </c>
      <c r="C1118">
        <v>12</v>
      </c>
      <c r="D1118" s="9" t="str">
        <f>VLOOKUP(Table_mpnet_keywords_topics[[#This Row],[Column3.topic]],mpnet_keywords_topicDescription!$B$2:$C$19, 2, FALSE)</f>
        <v>12_reality_virtual_digital_immersive</v>
      </c>
    </row>
    <row r="1119" spans="1:4" x14ac:dyDescent="0.25">
      <c r="A1119" t="s">
        <v>5553</v>
      </c>
      <c r="B1119" t="s">
        <v>5585</v>
      </c>
      <c r="C1119">
        <v>-1</v>
      </c>
      <c r="D1119" s="9" t="str">
        <f>VLOOKUP(Table_mpnet_keywords_topics[[#This Row],[Column3.topic]],mpnet_keywords_topicDescription!$B$2:$C$19, 2, FALSE)</f>
        <v>-1_language_second_learning_instruction</v>
      </c>
    </row>
    <row r="1120" spans="1:4" x14ac:dyDescent="0.25">
      <c r="A1120" t="s">
        <v>5554</v>
      </c>
      <c r="B1120" t="s">
        <v>5589</v>
      </c>
      <c r="C1120">
        <v>12</v>
      </c>
      <c r="D1120" s="9" t="str">
        <f>VLOOKUP(Table_mpnet_keywords_topics[[#This Row],[Column3.topic]],mpnet_keywords_topicDescription!$B$2:$C$19, 2, FALSE)</f>
        <v>12_reality_virtual_digital_immersive</v>
      </c>
    </row>
    <row r="1121" spans="1:4" x14ac:dyDescent="0.25">
      <c r="A1121" t="s">
        <v>5555</v>
      </c>
      <c r="B1121" t="s">
        <v>5593</v>
      </c>
      <c r="C1121">
        <v>12</v>
      </c>
      <c r="D1121" s="9" t="str">
        <f>VLOOKUP(Table_mpnet_keywords_topics[[#This Row],[Column3.topic]],mpnet_keywords_topicDescription!$B$2:$C$19, 2, FALSE)</f>
        <v>12_reality_virtual_digital_immersive</v>
      </c>
    </row>
    <row r="1122" spans="1:4" x14ac:dyDescent="0.25">
      <c r="A1122" t="s">
        <v>5557</v>
      </c>
      <c r="B1122" t="s">
        <v>5597</v>
      </c>
      <c r="C1122">
        <v>12</v>
      </c>
      <c r="D1122" s="9" t="str">
        <f>VLOOKUP(Table_mpnet_keywords_topics[[#This Row],[Column3.topic]],mpnet_keywords_topicDescription!$B$2:$C$19, 2, FALSE)</f>
        <v>12_reality_virtual_digital_immersive</v>
      </c>
    </row>
    <row r="1123" spans="1:4" x14ac:dyDescent="0.25">
      <c r="A1123" t="s">
        <v>5558</v>
      </c>
      <c r="B1123" t="s">
        <v>5601</v>
      </c>
      <c r="C1123">
        <v>2</v>
      </c>
      <c r="D1123" s="9" t="str">
        <f>VLOOKUP(Table_mpnet_keywords_topics[[#This Row],[Column3.topic]],mpnet_keywords_topicDescription!$B$2:$C$19, 2, FALSE)</f>
        <v>2_communication_intercultural_cultural_mediated</v>
      </c>
    </row>
    <row r="1124" spans="1:4" x14ac:dyDescent="0.25">
      <c r="A1124" t="s">
        <v>5559</v>
      </c>
      <c r="B1124" t="s">
        <v>5604</v>
      </c>
      <c r="C1124">
        <v>-1</v>
      </c>
      <c r="D1124" s="9" t="str">
        <f>VLOOKUP(Table_mpnet_keywords_topics[[#This Row],[Column3.topic]],mpnet_keywords_topicDescription!$B$2:$C$19, 2, FALSE)</f>
        <v>-1_language_second_learning_instruction</v>
      </c>
    </row>
    <row r="1125" spans="1:4" x14ac:dyDescent="0.25">
      <c r="A1125" t="s">
        <v>5560</v>
      </c>
      <c r="B1125" t="s">
        <v>5607</v>
      </c>
      <c r="C1125">
        <v>9</v>
      </c>
      <c r="D1125" s="9" t="str">
        <f>VLOOKUP(Table_mpnet_keywords_topics[[#This Row],[Column3.topic]],mpnet_keywords_topicDescription!$B$2:$C$19, 2, FALSE)</f>
        <v>9_games_game_educational_learning</v>
      </c>
    </row>
    <row r="1126" spans="1:4" x14ac:dyDescent="0.25">
      <c r="A1126" t="s">
        <v>5561</v>
      </c>
      <c r="B1126" t="s">
        <v>5609</v>
      </c>
      <c r="C1126">
        <v>-1</v>
      </c>
      <c r="D1126" s="9" t="str">
        <f>VLOOKUP(Table_mpnet_keywords_topics[[#This Row],[Column3.topic]],mpnet_keywords_topicDescription!$B$2:$C$19, 2, FALSE)</f>
        <v>-1_language_second_learning_instruction</v>
      </c>
    </row>
    <row r="1127" spans="1:4" x14ac:dyDescent="0.25">
      <c r="A1127" t="s">
        <v>5562</v>
      </c>
      <c r="B1127" t="s">
        <v>5615</v>
      </c>
      <c r="C1127">
        <v>-1</v>
      </c>
      <c r="D1127" s="9" t="str">
        <f>VLOOKUP(Table_mpnet_keywords_topics[[#This Row],[Column3.topic]],mpnet_keywords_topicDescription!$B$2:$C$19, 2, FALSE)</f>
        <v>-1_language_second_learning_instruction</v>
      </c>
    </row>
    <row r="1128" spans="1:4" x14ac:dyDescent="0.25">
      <c r="A1128" t="s">
        <v>5563</v>
      </c>
      <c r="B1128" t="s">
        <v>5619</v>
      </c>
      <c r="C1128">
        <v>8</v>
      </c>
      <c r="D1128" s="9" t="str">
        <f>VLOOKUP(Table_mpnet_keywords_topics[[#This Row],[Column3.topic]],mpnet_keywords_topicDescription!$B$2:$C$19, 2, FALSE)</f>
        <v>8_pronunciation_instruction_second_language</v>
      </c>
    </row>
    <row r="1129" spans="1:4" x14ac:dyDescent="0.25">
      <c r="A1129" t="s">
        <v>5564</v>
      </c>
      <c r="B1129" t="s">
        <v>5623</v>
      </c>
      <c r="C1129">
        <v>7</v>
      </c>
      <c r="D1129" s="9" t="str">
        <f>VLOOKUP(Table_mpnet_keywords_topics[[#This Row],[Column3.topic]],mpnet_keywords_topicDescription!$B$2:$C$19, 2, FALSE)</f>
        <v>7_communication_synchronous_mediated_computer</v>
      </c>
    </row>
    <row r="1130" spans="1:4" x14ac:dyDescent="0.25">
      <c r="A1130" t="s">
        <v>5565</v>
      </c>
      <c r="B1130" t="s">
        <v>5627</v>
      </c>
      <c r="C1130">
        <v>-1</v>
      </c>
      <c r="D1130" s="9" t="str">
        <f>VLOOKUP(Table_mpnet_keywords_topics[[#This Row],[Column3.topic]],mpnet_keywords_topicDescription!$B$2:$C$19, 2, FALSE)</f>
        <v>-1_language_second_learning_instruction</v>
      </c>
    </row>
    <row r="1131" spans="1:4" x14ac:dyDescent="0.25">
      <c r="A1131" t="s">
        <v>5566</v>
      </c>
      <c r="B1131" t="s">
        <v>5633</v>
      </c>
      <c r="C1131">
        <v>1</v>
      </c>
      <c r="D1131" s="9" t="str">
        <f>VLOOKUP(Table_mpnet_keywords_topics[[#This Row],[Column3.topic]],mpnet_keywords_topicDescription!$B$2:$C$19, 2, FALSE)</f>
        <v>1_writing_composition_second_instruction</v>
      </c>
    </row>
    <row r="1132" spans="1:4" x14ac:dyDescent="0.25">
      <c r="A1132" t="s">
        <v>5567</v>
      </c>
      <c r="B1132" t="s">
        <v>5635</v>
      </c>
      <c r="C1132">
        <v>1</v>
      </c>
      <c r="D1132" s="9" t="str">
        <f>VLOOKUP(Table_mpnet_keywords_topics[[#This Row],[Column3.topic]],mpnet_keywords_topicDescription!$B$2:$C$19, 2, FALSE)</f>
        <v>1_writing_composition_second_instruction</v>
      </c>
    </row>
    <row r="1133" spans="1:4" x14ac:dyDescent="0.25">
      <c r="A1133" t="s">
        <v>5568</v>
      </c>
      <c r="B1133" t="s">
        <v>5641</v>
      </c>
      <c r="C1133">
        <v>1</v>
      </c>
      <c r="D1133" s="9" t="str">
        <f>VLOOKUP(Table_mpnet_keywords_topics[[#This Row],[Column3.topic]],mpnet_keywords_topicDescription!$B$2:$C$19, 2, FALSE)</f>
        <v>1_writing_composition_second_instruction</v>
      </c>
    </row>
    <row r="1134" spans="1:4" x14ac:dyDescent="0.25">
      <c r="A1134" t="s">
        <v>5569</v>
      </c>
      <c r="B1134" t="s">
        <v>5645</v>
      </c>
      <c r="C1134">
        <v>1</v>
      </c>
      <c r="D1134" s="9" t="str">
        <f>VLOOKUP(Table_mpnet_keywords_topics[[#This Row],[Column3.topic]],mpnet_keywords_topicDescription!$B$2:$C$19, 2, FALSE)</f>
        <v>1_writing_composition_second_instruction</v>
      </c>
    </row>
    <row r="1135" spans="1:4" x14ac:dyDescent="0.25">
      <c r="A1135" t="s">
        <v>5570</v>
      </c>
      <c r="B1135" t="s">
        <v>5648</v>
      </c>
      <c r="C1135">
        <v>1</v>
      </c>
      <c r="D1135" s="9" t="str">
        <f>VLOOKUP(Table_mpnet_keywords_topics[[#This Row],[Column3.topic]],mpnet_keywords_topicDescription!$B$2:$C$19, 2, FALSE)</f>
        <v>1_writing_composition_second_instruction</v>
      </c>
    </row>
    <row r="1136" spans="1:4" x14ac:dyDescent="0.25">
      <c r="A1136" t="s">
        <v>5571</v>
      </c>
      <c r="B1136" t="s">
        <v>5652</v>
      </c>
      <c r="C1136">
        <v>13</v>
      </c>
      <c r="D1136" s="9" t="str">
        <f>VLOOKUP(Table_mpnet_keywords_topics[[#This Row],[Column3.topic]],mpnet_keywords_topicDescription!$B$2:$C$19, 2, FALSE)</f>
        <v>13_mobile_assisted_learning_model</v>
      </c>
    </row>
    <row r="1137" spans="1:4" x14ac:dyDescent="0.25">
      <c r="A1137" t="s">
        <v>5653</v>
      </c>
      <c r="B1137" t="s">
        <v>5663</v>
      </c>
      <c r="C1137">
        <v>4</v>
      </c>
      <c r="D1137" s="9" t="str">
        <f>VLOOKUP(Table_mpnet_keywords_topics[[#This Row],[Column3.topic]],mpnet_keywords_topicDescription!$B$2:$C$19, 2, FALSE)</f>
        <v>4_teacher_teachers_technology_education</v>
      </c>
    </row>
    <row r="1138" spans="1:4" x14ac:dyDescent="0.25">
      <c r="A1138" t="s">
        <v>5654</v>
      </c>
      <c r="B1138" t="s">
        <v>5685</v>
      </c>
      <c r="C1138">
        <v>-1</v>
      </c>
      <c r="D1138" s="9" t="str">
        <f>VLOOKUP(Table_mpnet_keywords_topics[[#This Row],[Column3.topic]],mpnet_keywords_topicDescription!$B$2:$C$19, 2, FALSE)</f>
        <v>-1_language_second_learning_instruction</v>
      </c>
    </row>
    <row r="1139" spans="1:4" x14ac:dyDescent="0.25">
      <c r="A1139" t="s">
        <v>5655</v>
      </c>
      <c r="B1139" t="s">
        <v>5687</v>
      </c>
      <c r="C1139">
        <v>1</v>
      </c>
      <c r="D1139" s="9" t="str">
        <f>VLOOKUP(Table_mpnet_keywords_topics[[#This Row],[Column3.topic]],mpnet_keywords_topicDescription!$B$2:$C$19, 2, FALSE)</f>
        <v>1_writing_composition_second_instruction</v>
      </c>
    </row>
    <row r="1140" spans="1:4" x14ac:dyDescent="0.25">
      <c r="A1140" t="s">
        <v>5656</v>
      </c>
      <c r="B1140" t="s">
        <v>5689</v>
      </c>
      <c r="C1140">
        <v>3</v>
      </c>
      <c r="D1140" s="9" t="str">
        <f>VLOOKUP(Table_mpnet_keywords_topics[[#This Row],[Column3.topic]],mpnet_keywords_topicDescription!$B$2:$C$19, 2, FALSE)</f>
        <v>3_assisted_computer_learning_language</v>
      </c>
    </row>
    <row r="1141" spans="1:4" x14ac:dyDescent="0.25">
      <c r="A1141" t="s">
        <v>5657</v>
      </c>
      <c r="B1141" t="s">
        <v>5691</v>
      </c>
      <c r="C1141">
        <v>8</v>
      </c>
      <c r="D1141" s="9" t="str">
        <f>VLOOKUP(Table_mpnet_keywords_topics[[#This Row],[Column3.topic]],mpnet_keywords_topicDescription!$B$2:$C$19, 2, FALSE)</f>
        <v>8_pronunciation_instruction_second_language</v>
      </c>
    </row>
    <row r="1142" spans="1:4" x14ac:dyDescent="0.25">
      <c r="A1142" t="s">
        <v>5556</v>
      </c>
      <c r="B1142" t="s">
        <v>5693</v>
      </c>
      <c r="C1142">
        <v>12</v>
      </c>
      <c r="D1142" s="9" t="str">
        <f>VLOOKUP(Table_mpnet_keywords_topics[[#This Row],[Column3.topic]],mpnet_keywords_topicDescription!$B$2:$C$19, 2, FALSE)</f>
        <v>12_reality_virtual_digital_immersive</v>
      </c>
    </row>
    <row r="1143" spans="1:4" x14ac:dyDescent="0.25">
      <c r="A1143" t="s">
        <v>5658</v>
      </c>
      <c r="B1143" t="s">
        <v>5694</v>
      </c>
      <c r="C1143">
        <v>1</v>
      </c>
      <c r="D1143" s="9" t="str">
        <f>VLOOKUP(Table_mpnet_keywords_topics[[#This Row],[Column3.topic]],mpnet_keywords_topicDescription!$B$2:$C$19, 2, FALSE)</f>
        <v>1_writing_composition_second_instruction</v>
      </c>
    </row>
    <row r="1144" spans="1:4" x14ac:dyDescent="0.25">
      <c r="A1144" t="s">
        <v>5659</v>
      </c>
      <c r="B1144" t="s">
        <v>5696</v>
      </c>
      <c r="C1144">
        <v>-1</v>
      </c>
      <c r="D1144" s="9" t="str">
        <f>VLOOKUP(Table_mpnet_keywords_topics[[#This Row],[Column3.topic]],mpnet_keywords_topicDescription!$B$2:$C$19, 2, FALSE)</f>
        <v>-1_language_second_learning_instruction</v>
      </c>
    </row>
    <row r="1145" spans="1:4" x14ac:dyDescent="0.25">
      <c r="A1145" t="s">
        <v>5666</v>
      </c>
      <c r="B1145" t="s">
        <v>5698</v>
      </c>
      <c r="C1145">
        <v>-1</v>
      </c>
      <c r="D1145" s="9" t="str">
        <f>VLOOKUP(Table_mpnet_keywords_topics[[#This Row],[Column3.topic]],mpnet_keywords_topicDescription!$B$2:$C$19, 2, FALSE)</f>
        <v>-1_language_second_learning_instruction</v>
      </c>
    </row>
    <row r="1146" spans="1:4" x14ac:dyDescent="0.25">
      <c r="A1146" t="s">
        <v>5667</v>
      </c>
      <c r="B1146" t="s">
        <v>5700</v>
      </c>
      <c r="C1146">
        <v>-1</v>
      </c>
      <c r="D1146" s="9" t="str">
        <f>VLOOKUP(Table_mpnet_keywords_topics[[#This Row],[Column3.topic]],mpnet_keywords_topicDescription!$B$2:$C$19, 2, FALSE)</f>
        <v>-1_language_second_learning_instruction</v>
      </c>
    </row>
    <row r="1147" spans="1:4" x14ac:dyDescent="0.25">
      <c r="A1147" t="s">
        <v>5668</v>
      </c>
      <c r="B1147" t="s">
        <v>5702</v>
      </c>
      <c r="C1147">
        <v>-1</v>
      </c>
      <c r="D1147" s="9" t="str">
        <f>VLOOKUP(Table_mpnet_keywords_topics[[#This Row],[Column3.topic]],mpnet_keywords_topicDescription!$B$2:$C$19, 2, FALSE)</f>
        <v>-1_language_second_learning_instruction</v>
      </c>
    </row>
    <row r="1148" spans="1:4" x14ac:dyDescent="0.25">
      <c r="A1148" t="s">
        <v>5669</v>
      </c>
      <c r="B1148" t="s">
        <v>5704</v>
      </c>
      <c r="C1148">
        <v>3</v>
      </c>
      <c r="D1148" s="9" t="str">
        <f>VLOOKUP(Table_mpnet_keywords_topics[[#This Row],[Column3.topic]],mpnet_keywords_topicDescription!$B$2:$C$19, 2, FALSE)</f>
        <v>3_assisted_computer_learning_language</v>
      </c>
    </row>
    <row r="1149" spans="1:4" x14ac:dyDescent="0.25">
      <c r="A1149" t="s">
        <v>5670</v>
      </c>
      <c r="B1149" t="s">
        <v>5706</v>
      </c>
      <c r="C1149">
        <v>-1</v>
      </c>
      <c r="D1149" s="9" t="str">
        <f>VLOOKUP(Table_mpnet_keywords_topics[[#This Row],[Column3.topic]],mpnet_keywords_topicDescription!$B$2:$C$19, 2, FALSE)</f>
        <v>-1_language_second_learning_instruction</v>
      </c>
    </row>
    <row r="1150" spans="1:4" x14ac:dyDescent="0.25">
      <c r="A1150" t="s">
        <v>5671</v>
      </c>
      <c r="B1150" t="s">
        <v>5708</v>
      </c>
      <c r="C1150">
        <v>0</v>
      </c>
      <c r="D1150" s="9" t="str">
        <f>VLOOKUP(Table_mpnet_keywords_topics[[#This Row],[Column3.topic]],mpnet_keywords_topicDescription!$B$2:$C$19, 2, FALSE)</f>
        <v>0_language_second_tests_english</v>
      </c>
    </row>
    <row r="1151" spans="1:4" x14ac:dyDescent="0.25">
      <c r="A1151" t="s">
        <v>5672</v>
      </c>
      <c r="B1151" t="s">
        <v>5710</v>
      </c>
      <c r="C1151">
        <v>7</v>
      </c>
      <c r="D1151" s="9" t="str">
        <f>VLOOKUP(Table_mpnet_keywords_topics[[#This Row],[Column3.topic]],mpnet_keywords_topicDescription!$B$2:$C$19, 2, FALSE)</f>
        <v>7_communication_synchronous_mediated_computer</v>
      </c>
    </row>
    <row r="1152" spans="1:4" x14ac:dyDescent="0.25">
      <c r="A1152" t="s">
        <v>5673</v>
      </c>
      <c r="B1152" t="s">
        <v>5712</v>
      </c>
      <c r="C1152">
        <v>13</v>
      </c>
      <c r="D1152" s="9" t="str">
        <f>VLOOKUP(Table_mpnet_keywords_topics[[#This Row],[Column3.topic]],mpnet_keywords_topicDescription!$B$2:$C$19, 2, FALSE)</f>
        <v>13_mobile_assisted_learning_model</v>
      </c>
    </row>
    <row r="1153" spans="1:4" x14ac:dyDescent="0.25">
      <c r="A1153" t="s">
        <v>5674</v>
      </c>
      <c r="B1153" t="s">
        <v>5714</v>
      </c>
      <c r="C1153">
        <v>-1</v>
      </c>
      <c r="D1153" s="9" t="str">
        <f>VLOOKUP(Table_mpnet_keywords_topics[[#This Row],[Column3.topic]],mpnet_keywords_topicDescription!$B$2:$C$19, 2, FALSE)</f>
        <v>-1_language_second_learning_instruction</v>
      </c>
    </row>
    <row r="1154" spans="1:4" x14ac:dyDescent="0.25">
      <c r="A1154" t="s">
        <v>5675</v>
      </c>
      <c r="B1154" t="s">
        <v>5716</v>
      </c>
      <c r="C1154">
        <v>-1</v>
      </c>
      <c r="D1154" s="9" t="str">
        <f>VLOOKUP(Table_mpnet_keywords_topics[[#This Row],[Column3.topic]],mpnet_keywords_topicDescription!$B$2:$C$19, 2, FALSE)</f>
        <v>-1_language_second_learning_instruction</v>
      </c>
    </row>
    <row r="1155" spans="1:4" x14ac:dyDescent="0.25">
      <c r="A1155" t="s">
        <v>5676</v>
      </c>
      <c r="B1155" t="s">
        <v>5718</v>
      </c>
      <c r="C1155">
        <v>3</v>
      </c>
      <c r="D1155" s="9" t="str">
        <f>VLOOKUP(Table_mpnet_keywords_topics[[#This Row],[Column3.topic]],mpnet_keywords_topicDescription!$B$2:$C$19, 2, FALSE)</f>
        <v>3_assisted_computer_learning_language</v>
      </c>
    </row>
    <row r="1156" spans="1:4" x14ac:dyDescent="0.25">
      <c r="A1156" t="s">
        <v>5677</v>
      </c>
      <c r="B1156" t="s">
        <v>5755</v>
      </c>
      <c r="C1156">
        <v>-1</v>
      </c>
      <c r="D1156" s="9" t="str">
        <f>VLOOKUP(Table_mpnet_keywords_topics[[#This Row],[Column3.topic]],mpnet_keywords_topicDescription!$B$2:$C$19, 2, FALSE)</f>
        <v>-1_language_second_learning_instruction</v>
      </c>
    </row>
    <row r="1157" spans="1:4" x14ac:dyDescent="0.25">
      <c r="A1157" t="s">
        <v>5678</v>
      </c>
      <c r="B1157" t="s">
        <v>5758</v>
      </c>
      <c r="C1157">
        <v>8</v>
      </c>
      <c r="D1157" s="9" t="str">
        <f>VLOOKUP(Table_mpnet_keywords_topics[[#This Row],[Column3.topic]],mpnet_keywords_topicDescription!$B$2:$C$19, 2, FALSE)</f>
        <v>8_pronunciation_instruction_second_language</v>
      </c>
    </row>
    <row r="1158" spans="1:4" x14ac:dyDescent="0.25">
      <c r="A1158" t="s">
        <v>5679</v>
      </c>
      <c r="B1158" t="s">
        <v>5779</v>
      </c>
      <c r="C1158">
        <v>13</v>
      </c>
      <c r="D1158" s="9" t="str">
        <f>VLOOKUP(Table_mpnet_keywords_topics[[#This Row],[Column3.topic]],mpnet_keywords_topicDescription!$B$2:$C$19, 2, FALSE)</f>
        <v>13_mobile_assisted_learning_model</v>
      </c>
    </row>
    <row r="1159" spans="1:4" x14ac:dyDescent="0.25">
      <c r="A1159" t="s">
        <v>5680</v>
      </c>
      <c r="B1159" t="s">
        <v>5781</v>
      </c>
      <c r="C1159">
        <v>-1</v>
      </c>
      <c r="D1159" s="9" t="str">
        <f>VLOOKUP(Table_mpnet_keywords_topics[[#This Row],[Column3.topic]],mpnet_keywords_topicDescription!$B$2:$C$19, 2, FALSE)</f>
        <v>-1_language_second_learning_instruction</v>
      </c>
    </row>
    <row r="1160" spans="1:4" x14ac:dyDescent="0.25">
      <c r="A1160" t="s">
        <v>5681</v>
      </c>
      <c r="B1160" t="s">
        <v>5783</v>
      </c>
      <c r="C1160">
        <v>5</v>
      </c>
      <c r="D1160" s="9" t="str">
        <f>VLOOKUP(Table_mpnet_keywords_topics[[#This Row],[Column3.topic]],mpnet_keywords_topicDescription!$B$2:$C$19, 2, FALSE)</f>
        <v>5_chinese_language_mandarin_instruction</v>
      </c>
    </row>
    <row r="1161" spans="1:4" x14ac:dyDescent="0.25">
      <c r="A1161" t="s">
        <v>5682</v>
      </c>
      <c r="B1161" t="s">
        <v>5785</v>
      </c>
      <c r="C1161">
        <v>12</v>
      </c>
      <c r="D1161" s="9" t="str">
        <f>VLOOKUP(Table_mpnet_keywords_topics[[#This Row],[Column3.topic]],mpnet_keywords_topicDescription!$B$2:$C$19, 2, FALSE)</f>
        <v>12_reality_virtual_digital_immersive</v>
      </c>
    </row>
    <row r="1162" spans="1:4" x14ac:dyDescent="0.25">
      <c r="A1162" t="s">
        <v>5683</v>
      </c>
      <c r="B1162" t="s">
        <v>5787</v>
      </c>
      <c r="C1162">
        <v>-1</v>
      </c>
      <c r="D1162" s="9" t="str">
        <f>VLOOKUP(Table_mpnet_keywords_topics[[#This Row],[Column3.topic]],mpnet_keywords_topicDescription!$B$2:$C$19, 2, FALSE)</f>
        <v>-1_language_second_learning_instruction</v>
      </c>
    </row>
    <row r="1163" spans="1:4" x14ac:dyDescent="0.25">
      <c r="A1163" t="s">
        <v>5761</v>
      </c>
      <c r="B1163" t="s">
        <v>5788</v>
      </c>
      <c r="C1163">
        <v>15</v>
      </c>
      <c r="D1163" s="9" t="str">
        <f>VLOOKUP(Table_mpnet_keywords_topics[[#This Row],[Column3.topic]],mpnet_keywords_topicDescription!$B$2:$C$19, 2, FALSE)</f>
        <v>15_nan___</v>
      </c>
    </row>
    <row r="1164" spans="1:4" x14ac:dyDescent="0.25">
      <c r="A1164" t="s">
        <v>5762</v>
      </c>
      <c r="B1164" t="s">
        <v>5790</v>
      </c>
      <c r="C1164">
        <v>15</v>
      </c>
      <c r="D1164" s="9" t="str">
        <f>VLOOKUP(Table_mpnet_keywords_topics[[#This Row],[Column3.topic]],mpnet_keywords_topicDescription!$B$2:$C$19, 2, FALSE)</f>
        <v>15_nan___</v>
      </c>
    </row>
    <row r="1165" spans="1:4" x14ac:dyDescent="0.25">
      <c r="A1165" t="s">
        <v>5763</v>
      </c>
      <c r="B1165" t="s">
        <v>5804</v>
      </c>
      <c r="C1165">
        <v>-1</v>
      </c>
      <c r="D1165" s="9" t="str">
        <f>VLOOKUP(Table_mpnet_keywords_topics[[#This Row],[Column3.topic]],mpnet_keywords_topicDescription!$B$2:$C$19, 2, FALSE)</f>
        <v>-1_language_second_learning_instruction</v>
      </c>
    </row>
    <row r="1166" spans="1:4" x14ac:dyDescent="0.25">
      <c r="A1166" t="s">
        <v>5764</v>
      </c>
      <c r="B1166" t="s">
        <v>5806</v>
      </c>
      <c r="C1166">
        <v>-1</v>
      </c>
      <c r="D1166" s="9" t="str">
        <f>VLOOKUP(Table_mpnet_keywords_topics[[#This Row],[Column3.topic]],mpnet_keywords_topicDescription!$B$2:$C$19, 2, FALSE)</f>
        <v>-1_language_second_learning_instruction</v>
      </c>
    </row>
    <row r="1167" spans="1:4" x14ac:dyDescent="0.25">
      <c r="A1167" t="s">
        <v>5765</v>
      </c>
      <c r="B1167" t="s">
        <v>5808</v>
      </c>
      <c r="C1167">
        <v>3</v>
      </c>
      <c r="D1167" s="9" t="str">
        <f>VLOOKUP(Table_mpnet_keywords_topics[[#This Row],[Column3.topic]],mpnet_keywords_topicDescription!$B$2:$C$19, 2, FALSE)</f>
        <v>3_assisted_computer_learning_language</v>
      </c>
    </row>
    <row r="1168" spans="1:4" x14ac:dyDescent="0.25">
      <c r="A1168" t="s">
        <v>5766</v>
      </c>
      <c r="B1168" t="s">
        <v>5810</v>
      </c>
      <c r="C1168">
        <v>15</v>
      </c>
      <c r="D1168" s="9" t="str">
        <f>VLOOKUP(Table_mpnet_keywords_topics[[#This Row],[Column3.topic]],mpnet_keywords_topicDescription!$B$2:$C$19, 2, FALSE)</f>
        <v>15_nan___</v>
      </c>
    </row>
    <row r="1169" spans="1:4" x14ac:dyDescent="0.25">
      <c r="A1169" t="s">
        <v>5767</v>
      </c>
      <c r="B1169" t="s">
        <v>5812</v>
      </c>
      <c r="C1169">
        <v>-1</v>
      </c>
      <c r="D1169" s="9" t="str">
        <f>VLOOKUP(Table_mpnet_keywords_topics[[#This Row],[Column3.topic]],mpnet_keywords_topicDescription!$B$2:$C$19, 2, FALSE)</f>
        <v>-1_language_second_learning_instruction</v>
      </c>
    </row>
    <row r="1170" spans="1:4" x14ac:dyDescent="0.25">
      <c r="A1170" t="s">
        <v>5768</v>
      </c>
      <c r="B1170" t="s">
        <v>5813</v>
      </c>
      <c r="C1170">
        <v>3</v>
      </c>
      <c r="D1170" s="9" t="str">
        <f>VLOOKUP(Table_mpnet_keywords_topics[[#This Row],[Column3.topic]],mpnet_keywords_topicDescription!$B$2:$C$19, 2, FALSE)</f>
        <v>3_assisted_computer_learning_language</v>
      </c>
    </row>
    <row r="1171" spans="1:4" x14ac:dyDescent="0.25">
      <c r="A1171" t="s">
        <v>5769</v>
      </c>
      <c r="B1171" t="s">
        <v>5814</v>
      </c>
      <c r="C1171">
        <v>15</v>
      </c>
      <c r="D1171" s="9" t="str">
        <f>VLOOKUP(Table_mpnet_keywords_topics[[#This Row],[Column3.topic]],mpnet_keywords_topicDescription!$B$2:$C$19, 2, FALSE)</f>
        <v>15_nan___</v>
      </c>
    </row>
    <row r="1172" spans="1:4" x14ac:dyDescent="0.25">
      <c r="A1172" t="s">
        <v>5770</v>
      </c>
      <c r="B1172" t="s">
        <v>5828</v>
      </c>
      <c r="C1172">
        <v>11</v>
      </c>
      <c r="D1172" s="9" t="str">
        <f>VLOOKUP(Table_mpnet_keywords_topics[[#This Row],[Column3.topic]],mpnet_keywords_topicDescription!$B$2:$C$19, 2, FALSE)</f>
        <v>11_blended_learning_language_education</v>
      </c>
    </row>
    <row r="1173" spans="1:4" x14ac:dyDescent="0.25">
      <c r="A1173" t="s">
        <v>5771</v>
      </c>
      <c r="B1173" t="s">
        <v>5830</v>
      </c>
      <c r="C1173">
        <v>3</v>
      </c>
      <c r="D1173" s="9" t="str">
        <f>VLOOKUP(Table_mpnet_keywords_topics[[#This Row],[Column3.topic]],mpnet_keywords_topicDescription!$B$2:$C$19, 2, FALSE)</f>
        <v>3_assisted_computer_learning_language</v>
      </c>
    </row>
    <row r="1174" spans="1:4" x14ac:dyDescent="0.25">
      <c r="A1174" t="s">
        <v>5772</v>
      </c>
      <c r="B1174" t="s">
        <v>5832</v>
      </c>
      <c r="C1174">
        <v>3</v>
      </c>
      <c r="D1174" s="9" t="str">
        <f>VLOOKUP(Table_mpnet_keywords_topics[[#This Row],[Column3.topic]],mpnet_keywords_topicDescription!$B$2:$C$19, 2, FALSE)</f>
        <v>3_assisted_computer_learning_language</v>
      </c>
    </row>
    <row r="1175" spans="1:4" x14ac:dyDescent="0.25">
      <c r="A1175" t="s">
        <v>5773</v>
      </c>
      <c r="B1175" t="s">
        <v>5834</v>
      </c>
      <c r="C1175">
        <v>7</v>
      </c>
      <c r="D1175" s="9" t="str">
        <f>VLOOKUP(Table_mpnet_keywords_topics[[#This Row],[Column3.topic]],mpnet_keywords_topicDescription!$B$2:$C$19, 2, FALSE)</f>
        <v>7_communication_synchronous_mediated_computer</v>
      </c>
    </row>
    <row r="1176" spans="1:4" x14ac:dyDescent="0.25">
      <c r="A1176" t="s">
        <v>5774</v>
      </c>
      <c r="B1176" t="s">
        <v>5835</v>
      </c>
      <c r="C1176">
        <v>15</v>
      </c>
      <c r="D1176" s="9" t="str">
        <f>VLOOKUP(Table_mpnet_keywords_topics[[#This Row],[Column3.topic]],mpnet_keywords_topicDescription!$B$2:$C$19, 2, FALSE)</f>
        <v>15_nan___</v>
      </c>
    </row>
    <row r="1177" spans="1:4" x14ac:dyDescent="0.25">
      <c r="A1177" t="s">
        <v>5776</v>
      </c>
      <c r="B1177" t="s">
        <v>5837</v>
      </c>
      <c r="C1177">
        <v>4</v>
      </c>
      <c r="D1177" s="9" t="str">
        <f>VLOOKUP(Table_mpnet_keywords_topics[[#This Row],[Column3.topic]],mpnet_keywords_topicDescription!$B$2:$C$19, 2, FALSE)</f>
        <v>4_teacher_teachers_technology_education</v>
      </c>
    </row>
    <row r="1178" spans="1:4" x14ac:dyDescent="0.25">
      <c r="A1178" t="s">
        <v>5775</v>
      </c>
      <c r="B1178" t="s">
        <v>5855</v>
      </c>
      <c r="C1178">
        <v>1</v>
      </c>
      <c r="D1178" s="9" t="str">
        <f>VLOOKUP(Table_mpnet_keywords_topics[[#This Row],[Column3.topic]],mpnet_keywords_topicDescription!$B$2:$C$19, 2, FALSE)</f>
        <v>1_writing_composition_second_instruction</v>
      </c>
    </row>
    <row r="1179" spans="1:4" x14ac:dyDescent="0.25">
      <c r="A1179" t="s">
        <v>5777</v>
      </c>
      <c r="B1179" t="s">
        <v>5857</v>
      </c>
      <c r="C1179">
        <v>1</v>
      </c>
      <c r="D1179" s="9" t="str">
        <f>VLOOKUP(Table_mpnet_keywords_topics[[#This Row],[Column3.topic]],mpnet_keywords_topicDescription!$B$2:$C$19, 2, FALSE)</f>
        <v>1_writing_composition_second_instruction</v>
      </c>
    </row>
    <row r="1180" spans="1:4" x14ac:dyDescent="0.25">
      <c r="A1180" t="s">
        <v>5849</v>
      </c>
      <c r="B1180" t="s">
        <v>5859</v>
      </c>
      <c r="C1180">
        <v>-1</v>
      </c>
      <c r="D1180" s="9" t="str">
        <f>VLOOKUP(Table_mpnet_keywords_topics[[#This Row],[Column3.topic]],mpnet_keywords_topicDescription!$B$2:$C$19, 2, FALSE)</f>
        <v>-1_language_second_learning_instruction</v>
      </c>
    </row>
    <row r="1181" spans="1:4" x14ac:dyDescent="0.25">
      <c r="A1181" t="s">
        <v>5850</v>
      </c>
      <c r="B1181" t="s">
        <v>5861</v>
      </c>
      <c r="C1181">
        <v>3</v>
      </c>
      <c r="D1181" s="9" t="str">
        <f>VLOOKUP(Table_mpnet_keywords_topics[[#This Row],[Column3.topic]],mpnet_keywords_topicDescription!$B$2:$C$19, 2, FALSE)</f>
        <v>3_assisted_computer_learning_language</v>
      </c>
    </row>
    <row r="1182" spans="1:4" x14ac:dyDescent="0.25">
      <c r="A1182" t="s">
        <v>5851</v>
      </c>
      <c r="B1182" t="s">
        <v>5862</v>
      </c>
      <c r="C1182">
        <v>15</v>
      </c>
      <c r="D1182" s="9" t="str">
        <f>VLOOKUP(Table_mpnet_keywords_topics[[#This Row],[Column3.topic]],mpnet_keywords_topicDescription!$B$2:$C$19, 2, FALSE)</f>
        <v>15_nan___</v>
      </c>
    </row>
    <row r="1183" spans="1:4" x14ac:dyDescent="0.25">
      <c r="A1183" t="s">
        <v>5852</v>
      </c>
      <c r="B1183" t="s">
        <v>5864</v>
      </c>
      <c r="C1183">
        <v>15</v>
      </c>
      <c r="D1183" s="9" t="str">
        <f>VLOOKUP(Table_mpnet_keywords_topics[[#This Row],[Column3.topic]],mpnet_keywords_topicDescription!$B$2:$C$19, 2, FALSE)</f>
        <v>15_nan___</v>
      </c>
    </row>
    <row r="1184" spans="1:4" x14ac:dyDescent="0.25">
      <c r="A1184" t="s">
        <v>5853</v>
      </c>
      <c r="B1184" t="s">
        <v>5883</v>
      </c>
      <c r="C1184">
        <v>0</v>
      </c>
      <c r="D1184" s="9" t="str">
        <f>VLOOKUP(Table_mpnet_keywords_topics[[#This Row],[Column3.topic]],mpnet_keywords_topicDescription!$B$2:$C$19, 2, FALSE)</f>
        <v>0_language_second_tests_english</v>
      </c>
    </row>
    <row r="1185" spans="1:4" x14ac:dyDescent="0.25">
      <c r="A1185" t="s">
        <v>5875</v>
      </c>
      <c r="B1185" t="s">
        <v>5894</v>
      </c>
      <c r="C1185">
        <v>7</v>
      </c>
      <c r="D1185" s="9" t="str">
        <f>VLOOKUP(Table_mpnet_keywords_topics[[#This Row],[Column3.topic]],mpnet_keywords_topicDescription!$B$2:$C$19, 2, FALSE)</f>
        <v>7_communication_synchronous_mediated_computer</v>
      </c>
    </row>
    <row r="1186" spans="1:4" x14ac:dyDescent="0.25">
      <c r="A1186" t="s">
        <v>5876</v>
      </c>
      <c r="B1186" t="s">
        <v>5893</v>
      </c>
      <c r="C1186">
        <v>7</v>
      </c>
      <c r="D1186" s="9" t="str">
        <f>VLOOKUP(Table_mpnet_keywords_topics[[#This Row],[Column3.topic]],mpnet_keywords_topicDescription!$B$2:$C$19, 2, FALSE)</f>
        <v>7_communication_synchronous_mediated_computer</v>
      </c>
    </row>
    <row r="1187" spans="1:4" x14ac:dyDescent="0.25">
      <c r="A1187" t="s">
        <v>5877</v>
      </c>
      <c r="B1187" t="s">
        <v>5898</v>
      </c>
      <c r="C1187">
        <v>1</v>
      </c>
      <c r="D1187" s="9" t="str">
        <f>VLOOKUP(Table_mpnet_keywords_topics[[#This Row],[Column3.topic]],mpnet_keywords_topicDescription!$B$2:$C$19, 2, FALSE)</f>
        <v>1_writing_composition_second_instruction</v>
      </c>
    </row>
    <row r="1188" spans="1:4" x14ac:dyDescent="0.25">
      <c r="A1188" t="s">
        <v>5878</v>
      </c>
      <c r="B1188" t="s">
        <v>5906</v>
      </c>
      <c r="C1188">
        <v>-1</v>
      </c>
      <c r="D1188" s="9" t="str">
        <f>VLOOKUP(Table_mpnet_keywords_topics[[#This Row],[Column3.topic]],mpnet_keywords_topicDescription!$B$2:$C$19, 2, FALSE)</f>
        <v>-1_language_second_learning_instruction</v>
      </c>
    </row>
    <row r="1189" spans="1:4" x14ac:dyDescent="0.25">
      <c r="A1189" t="s">
        <v>5879</v>
      </c>
      <c r="B1189" t="s">
        <v>5905</v>
      </c>
      <c r="C1189">
        <v>1</v>
      </c>
      <c r="D1189" s="9" t="str">
        <f>VLOOKUP(Table_mpnet_keywords_topics[[#This Row],[Column3.topic]],mpnet_keywords_topicDescription!$B$2:$C$19, 2, FALSE)</f>
        <v>1_writing_composition_second_instruction</v>
      </c>
    </row>
    <row r="1190" spans="1:4" x14ac:dyDescent="0.25">
      <c r="A1190" t="s">
        <v>5880</v>
      </c>
      <c r="B1190" t="s">
        <v>5910</v>
      </c>
      <c r="C1190">
        <v>1</v>
      </c>
      <c r="D1190" s="9" t="str">
        <f>VLOOKUP(Table_mpnet_keywords_topics[[#This Row],[Column3.topic]],mpnet_keywords_topicDescription!$B$2:$C$19, 2, FALSE)</f>
        <v>1_writing_composition_second_instruction</v>
      </c>
    </row>
    <row r="1191" spans="1:4" x14ac:dyDescent="0.25">
      <c r="A1191" t="s">
        <v>5881</v>
      </c>
      <c r="B1191" t="s">
        <v>5914</v>
      </c>
      <c r="C1191">
        <v>13</v>
      </c>
      <c r="D1191" s="9" t="str">
        <f>VLOOKUP(Table_mpnet_keywords_topics[[#This Row],[Column3.topic]],mpnet_keywords_topicDescription!$B$2:$C$19, 2, FALSE)</f>
        <v>13_mobile_assisted_learning_model</v>
      </c>
    </row>
    <row r="1192" spans="1:4" x14ac:dyDescent="0.25">
      <c r="A1192" t="s">
        <v>5916</v>
      </c>
      <c r="B1192" t="s">
        <v>5919</v>
      </c>
      <c r="C1192">
        <v>12</v>
      </c>
      <c r="D1192" s="9" t="str">
        <f>VLOOKUP(Table_mpnet_keywords_topics[[#This Row],[Column3.topic]],mpnet_keywords_topicDescription!$B$2:$C$19, 2, FALSE)</f>
        <v>12_reality_virtual_digital_immersive</v>
      </c>
    </row>
    <row r="1193" spans="1:4" x14ac:dyDescent="0.25">
      <c r="A1193" t="s">
        <v>5927</v>
      </c>
      <c r="B1193" t="s">
        <v>5929</v>
      </c>
      <c r="C1193">
        <v>6</v>
      </c>
      <c r="D1193" s="9" t="str">
        <f>VLOOKUP(Table_mpnet_keywords_topics[[#This Row],[Column3.topic]],mpnet_keywords_topicDescription!$B$2:$C$19, 2, FALSE)</f>
        <v>6_technology_student_in_education</v>
      </c>
    </row>
    <row r="1194" spans="1:4" x14ac:dyDescent="0.25">
      <c r="A1194" t="s">
        <v>5935</v>
      </c>
      <c r="B1194" t="s">
        <v>5945</v>
      </c>
      <c r="C1194">
        <v>13</v>
      </c>
      <c r="D1194" s="9" t="str">
        <f>VLOOKUP(Table_mpnet_keywords_topics[[#This Row],[Column3.topic]],mpnet_keywords_topicDescription!$B$2:$C$19, 2, FALSE)</f>
        <v>13_mobile_assisted_learning_model</v>
      </c>
    </row>
    <row r="1195" spans="1:4" x14ac:dyDescent="0.25">
      <c r="A1195" t="s">
        <v>5936</v>
      </c>
      <c r="B1195" t="s">
        <v>5949</v>
      </c>
      <c r="C1195">
        <v>-1</v>
      </c>
      <c r="D1195" s="9" t="str">
        <f>VLOOKUP(Table_mpnet_keywords_topics[[#This Row],[Column3.topic]],mpnet_keywords_topicDescription!$B$2:$C$19, 2, FALSE)</f>
        <v>-1_language_second_learning_instruction</v>
      </c>
    </row>
    <row r="1196" spans="1:4" x14ac:dyDescent="0.25">
      <c r="A1196" t="s">
        <v>5937</v>
      </c>
      <c r="B1196" t="s">
        <v>5953</v>
      </c>
      <c r="C1196">
        <v>1</v>
      </c>
      <c r="D1196" s="9" t="str">
        <f>VLOOKUP(Table_mpnet_keywords_topics[[#This Row],[Column3.topic]],mpnet_keywords_topicDescription!$B$2:$C$19, 2, FALSE)</f>
        <v>1_writing_composition_second_instruction</v>
      </c>
    </row>
    <row r="1197" spans="1:4" x14ac:dyDescent="0.25">
      <c r="A1197" t="s">
        <v>5938</v>
      </c>
      <c r="B1197" t="s">
        <v>5957</v>
      </c>
      <c r="C1197">
        <v>-1</v>
      </c>
      <c r="D1197" s="9" t="str">
        <f>VLOOKUP(Table_mpnet_keywords_topics[[#This Row],[Column3.topic]],mpnet_keywords_topicDescription!$B$2:$C$19, 2, FALSE)</f>
        <v>-1_language_second_learning_instruction</v>
      </c>
    </row>
    <row r="1198" spans="1:4" x14ac:dyDescent="0.25">
      <c r="A1198" t="s">
        <v>5939</v>
      </c>
      <c r="B1198" t="s">
        <v>5961</v>
      </c>
      <c r="C1198">
        <v>-1</v>
      </c>
      <c r="D1198" s="9" t="str">
        <f>VLOOKUP(Table_mpnet_keywords_topics[[#This Row],[Column3.topic]],mpnet_keywords_topicDescription!$B$2:$C$19, 2, FALSE)</f>
        <v>-1_language_second_learning_instruction</v>
      </c>
    </row>
    <row r="1199" spans="1:4" x14ac:dyDescent="0.25">
      <c r="A1199" t="s">
        <v>5940</v>
      </c>
      <c r="B1199" t="s">
        <v>5969</v>
      </c>
      <c r="C1199">
        <v>1</v>
      </c>
      <c r="D1199" s="9" t="str">
        <f>VLOOKUP(Table_mpnet_keywords_topics[[#This Row],[Column3.topic]],mpnet_keywords_topicDescription!$B$2:$C$19, 2, FALSE)</f>
        <v>1_writing_composition_second_instruction</v>
      </c>
    </row>
    <row r="1200" spans="1:4" x14ac:dyDescent="0.25">
      <c r="A1200" t="s">
        <v>5941</v>
      </c>
      <c r="B1200" t="s">
        <v>6032</v>
      </c>
      <c r="C1200">
        <v>13</v>
      </c>
      <c r="D1200" s="9" t="str">
        <f>VLOOKUP(Table_mpnet_keywords_topics[[#This Row],[Column3.topic]],mpnet_keywords_topicDescription!$B$2:$C$19, 2, FALSE)</f>
        <v>13_mobile_assisted_learning_model</v>
      </c>
    </row>
    <row r="1201" spans="1:4" x14ac:dyDescent="0.25">
      <c r="A1201" t="s">
        <v>5942</v>
      </c>
      <c r="B1201" t="s">
        <v>6036</v>
      </c>
      <c r="C1201">
        <v>-1</v>
      </c>
      <c r="D1201" s="9" t="str">
        <f>VLOOKUP(Table_mpnet_keywords_topics[[#This Row],[Column3.topic]],mpnet_keywords_topicDescription!$B$2:$C$19, 2, FALSE)</f>
        <v>-1_language_second_learning_instruction</v>
      </c>
    </row>
    <row r="1202" spans="1:4" x14ac:dyDescent="0.25">
      <c r="A1202" t="s">
        <v>5943</v>
      </c>
      <c r="B1202" t="s">
        <v>6039</v>
      </c>
      <c r="C1202">
        <v>13</v>
      </c>
      <c r="D1202" s="9" t="str">
        <f>VLOOKUP(Table_mpnet_keywords_topics[[#This Row],[Column3.topic]],mpnet_keywords_topicDescription!$B$2:$C$19, 2, FALSE)</f>
        <v>13_mobile_assisted_learning_model</v>
      </c>
    </row>
    <row r="1203" spans="1:4" x14ac:dyDescent="0.25">
      <c r="A1203" t="s">
        <v>5944</v>
      </c>
      <c r="B1203" t="s">
        <v>6044</v>
      </c>
      <c r="C1203">
        <v>4</v>
      </c>
      <c r="D1203" s="9" t="str">
        <f>VLOOKUP(Table_mpnet_keywords_topics[[#This Row],[Column3.topic]],mpnet_keywords_topicDescription!$B$2:$C$19, 2, FALSE)</f>
        <v>4_teacher_teachers_technology_education</v>
      </c>
    </row>
    <row r="1204" spans="1:4" x14ac:dyDescent="0.25">
      <c r="A1204" t="s">
        <v>6001</v>
      </c>
      <c r="B1204" t="s">
        <v>6048</v>
      </c>
      <c r="C1204">
        <v>-1</v>
      </c>
      <c r="D1204" s="9" t="str">
        <f>VLOOKUP(Table_mpnet_keywords_topics[[#This Row],[Column3.topic]],mpnet_keywords_topicDescription!$B$2:$C$19, 2, FALSE)</f>
        <v>-1_language_second_learning_instruction</v>
      </c>
    </row>
    <row r="1205" spans="1:4" x14ac:dyDescent="0.25">
      <c r="A1205" t="s">
        <v>6002</v>
      </c>
      <c r="B1205" t="s">
        <v>6052</v>
      </c>
      <c r="C1205">
        <v>1</v>
      </c>
      <c r="D1205" s="9" t="str">
        <f>VLOOKUP(Table_mpnet_keywords_topics[[#This Row],[Column3.topic]],mpnet_keywords_topicDescription!$B$2:$C$19, 2, FALSE)</f>
        <v>1_writing_composition_second_instruction</v>
      </c>
    </row>
    <row r="1206" spans="1:4" x14ac:dyDescent="0.25">
      <c r="A1206" t="s">
        <v>6003</v>
      </c>
      <c r="B1206" t="s">
        <v>6056</v>
      </c>
      <c r="C1206">
        <v>8</v>
      </c>
      <c r="D1206" s="9" t="str">
        <f>VLOOKUP(Table_mpnet_keywords_topics[[#This Row],[Column3.topic]],mpnet_keywords_topicDescription!$B$2:$C$19, 2, FALSE)</f>
        <v>8_pronunciation_instruction_second_language</v>
      </c>
    </row>
    <row r="1207" spans="1:4" x14ac:dyDescent="0.25">
      <c r="A1207" t="s">
        <v>6004</v>
      </c>
      <c r="B1207" t="s">
        <v>6060</v>
      </c>
      <c r="C1207">
        <v>-1</v>
      </c>
      <c r="D1207" s="9" t="str">
        <f>VLOOKUP(Table_mpnet_keywords_topics[[#This Row],[Column3.topic]],mpnet_keywords_topicDescription!$B$2:$C$19, 2, FALSE)</f>
        <v>-1_language_second_learning_instruction</v>
      </c>
    </row>
    <row r="1208" spans="1:4" x14ac:dyDescent="0.25">
      <c r="A1208" t="s">
        <v>6005</v>
      </c>
      <c r="B1208" t="s">
        <v>6064</v>
      </c>
      <c r="C1208">
        <v>9</v>
      </c>
      <c r="D1208" s="9" t="str">
        <f>VLOOKUP(Table_mpnet_keywords_topics[[#This Row],[Column3.topic]],mpnet_keywords_topicDescription!$B$2:$C$19, 2, FALSE)</f>
        <v>9_games_game_educational_learning</v>
      </c>
    </row>
    <row r="1209" spans="1:4" x14ac:dyDescent="0.25">
      <c r="A1209" t="s">
        <v>6006</v>
      </c>
      <c r="B1209" t="s">
        <v>6068</v>
      </c>
      <c r="C1209">
        <v>7</v>
      </c>
      <c r="D1209" s="9" t="str">
        <f>VLOOKUP(Table_mpnet_keywords_topics[[#This Row],[Column3.topic]],mpnet_keywords_topicDescription!$B$2:$C$19, 2, FALSE)</f>
        <v>7_communication_synchronous_mediated_computer</v>
      </c>
    </row>
    <row r="1210" spans="1:4" x14ac:dyDescent="0.25">
      <c r="A1210" t="s">
        <v>6007</v>
      </c>
      <c r="B1210" t="s">
        <v>6072</v>
      </c>
      <c r="C1210">
        <v>12</v>
      </c>
      <c r="D1210" s="9" t="str">
        <f>VLOOKUP(Table_mpnet_keywords_topics[[#This Row],[Column3.topic]],mpnet_keywords_topicDescription!$B$2:$C$19, 2, FALSE)</f>
        <v>12_reality_virtual_digital_immersive</v>
      </c>
    </row>
    <row r="1211" spans="1:4" x14ac:dyDescent="0.25">
      <c r="A1211" t="s">
        <v>6008</v>
      </c>
      <c r="B1211" t="s">
        <v>6076</v>
      </c>
      <c r="C1211">
        <v>13</v>
      </c>
      <c r="D1211" s="9" t="str">
        <f>VLOOKUP(Table_mpnet_keywords_topics[[#This Row],[Column3.topic]],mpnet_keywords_topicDescription!$B$2:$C$19, 2, FALSE)</f>
        <v>13_mobile_assisted_learning_model</v>
      </c>
    </row>
    <row r="1212" spans="1:4" x14ac:dyDescent="0.25">
      <c r="A1212" t="s">
        <v>6009</v>
      </c>
      <c r="B1212" t="s">
        <v>6080</v>
      </c>
      <c r="C1212">
        <v>-1</v>
      </c>
      <c r="D1212" s="9" t="str">
        <f>VLOOKUP(Table_mpnet_keywords_topics[[#This Row],[Column3.topic]],mpnet_keywords_topicDescription!$B$2:$C$19, 2, FALSE)</f>
        <v>-1_language_second_learning_instruction</v>
      </c>
    </row>
    <row r="1213" spans="1:4" x14ac:dyDescent="0.25">
      <c r="A1213" t="s">
        <v>6010</v>
      </c>
      <c r="B1213" t="s">
        <v>6084</v>
      </c>
      <c r="C1213">
        <v>6</v>
      </c>
      <c r="D1213" s="9" t="str">
        <f>VLOOKUP(Table_mpnet_keywords_topics[[#This Row],[Column3.topic]],mpnet_keywords_topicDescription!$B$2:$C$19, 2, FALSE)</f>
        <v>6_technology_student_in_education</v>
      </c>
    </row>
    <row r="1214" spans="1:4" x14ac:dyDescent="0.25">
      <c r="A1214" t="s">
        <v>6030</v>
      </c>
      <c r="B1214" t="s">
        <v>6094</v>
      </c>
      <c r="C1214">
        <v>7</v>
      </c>
      <c r="D1214" s="9" t="str">
        <f>VLOOKUP(Table_mpnet_keywords_topics[[#This Row],[Column3.topic]],mpnet_keywords_topicDescription!$B$2:$C$19, 2, FALSE)</f>
        <v>7_communication_synchronous_mediated_computer</v>
      </c>
    </row>
    <row r="1215" spans="1:4" x14ac:dyDescent="0.25">
      <c r="A1215" t="s">
        <v>6011</v>
      </c>
      <c r="B1215" t="s">
        <v>6098</v>
      </c>
      <c r="C1215">
        <v>1</v>
      </c>
      <c r="D1215" s="9" t="str">
        <f>VLOOKUP(Table_mpnet_keywords_topics[[#This Row],[Column3.topic]],mpnet_keywords_topicDescription!$B$2:$C$19, 2, FALSE)</f>
        <v>1_writing_composition_second_instruction</v>
      </c>
    </row>
    <row r="1216" spans="1:4" x14ac:dyDescent="0.25">
      <c r="A1216" t="s">
        <v>6012</v>
      </c>
      <c r="B1216" t="s">
        <v>6102</v>
      </c>
      <c r="C1216">
        <v>-1</v>
      </c>
      <c r="D1216" s="9" t="str">
        <f>VLOOKUP(Table_mpnet_keywords_topics[[#This Row],[Column3.topic]],mpnet_keywords_topicDescription!$B$2:$C$19, 2, FALSE)</f>
        <v>-1_language_second_learning_instruction</v>
      </c>
    </row>
    <row r="1217" spans="1:4" x14ac:dyDescent="0.25">
      <c r="A1217" t="s">
        <v>6013</v>
      </c>
      <c r="B1217" t="s">
        <v>6106</v>
      </c>
      <c r="C1217">
        <v>13</v>
      </c>
      <c r="D1217" s="9" t="str">
        <f>VLOOKUP(Table_mpnet_keywords_topics[[#This Row],[Column3.topic]],mpnet_keywords_topicDescription!$B$2:$C$19, 2, FALSE)</f>
        <v>13_mobile_assisted_learning_model</v>
      </c>
    </row>
    <row r="1218" spans="1:4" x14ac:dyDescent="0.25">
      <c r="A1218" t="s">
        <v>6014</v>
      </c>
      <c r="B1218" t="s">
        <v>6110</v>
      </c>
      <c r="C1218">
        <v>-1</v>
      </c>
      <c r="D1218" s="9" t="str">
        <f>VLOOKUP(Table_mpnet_keywords_topics[[#This Row],[Column3.topic]],mpnet_keywords_topicDescription!$B$2:$C$19, 2, FALSE)</f>
        <v>-1_language_second_learning_instruction</v>
      </c>
    </row>
    <row r="1219" spans="1:4" x14ac:dyDescent="0.25">
      <c r="A1219" t="s">
        <v>6015</v>
      </c>
      <c r="B1219" t="s">
        <v>6114</v>
      </c>
      <c r="C1219">
        <v>1</v>
      </c>
      <c r="D1219" s="9" t="str">
        <f>VLOOKUP(Table_mpnet_keywords_topics[[#This Row],[Column3.topic]],mpnet_keywords_topicDescription!$B$2:$C$19, 2, FALSE)</f>
        <v>1_writing_composition_second_instruction</v>
      </c>
    </row>
    <row r="1220" spans="1:4" x14ac:dyDescent="0.25">
      <c r="A1220" t="s">
        <v>6016</v>
      </c>
      <c r="B1220" t="s">
        <v>6118</v>
      </c>
      <c r="C1220">
        <v>6</v>
      </c>
      <c r="D1220" s="9" t="str">
        <f>VLOOKUP(Table_mpnet_keywords_topics[[#This Row],[Column3.topic]],mpnet_keywords_topicDescription!$B$2:$C$19, 2, FALSE)</f>
        <v>6_technology_student_in_education</v>
      </c>
    </row>
    <row r="1221" spans="1:4" x14ac:dyDescent="0.25">
      <c r="A1221" t="s">
        <v>6017</v>
      </c>
      <c r="B1221" t="s">
        <v>6122</v>
      </c>
      <c r="C1221">
        <v>0</v>
      </c>
      <c r="D1221" s="9" t="str">
        <f>VLOOKUP(Table_mpnet_keywords_topics[[#This Row],[Column3.topic]],mpnet_keywords_topicDescription!$B$2:$C$19, 2, FALSE)</f>
        <v>0_language_second_tests_english</v>
      </c>
    </row>
    <row r="1222" spans="1:4" x14ac:dyDescent="0.25">
      <c r="A1222" t="s">
        <v>6018</v>
      </c>
      <c r="B1222" t="s">
        <v>6126</v>
      </c>
      <c r="C1222">
        <v>1</v>
      </c>
      <c r="D1222" s="9" t="str">
        <f>VLOOKUP(Table_mpnet_keywords_topics[[#This Row],[Column3.topic]],mpnet_keywords_topicDescription!$B$2:$C$19, 2, FALSE)</f>
        <v>1_writing_composition_second_instruction</v>
      </c>
    </row>
    <row r="1223" spans="1:4" x14ac:dyDescent="0.25">
      <c r="A1223" t="s">
        <v>6019</v>
      </c>
      <c r="B1223" t="s">
        <v>6130</v>
      </c>
      <c r="C1223">
        <v>-1</v>
      </c>
      <c r="D1223" s="9" t="str">
        <f>VLOOKUP(Table_mpnet_keywords_topics[[#This Row],[Column3.topic]],mpnet_keywords_topicDescription!$B$2:$C$19, 2, FALSE)</f>
        <v>-1_language_second_learning_instruction</v>
      </c>
    </row>
    <row r="1224" spans="1:4" x14ac:dyDescent="0.25">
      <c r="A1224" t="s">
        <v>6020</v>
      </c>
      <c r="B1224" t="s">
        <v>6134</v>
      </c>
      <c r="C1224">
        <v>1</v>
      </c>
      <c r="D1224" s="9" t="str">
        <f>VLOOKUP(Table_mpnet_keywords_topics[[#This Row],[Column3.topic]],mpnet_keywords_topicDescription!$B$2:$C$19, 2, FALSE)</f>
        <v>1_writing_composition_second_instruction</v>
      </c>
    </row>
    <row r="1225" spans="1:4" x14ac:dyDescent="0.25">
      <c r="A1225" t="s">
        <v>6021</v>
      </c>
      <c r="B1225" t="s">
        <v>6138</v>
      </c>
      <c r="C1225">
        <v>1</v>
      </c>
      <c r="D1225" s="9" t="str">
        <f>VLOOKUP(Table_mpnet_keywords_topics[[#This Row],[Column3.topic]],mpnet_keywords_topicDescription!$B$2:$C$19, 2, FALSE)</f>
        <v>1_writing_composition_second_instruction</v>
      </c>
    </row>
    <row r="1226" spans="1:4" x14ac:dyDescent="0.25">
      <c r="A1226" t="s">
        <v>6022</v>
      </c>
      <c r="B1226" t="s">
        <v>6142</v>
      </c>
      <c r="C1226">
        <v>-1</v>
      </c>
      <c r="D1226" s="9" t="str">
        <f>VLOOKUP(Table_mpnet_keywords_topics[[#This Row],[Column3.topic]],mpnet_keywords_topicDescription!$B$2:$C$19, 2, FALSE)</f>
        <v>-1_language_second_learning_instruction</v>
      </c>
    </row>
    <row r="1227" spans="1:4" x14ac:dyDescent="0.25">
      <c r="A1227" t="s">
        <v>6023</v>
      </c>
      <c r="B1227" t="s">
        <v>6146</v>
      </c>
      <c r="C1227">
        <v>1</v>
      </c>
      <c r="D1227" s="9" t="str">
        <f>VLOOKUP(Table_mpnet_keywords_topics[[#This Row],[Column3.topic]],mpnet_keywords_topicDescription!$B$2:$C$19, 2, FALSE)</f>
        <v>1_writing_composition_second_instruction</v>
      </c>
    </row>
    <row r="1228" spans="1:4" x14ac:dyDescent="0.25">
      <c r="A1228" t="s">
        <v>6024</v>
      </c>
      <c r="B1228" t="s">
        <v>6150</v>
      </c>
      <c r="C1228">
        <v>13</v>
      </c>
      <c r="D1228" s="9" t="str">
        <f>VLOOKUP(Table_mpnet_keywords_topics[[#This Row],[Column3.topic]],mpnet_keywords_topicDescription!$B$2:$C$19, 2, FALSE)</f>
        <v>13_mobile_assisted_learning_model</v>
      </c>
    </row>
    <row r="1229" spans="1:4" x14ac:dyDescent="0.25">
      <c r="A1229" t="s">
        <v>6025</v>
      </c>
      <c r="B1229" t="s">
        <v>6154</v>
      </c>
      <c r="C1229">
        <v>8</v>
      </c>
      <c r="D1229" s="9" t="str">
        <f>VLOOKUP(Table_mpnet_keywords_topics[[#This Row],[Column3.topic]],mpnet_keywords_topicDescription!$B$2:$C$19, 2, FALSE)</f>
        <v>8_pronunciation_instruction_second_language</v>
      </c>
    </row>
    <row r="1230" spans="1:4" x14ac:dyDescent="0.25">
      <c r="A1230" t="s">
        <v>6026</v>
      </c>
      <c r="B1230" t="s">
        <v>6157</v>
      </c>
      <c r="C1230">
        <v>3</v>
      </c>
      <c r="D1230" s="9" t="str">
        <f>VLOOKUP(Table_mpnet_keywords_topics[[#This Row],[Column3.topic]],mpnet_keywords_topicDescription!$B$2:$C$19, 2, FALSE)</f>
        <v>3_assisted_computer_learning_language</v>
      </c>
    </row>
    <row r="1231" spans="1:4" x14ac:dyDescent="0.25">
      <c r="A1231" t="s">
        <v>6027</v>
      </c>
      <c r="B1231" t="s">
        <v>6161</v>
      </c>
      <c r="C1231">
        <v>6</v>
      </c>
      <c r="D1231" s="9" t="str">
        <f>VLOOKUP(Table_mpnet_keywords_topics[[#This Row],[Column3.topic]],mpnet_keywords_topicDescription!$B$2:$C$19, 2, FALSE)</f>
        <v>6_technology_student_in_education</v>
      </c>
    </row>
    <row r="1232" spans="1:4" x14ac:dyDescent="0.25">
      <c r="A1232" t="s">
        <v>6028</v>
      </c>
      <c r="B1232" t="s">
        <v>6165</v>
      </c>
      <c r="C1232">
        <v>13</v>
      </c>
      <c r="D1232" s="9" t="str">
        <f>VLOOKUP(Table_mpnet_keywords_topics[[#This Row],[Column3.topic]],mpnet_keywords_topicDescription!$B$2:$C$19, 2, FALSE)</f>
        <v>13_mobile_assisted_learning_model</v>
      </c>
    </row>
    <row r="1233" spans="1:4" x14ac:dyDescent="0.25">
      <c r="A1233" t="s">
        <v>6029</v>
      </c>
      <c r="B1233" t="s">
        <v>6169</v>
      </c>
      <c r="C1233">
        <v>1</v>
      </c>
      <c r="D1233" s="9" t="str">
        <f>VLOOKUP(Table_mpnet_keywords_topics[[#This Row],[Column3.topic]],mpnet_keywords_topicDescription!$B$2:$C$19, 2, FALSE)</f>
        <v>1_writing_composition_second_instruction</v>
      </c>
    </row>
    <row r="1234" spans="1:4" x14ac:dyDescent="0.25">
      <c r="A1234" t="s">
        <v>6088</v>
      </c>
      <c r="B1234" t="s">
        <v>6173</v>
      </c>
      <c r="C1234">
        <v>3</v>
      </c>
      <c r="D1234" s="9" t="str">
        <f>VLOOKUP(Table_mpnet_keywords_topics[[#This Row],[Column3.topic]],mpnet_keywords_topicDescription!$B$2:$C$19, 2, FALSE)</f>
        <v>3_assisted_computer_learning_language</v>
      </c>
    </row>
    <row r="1235" spans="1:4" x14ac:dyDescent="0.25">
      <c r="A1235" t="s">
        <v>6089</v>
      </c>
      <c r="B1235" t="s">
        <v>6177</v>
      </c>
      <c r="C1235">
        <v>1</v>
      </c>
      <c r="D1235" s="9" t="str">
        <f>VLOOKUP(Table_mpnet_keywords_topics[[#This Row],[Column3.topic]],mpnet_keywords_topicDescription!$B$2:$C$19, 2, FALSE)</f>
        <v>1_writing_composition_second_instruction</v>
      </c>
    </row>
    <row r="1236" spans="1:4" x14ac:dyDescent="0.25">
      <c r="A1236" t="s">
        <v>6090</v>
      </c>
      <c r="B1236" t="s">
        <v>6181</v>
      </c>
      <c r="C1236">
        <v>3</v>
      </c>
      <c r="D1236" s="9" t="str">
        <f>VLOOKUP(Table_mpnet_keywords_topics[[#This Row],[Column3.topic]],mpnet_keywords_topicDescription!$B$2:$C$19, 2, FALSE)</f>
        <v>3_assisted_computer_learning_language</v>
      </c>
    </row>
    <row r="1237" spans="1:4" x14ac:dyDescent="0.25">
      <c r="A1237" t="s">
        <v>6091</v>
      </c>
      <c r="B1237" t="s">
        <v>6185</v>
      </c>
      <c r="C1237">
        <v>11</v>
      </c>
      <c r="D1237" s="9" t="str">
        <f>VLOOKUP(Table_mpnet_keywords_topics[[#This Row],[Column3.topic]],mpnet_keywords_topicDescription!$B$2:$C$19, 2, FALSE)</f>
        <v>11_blended_learning_language_education</v>
      </c>
    </row>
    <row r="1238" spans="1:4" x14ac:dyDescent="0.25">
      <c r="A1238" t="s">
        <v>6092</v>
      </c>
      <c r="B1238" t="s">
        <v>6188</v>
      </c>
      <c r="C1238">
        <v>-1</v>
      </c>
      <c r="D1238" s="9" t="str">
        <f>VLOOKUP(Table_mpnet_keywords_topics[[#This Row],[Column3.topic]],mpnet_keywords_topicDescription!$B$2:$C$19, 2, FALSE)</f>
        <v>-1_language_second_learning_instruction</v>
      </c>
    </row>
    <row r="1239" spans="1:4" x14ac:dyDescent="0.25">
      <c r="A1239" t="s">
        <v>6093</v>
      </c>
      <c r="B1239" t="s">
        <v>6192</v>
      </c>
      <c r="C1239">
        <v>1</v>
      </c>
      <c r="D1239" s="9" t="str">
        <f>VLOOKUP(Table_mpnet_keywords_topics[[#This Row],[Column3.topic]],mpnet_keywords_topicDescription!$B$2:$C$19, 2, FALSE)</f>
        <v>1_writing_composition_second_instruction</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1190A-6D4D-41B6-9B4B-AA8FE9617119}">
  <dimension ref="A1:C19"/>
  <sheetViews>
    <sheetView topLeftCell="A16" workbookViewId="0">
      <selection activeCell="B2" sqref="B2"/>
    </sheetView>
  </sheetViews>
  <sheetFormatPr defaultRowHeight="15.75" x14ac:dyDescent="0.25"/>
  <sheetData>
    <row r="1" spans="1:3" ht="16.5" x14ac:dyDescent="0.25">
      <c r="A1" s="6" t="s">
        <v>6209</v>
      </c>
      <c r="B1" s="6" t="s">
        <v>6210</v>
      </c>
      <c r="C1" s="7"/>
    </row>
    <row r="2" spans="1:3" ht="99" x14ac:dyDescent="0.25">
      <c r="A2" s="8">
        <v>0</v>
      </c>
      <c r="B2" s="8">
        <v>-1</v>
      </c>
      <c r="C2" s="8" t="s">
        <v>6352</v>
      </c>
    </row>
    <row r="3" spans="1:3" ht="66" x14ac:dyDescent="0.25">
      <c r="A3" s="8">
        <v>1</v>
      </c>
      <c r="B3" s="8">
        <v>0</v>
      </c>
      <c r="C3" s="8" t="s">
        <v>6371</v>
      </c>
    </row>
    <row r="4" spans="1:3" ht="82.5" x14ac:dyDescent="0.25">
      <c r="A4" s="8">
        <v>2</v>
      </c>
      <c r="B4" s="8">
        <v>1</v>
      </c>
      <c r="C4" s="8" t="s">
        <v>6372</v>
      </c>
    </row>
    <row r="5" spans="1:3" ht="99" x14ac:dyDescent="0.25">
      <c r="A5" s="8">
        <v>3</v>
      </c>
      <c r="B5" s="8">
        <v>2</v>
      </c>
      <c r="C5" s="8" t="s">
        <v>6373</v>
      </c>
    </row>
    <row r="6" spans="1:3" ht="82.5" x14ac:dyDescent="0.25">
      <c r="A6" s="8">
        <v>4</v>
      </c>
      <c r="B6" s="8">
        <v>3</v>
      </c>
      <c r="C6" s="8" t="s">
        <v>6374</v>
      </c>
    </row>
    <row r="7" spans="1:3" ht="82.5" x14ac:dyDescent="0.25">
      <c r="A7" s="8">
        <v>5</v>
      </c>
      <c r="B7" s="8">
        <v>4</v>
      </c>
      <c r="C7" s="8" t="s">
        <v>6375</v>
      </c>
    </row>
    <row r="8" spans="1:3" ht="82.5" x14ac:dyDescent="0.25">
      <c r="A8" s="8">
        <v>6</v>
      </c>
      <c r="B8" s="8">
        <v>5</v>
      </c>
      <c r="C8" s="8" t="s">
        <v>6376</v>
      </c>
    </row>
    <row r="9" spans="1:3" ht="66" x14ac:dyDescent="0.25">
      <c r="A9" s="8">
        <v>7</v>
      </c>
      <c r="B9" s="8">
        <v>6</v>
      </c>
      <c r="C9" s="8" t="s">
        <v>6377</v>
      </c>
    </row>
    <row r="10" spans="1:3" ht="99" x14ac:dyDescent="0.25">
      <c r="A10" s="8">
        <v>8</v>
      </c>
      <c r="B10" s="8">
        <v>7</v>
      </c>
      <c r="C10" s="8" t="s">
        <v>6378</v>
      </c>
    </row>
    <row r="11" spans="1:3" ht="82.5" x14ac:dyDescent="0.25">
      <c r="A11" s="8">
        <v>9</v>
      </c>
      <c r="B11" s="8">
        <v>8</v>
      </c>
      <c r="C11" s="8" t="s">
        <v>6379</v>
      </c>
    </row>
    <row r="12" spans="1:3" ht="66" x14ac:dyDescent="0.25">
      <c r="A12" s="8">
        <v>10</v>
      </c>
      <c r="B12" s="8">
        <v>9</v>
      </c>
      <c r="C12" s="8" t="s">
        <v>6380</v>
      </c>
    </row>
    <row r="13" spans="1:3" ht="82.5" x14ac:dyDescent="0.25">
      <c r="A13" s="8">
        <v>11</v>
      </c>
      <c r="B13" s="8">
        <v>10</v>
      </c>
      <c r="C13" s="8" t="s">
        <v>6381</v>
      </c>
    </row>
    <row r="14" spans="1:3" ht="82.5" x14ac:dyDescent="0.25">
      <c r="A14" s="8">
        <v>12</v>
      </c>
      <c r="B14" s="8">
        <v>11</v>
      </c>
      <c r="C14" s="8" t="s">
        <v>6382</v>
      </c>
    </row>
    <row r="15" spans="1:3" ht="66" x14ac:dyDescent="0.25">
      <c r="A15" s="8">
        <v>13</v>
      </c>
      <c r="B15" s="8">
        <v>12</v>
      </c>
      <c r="C15" s="8" t="s">
        <v>6383</v>
      </c>
    </row>
    <row r="16" spans="1:3" ht="66" x14ac:dyDescent="0.25">
      <c r="A16" s="8">
        <v>14</v>
      </c>
      <c r="B16" s="8">
        <v>13</v>
      </c>
      <c r="C16" s="8" t="s">
        <v>6384</v>
      </c>
    </row>
    <row r="17" spans="1:3" ht="82.5" x14ac:dyDescent="0.25">
      <c r="A17" s="8">
        <v>15</v>
      </c>
      <c r="B17" s="8">
        <v>14</v>
      </c>
      <c r="C17" s="8" t="s">
        <v>6385</v>
      </c>
    </row>
    <row r="18" spans="1:3" ht="16.5" x14ac:dyDescent="0.25">
      <c r="A18" s="8">
        <v>16</v>
      </c>
      <c r="B18" s="8">
        <v>15</v>
      </c>
      <c r="C18" s="8" t="s">
        <v>6386</v>
      </c>
    </row>
    <row r="19" spans="1:3" ht="99" x14ac:dyDescent="0.25">
      <c r="A19" s="8">
        <v>17</v>
      </c>
      <c r="B19" s="8">
        <v>16</v>
      </c>
      <c r="C19" s="8" t="s">
        <v>6387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FF96-061F-48FE-B926-87A690EED867}">
  <dimension ref="A1:D1239"/>
  <sheetViews>
    <sheetView workbookViewId="0">
      <selection activeCell="D6" sqref="D6"/>
    </sheetView>
  </sheetViews>
  <sheetFormatPr defaultRowHeight="15.75" x14ac:dyDescent="0.25"/>
  <cols>
    <col min="1" max="1" width="12.5" bestFit="1" customWidth="1"/>
    <col min="2" max="2" width="81" bestFit="1" customWidth="1"/>
    <col min="3" max="3" width="15.375" bestFit="1" customWidth="1"/>
    <col min="4" max="4" width="44.25" customWidth="1"/>
  </cols>
  <sheetData>
    <row r="1" spans="1:4" x14ac:dyDescent="0.25">
      <c r="A1" t="s">
        <v>6204</v>
      </c>
      <c r="B1" t="s">
        <v>6206</v>
      </c>
      <c r="C1" t="s">
        <v>6207</v>
      </c>
      <c r="D1" t="s">
        <v>6237</v>
      </c>
    </row>
    <row r="2" spans="1:4" x14ac:dyDescent="0.25">
      <c r="A2" t="s">
        <v>139</v>
      </c>
      <c r="B2" t="s">
        <v>140</v>
      </c>
      <c r="C2">
        <v>0</v>
      </c>
      <c r="D2" t="str">
        <f>VLOOKUP(Table_miniLM_document_topics[[#This Row],[Column3.topic]],miniLM_document_topicDescriptio!$B$2:$C$26,2,FALSE)</f>
        <v>0_technology_teachers_of_the</v>
      </c>
    </row>
    <row r="3" spans="1:4" x14ac:dyDescent="0.25">
      <c r="A3" t="s">
        <v>145</v>
      </c>
      <c r="B3" t="s">
        <v>146</v>
      </c>
      <c r="C3">
        <v>5</v>
      </c>
      <c r="D3" t="str">
        <f>VLOOKUP(Table_miniLM_document_topics[[#This Row],[Column3.topic]],miniLM_document_topicDescriptio!$B$2:$C$26,2,FALSE)</f>
        <v>5_writing_collaborative_wiki_the</v>
      </c>
    </row>
    <row r="4" spans="1:4" x14ac:dyDescent="0.25">
      <c r="A4" t="s">
        <v>150</v>
      </c>
      <c r="B4" t="s">
        <v>151</v>
      </c>
      <c r="C4">
        <v>10</v>
      </c>
      <c r="D4" t="str">
        <f>VLOOKUP(Table_miniLM_document_topics[[#This Row],[Column3.topic]],miniLM_document_topicDescriptio!$B$2:$C$26,2,FALSE)</f>
        <v>10_blog_language_online</v>
      </c>
    </row>
    <row r="5" spans="1:4" x14ac:dyDescent="0.25">
      <c r="A5" t="s">
        <v>155</v>
      </c>
      <c r="B5" t="s">
        <v>156</v>
      </c>
      <c r="C5">
        <v>18</v>
      </c>
      <c r="D5" t="str">
        <f>VLOOKUP(Table_miniLM_document_topics[[#This Row],[Column3.topic]],miniLM_document_topicDescriptio!$B$2:$C$26,2,FALSE)</f>
        <v>18_online_and_the_language</v>
      </c>
    </row>
    <row r="6" spans="1:4" x14ac:dyDescent="0.25">
      <c r="A6" t="s">
        <v>160</v>
      </c>
      <c r="B6" t="s">
        <v>161</v>
      </c>
      <c r="C6">
        <v>-1</v>
      </c>
      <c r="D6" t="str">
        <f>VLOOKUP(Table_miniLM_document_topics[[#This Row],[Column3.topic]],miniLM_document_topicDescriptio!$B$2:$C$26,2,FALSE)</f>
        <v>-1_the_of_ and_in_to_learning_language</v>
      </c>
    </row>
    <row r="7" spans="1:4" x14ac:dyDescent="0.25">
      <c r="A7" t="s">
        <v>165</v>
      </c>
      <c r="B7" t="s">
        <v>166</v>
      </c>
      <c r="C7">
        <v>8</v>
      </c>
      <c r="D7" t="str">
        <f>VLOOKUP(Table_miniLM_document_topics[[#This Row],[Column3.topic]],miniLM_document_topicDescriptio!$B$2:$C$26,2,FALSE)</f>
        <v>8_blended_learning_the_and</v>
      </c>
    </row>
    <row r="8" spans="1:4" x14ac:dyDescent="0.25">
      <c r="A8" t="s">
        <v>170</v>
      </c>
      <c r="B8" t="s">
        <v>171</v>
      </c>
      <c r="C8">
        <v>18</v>
      </c>
      <c r="D8" t="str">
        <f>VLOOKUP(Table_miniLM_document_topics[[#This Row],[Column3.topic]],miniLM_document_topicDescriptio!$B$2:$C$26,2,FALSE)</f>
        <v>18_online_and_the_language</v>
      </c>
    </row>
    <row r="9" spans="1:4" x14ac:dyDescent="0.25">
      <c r="A9" t="s">
        <v>175</v>
      </c>
      <c r="B9" t="s">
        <v>176</v>
      </c>
      <c r="C9">
        <v>3</v>
      </c>
      <c r="D9" t="str">
        <f>VLOOKUP(Table_miniLM_document_topics[[#This Row],[Column3.topic]],miniLM_document_topicDescriptio!$B$2:$C$26,2,FALSE)</f>
        <v>3_task_the_in_and</v>
      </c>
    </row>
    <row r="10" spans="1:4" x14ac:dyDescent="0.25">
      <c r="A10" t="s">
        <v>180</v>
      </c>
      <c r="B10" t="s">
        <v>181</v>
      </c>
      <c r="C10">
        <v>4</v>
      </c>
      <c r="D10" t="str">
        <f>VLOOKUP(Table_miniLM_document_topics[[#This Row],[Column3.topic]],miniLM_document_topicDescriptio!$B$2:$C$26,2,FALSE)</f>
        <v>4_corpus_the_ddl_of</v>
      </c>
    </row>
    <row r="11" spans="1:4" x14ac:dyDescent="0.25">
      <c r="A11" t="s">
        <v>185</v>
      </c>
      <c r="B11" t="s">
        <v>186</v>
      </c>
      <c r="C11">
        <v>-1</v>
      </c>
      <c r="D11" t="str">
        <f>VLOOKUP(Table_miniLM_document_topics[[#This Row],[Column3.topic]],miniLM_document_topicDescriptio!$B$2:$C$26,2,FALSE)</f>
        <v>-1_the_of_ and_in_to_learning_language</v>
      </c>
    </row>
    <row r="12" spans="1:4" x14ac:dyDescent="0.25">
      <c r="A12" t="s">
        <v>190</v>
      </c>
      <c r="B12" t="s">
        <v>191</v>
      </c>
      <c r="C12">
        <v>-1</v>
      </c>
      <c r="D12" t="str">
        <f>VLOOKUP(Table_miniLM_document_topics[[#This Row],[Column3.topic]],miniLM_document_topicDescriptio!$B$2:$C$26,2,FALSE)</f>
        <v>-1_the_of_ and_in_to_learning_language</v>
      </c>
    </row>
    <row r="13" spans="1:4" x14ac:dyDescent="0.25">
      <c r="A13" t="s">
        <v>195</v>
      </c>
      <c r="B13" t="s">
        <v>196</v>
      </c>
      <c r="C13">
        <v>0</v>
      </c>
      <c r="D13" t="str">
        <f>VLOOKUP(Table_miniLM_document_topics[[#This Row],[Column3.topic]],miniLM_document_topicDescriptio!$B$2:$C$26,2,FALSE)</f>
        <v>0_technology_teachers_of_the</v>
      </c>
    </row>
    <row r="14" spans="1:4" x14ac:dyDescent="0.25">
      <c r="A14" t="s">
        <v>200</v>
      </c>
      <c r="B14" t="s">
        <v>201</v>
      </c>
      <c r="C14">
        <v>0</v>
      </c>
      <c r="D14" t="str">
        <f>VLOOKUP(Table_miniLM_document_topics[[#This Row],[Column3.topic]],miniLM_document_topicDescriptio!$B$2:$C$26,2,FALSE)</f>
        <v>0_technology_teachers_of_the</v>
      </c>
    </row>
    <row r="15" spans="1:4" x14ac:dyDescent="0.25">
      <c r="A15" t="s">
        <v>205</v>
      </c>
      <c r="B15" t="s">
        <v>206</v>
      </c>
      <c r="C15">
        <v>-1</v>
      </c>
      <c r="D15" t="str">
        <f>VLOOKUP(Table_miniLM_document_topics[[#This Row],[Column3.topic]],miniLM_document_topicDescriptio!$B$2:$C$26,2,FALSE)</f>
        <v>-1_the_of_ and_in_to_learning_language</v>
      </c>
    </row>
    <row r="16" spans="1:4" x14ac:dyDescent="0.25">
      <c r="A16" t="s">
        <v>210</v>
      </c>
      <c r="B16" t="s">
        <v>211</v>
      </c>
      <c r="C16">
        <v>15</v>
      </c>
      <c r="D16" t="str">
        <f>VLOOKUP(Table_miniLM_document_topics[[#This Row],[Column3.topic]],miniLM_document_topicDescriptio!$B$2:$C$26,2,FALSE)</f>
        <v>15_digital_storytelling_the_and</v>
      </c>
    </row>
    <row r="17" spans="1:4" x14ac:dyDescent="0.25">
      <c r="A17" t="s">
        <v>215</v>
      </c>
      <c r="B17" t="s">
        <v>216</v>
      </c>
      <c r="C17">
        <v>-1</v>
      </c>
      <c r="D17" t="str">
        <f>VLOOKUP(Table_miniLM_document_topics[[#This Row],[Column3.topic]],miniLM_document_topicDescriptio!$B$2:$C$26,2,FALSE)</f>
        <v>-1_the_of_ and_in_to_learning_language</v>
      </c>
    </row>
    <row r="18" spans="1:4" x14ac:dyDescent="0.25">
      <c r="A18" t="s">
        <v>220</v>
      </c>
      <c r="B18" t="s">
        <v>221</v>
      </c>
      <c r="C18">
        <v>0</v>
      </c>
      <c r="D18" t="str">
        <f>VLOOKUP(Table_miniLM_document_topics[[#This Row],[Column3.topic]],miniLM_document_topicDescriptio!$B$2:$C$26,2,FALSE)</f>
        <v>0_technology_teachers_of_the</v>
      </c>
    </row>
    <row r="19" spans="1:4" x14ac:dyDescent="0.25">
      <c r="A19" t="s">
        <v>225</v>
      </c>
      <c r="B19" t="s">
        <v>5932</v>
      </c>
      <c r="C19">
        <v>-1</v>
      </c>
      <c r="D19" t="str">
        <f>VLOOKUP(Table_miniLM_document_topics[[#This Row],[Column3.topic]],miniLM_document_topicDescriptio!$B$2:$C$26,2,FALSE)</f>
        <v>-1_the_of_ and_in_to_learning_language</v>
      </c>
    </row>
    <row r="20" spans="1:4" x14ac:dyDescent="0.25">
      <c r="A20" t="s">
        <v>621</v>
      </c>
      <c r="B20" t="s">
        <v>622</v>
      </c>
      <c r="C20">
        <v>-1</v>
      </c>
      <c r="D20" t="str">
        <f>VLOOKUP(Table_miniLM_document_topics[[#This Row],[Column3.topic]],miniLM_document_topicDescriptio!$B$2:$C$26,2,FALSE)</f>
        <v>-1_the_of_ and_in_to_learning_language</v>
      </c>
    </row>
    <row r="21" spans="1:4" x14ac:dyDescent="0.25">
      <c r="A21" t="s">
        <v>626</v>
      </c>
      <c r="B21" t="s">
        <v>627</v>
      </c>
      <c r="C21">
        <v>2</v>
      </c>
      <c r="D21" t="str">
        <f>VLOOKUP(Table_miniLM_document_topics[[#This Row],[Column3.topic]],miniLM_document_topicDescriptio!$B$2:$C$26,2,FALSE)</f>
        <v>2_mobile_learning_mall_the</v>
      </c>
    </row>
    <row r="22" spans="1:4" x14ac:dyDescent="0.25">
      <c r="A22" t="s">
        <v>631</v>
      </c>
      <c r="B22" t="s">
        <v>632</v>
      </c>
      <c r="C22">
        <v>2</v>
      </c>
      <c r="D22" t="str">
        <f>VLOOKUP(Table_miniLM_document_topics[[#This Row],[Column3.topic]],miniLM_document_topicDescriptio!$B$2:$C$26,2,FALSE)</f>
        <v>2_mobile_learning_mall_the</v>
      </c>
    </row>
    <row r="23" spans="1:4" x14ac:dyDescent="0.25">
      <c r="A23" t="s">
        <v>635</v>
      </c>
      <c r="B23" t="s">
        <v>636</v>
      </c>
      <c r="C23">
        <v>11</v>
      </c>
      <c r="D23" t="str">
        <f>VLOOKUP(Table_miniLM_document_topics[[#This Row],[Column3.topic]],miniLM_document_topicDescriptio!$B$2:$C$26,2,FALSE)</f>
        <v>11_feedback_awe_writing_errors</v>
      </c>
    </row>
    <row r="24" spans="1:4" x14ac:dyDescent="0.25">
      <c r="A24" t="s">
        <v>640</v>
      </c>
      <c r="B24" t="s">
        <v>641</v>
      </c>
      <c r="C24">
        <v>9</v>
      </c>
      <c r="D24" t="str">
        <f>VLOOKUP(Table_miniLM_document_topics[[#This Row],[Column3.topic]],miniLM_document_topicDescriptio!$B$2:$C$26,2,FALSE)</f>
        <v>9_captions_comprehension_the_vocabulary</v>
      </c>
    </row>
    <row r="25" spans="1:4" x14ac:dyDescent="0.25">
      <c r="A25" t="s">
        <v>645</v>
      </c>
      <c r="B25" t="s">
        <v>646</v>
      </c>
      <c r="C25">
        <v>-1</v>
      </c>
      <c r="D25" t="str">
        <f>VLOOKUP(Table_miniLM_document_topics[[#This Row],[Column3.topic]],miniLM_document_topicDescriptio!$B$2:$C$26,2,FALSE)</f>
        <v>-1_the_of_ and_in_to_learning_language</v>
      </c>
    </row>
    <row r="26" spans="1:4" x14ac:dyDescent="0.25">
      <c r="A26" t="s">
        <v>650</v>
      </c>
      <c r="B26" t="s">
        <v>651</v>
      </c>
      <c r="C26">
        <v>-1</v>
      </c>
      <c r="D26" t="str">
        <f>VLOOKUP(Table_miniLM_document_topics[[#This Row],[Column3.topic]],miniLM_document_topicDescriptio!$B$2:$C$26,2,FALSE)</f>
        <v>-1_the_of_ and_in_to_learning_language</v>
      </c>
    </row>
    <row r="27" spans="1:4" x14ac:dyDescent="0.25">
      <c r="A27" t="s">
        <v>656</v>
      </c>
      <c r="B27" t="s">
        <v>657</v>
      </c>
      <c r="C27">
        <v>1</v>
      </c>
      <c r="D27" t="str">
        <f>VLOOKUP(Table_miniLM_document_topics[[#This Row],[Column3.topic]],miniLM_document_topicDescriptio!$B$2:$C$26,2,FALSE)</f>
        <v>1_and_the_telecollaboration_intercultural</v>
      </c>
    </row>
    <row r="28" spans="1:4" x14ac:dyDescent="0.25">
      <c r="A28" t="s">
        <v>662</v>
      </c>
      <c r="B28" t="s">
        <v>663</v>
      </c>
      <c r="C28">
        <v>0</v>
      </c>
      <c r="D28" t="str">
        <f>VLOOKUP(Table_miniLM_document_topics[[#This Row],[Column3.topic]],miniLM_document_topicDescriptio!$B$2:$C$26,2,FALSE)</f>
        <v>0_technology_teachers_of_the</v>
      </c>
    </row>
    <row r="29" spans="1:4" x14ac:dyDescent="0.25">
      <c r="A29" t="s">
        <v>667</v>
      </c>
      <c r="B29" t="s">
        <v>668</v>
      </c>
      <c r="C29">
        <v>-1</v>
      </c>
      <c r="D29" t="str">
        <f>VLOOKUP(Table_miniLM_document_topics[[#This Row],[Column3.topic]],miniLM_document_topicDescriptio!$B$2:$C$26,2,FALSE)</f>
        <v>-1_the_of_ and_in_to_learning_language</v>
      </c>
    </row>
    <row r="30" spans="1:4" x14ac:dyDescent="0.25">
      <c r="A30" t="s">
        <v>671</v>
      </c>
      <c r="B30" t="s">
        <v>672</v>
      </c>
      <c r="C30">
        <v>21</v>
      </c>
      <c r="D30" t="str">
        <f>VLOOKUP(Table_miniLM_document_topics[[#This Row],[Column3.topic]],miniLM_document_topicDescriptio!$B$2:$C$26,2,FALSE)</f>
        <v>21_test_assessment_da_takers</v>
      </c>
    </row>
    <row r="31" spans="1:4" x14ac:dyDescent="0.25">
      <c r="A31" t="s">
        <v>676</v>
      </c>
      <c r="B31" t="s">
        <v>677</v>
      </c>
      <c r="C31">
        <v>-1</v>
      </c>
      <c r="D31" t="str">
        <f>VLOOKUP(Table_miniLM_document_topics[[#This Row],[Column3.topic]],miniLM_document_topicDescriptio!$B$2:$C$26,2,FALSE)</f>
        <v>-1_the_of_ and_in_to_learning_language</v>
      </c>
    </row>
    <row r="32" spans="1:4" x14ac:dyDescent="0.25">
      <c r="A32" t="s">
        <v>681</v>
      </c>
      <c r="B32" t="s">
        <v>682</v>
      </c>
      <c r="C32">
        <v>1</v>
      </c>
      <c r="D32" t="str">
        <f>VLOOKUP(Table_miniLM_document_topics[[#This Row],[Column3.topic]],miniLM_document_topicDescriptio!$B$2:$C$26,2,FALSE)</f>
        <v>1_and_the_telecollaboration_intercultural</v>
      </c>
    </row>
    <row r="33" spans="1:4" x14ac:dyDescent="0.25">
      <c r="A33" t="s">
        <v>685</v>
      </c>
      <c r="B33" t="s">
        <v>686</v>
      </c>
      <c r="C33">
        <v>7</v>
      </c>
      <c r="D33" t="str">
        <f>VLOOKUP(Table_miniLM_document_topics[[#This Row],[Column3.topic]],miniLM_document_topicDescriptio!$B$2:$C$26,2,FALSE)</f>
        <v>7_game_games_and_gaming</v>
      </c>
    </row>
    <row r="34" spans="1:4" x14ac:dyDescent="0.25">
      <c r="A34" t="s">
        <v>690</v>
      </c>
      <c r="B34" t="s">
        <v>691</v>
      </c>
      <c r="C34">
        <v>5</v>
      </c>
      <c r="D34" t="str">
        <f>VLOOKUP(Table_miniLM_document_topics[[#This Row],[Column3.topic]],miniLM_document_topicDescriptio!$B$2:$C$26,2,FALSE)</f>
        <v>5_writing_collaborative_wiki_the</v>
      </c>
    </row>
    <row r="35" spans="1:4" x14ac:dyDescent="0.25">
      <c r="A35" t="s">
        <v>695</v>
      </c>
      <c r="B35" t="s">
        <v>696</v>
      </c>
      <c r="C35">
        <v>5</v>
      </c>
      <c r="D35" t="str">
        <f>VLOOKUP(Table_miniLM_document_topics[[#This Row],[Column3.topic]],miniLM_document_topicDescriptio!$B$2:$C$26,2,FALSE)</f>
        <v>5_writing_collaborative_wiki_the</v>
      </c>
    </row>
    <row r="36" spans="1:4" x14ac:dyDescent="0.25">
      <c r="A36" t="s">
        <v>700</v>
      </c>
      <c r="B36" t="s">
        <v>701</v>
      </c>
      <c r="C36">
        <v>2</v>
      </c>
      <c r="D36" t="str">
        <f>VLOOKUP(Table_miniLM_document_topics[[#This Row],[Column3.topic]],miniLM_document_topicDescriptio!$B$2:$C$26,2,FALSE)</f>
        <v>2_mobile_learning_mall_the</v>
      </c>
    </row>
    <row r="37" spans="1:4" x14ac:dyDescent="0.25">
      <c r="A37" t="s">
        <v>3000</v>
      </c>
      <c r="B37" t="s">
        <v>5933</v>
      </c>
      <c r="C37">
        <v>6</v>
      </c>
      <c r="D37" t="str">
        <f>VLOOKUP(Table_miniLM_document_topics[[#This Row],[Column3.topic]],miniLM_document_topicDescriptio!$B$2:$C$26,2,FALSE)</f>
        <v>6_pronunciation_the_asr_of</v>
      </c>
    </row>
    <row r="38" spans="1:4" x14ac:dyDescent="0.25">
      <c r="A38" t="s">
        <v>3004</v>
      </c>
      <c r="B38" t="s">
        <v>3005</v>
      </c>
      <c r="C38">
        <v>0</v>
      </c>
      <c r="D38" t="str">
        <f>VLOOKUP(Table_miniLM_document_topics[[#This Row],[Column3.topic]],miniLM_document_topicDescriptio!$B$2:$C$26,2,FALSE)</f>
        <v>0_technology_teachers_of_the</v>
      </c>
    </row>
    <row r="39" spans="1:4" x14ac:dyDescent="0.25">
      <c r="A39" t="s">
        <v>3009</v>
      </c>
      <c r="B39" t="s">
        <v>3010</v>
      </c>
      <c r="C39">
        <v>5</v>
      </c>
      <c r="D39" t="str">
        <f>VLOOKUP(Table_miniLM_document_topics[[#This Row],[Column3.topic]],miniLM_document_topicDescriptio!$B$2:$C$26,2,FALSE)</f>
        <v>5_writing_collaborative_wiki_the</v>
      </c>
    </row>
    <row r="40" spans="1:4" x14ac:dyDescent="0.25">
      <c r="A40" t="s">
        <v>3014</v>
      </c>
      <c r="B40" t="s">
        <v>3015</v>
      </c>
      <c r="C40">
        <v>13</v>
      </c>
      <c r="D40" t="str">
        <f>VLOOKUP(Table_miniLM_document_topics[[#This Row],[Column3.topic]],miniLM_document_topicDescriptio!$B$2:$C$26,2,FALSE)</f>
        <v>13_multimodal_of_the_online</v>
      </c>
    </row>
    <row r="41" spans="1:4" x14ac:dyDescent="0.25">
      <c r="A41" t="s">
        <v>3019</v>
      </c>
      <c r="B41" t="s">
        <v>3020</v>
      </c>
      <c r="C41">
        <v>9</v>
      </c>
      <c r="D41" t="str">
        <f>VLOOKUP(Table_miniLM_document_topics[[#This Row],[Column3.topic]],miniLM_document_topicDescriptio!$B$2:$C$26,2,FALSE)</f>
        <v>9_captions_comprehension_the_vocabulary</v>
      </c>
    </row>
    <row r="42" spans="1:4" x14ac:dyDescent="0.25">
      <c r="A42" t="s">
        <v>3024</v>
      </c>
      <c r="B42" t="s">
        <v>3025</v>
      </c>
      <c r="C42">
        <v>0</v>
      </c>
      <c r="D42" t="str">
        <f>VLOOKUP(Table_miniLM_document_topics[[#This Row],[Column3.topic]],miniLM_document_topicDescriptio!$B$2:$C$26,2,FALSE)</f>
        <v>0_technology_teachers_of_the</v>
      </c>
    </row>
    <row r="43" spans="1:4" x14ac:dyDescent="0.25">
      <c r="A43" t="s">
        <v>3435</v>
      </c>
      <c r="B43" t="s">
        <v>4903</v>
      </c>
      <c r="C43">
        <v>2</v>
      </c>
      <c r="D43" t="str">
        <f>VLOOKUP(Table_miniLM_document_topics[[#This Row],[Column3.topic]],miniLM_document_topicDescriptio!$B$2:$C$26,2,FALSE)</f>
        <v>2_mobile_learning_mall_the</v>
      </c>
    </row>
    <row r="44" spans="1:4" x14ac:dyDescent="0.25">
      <c r="A44" t="s">
        <v>3851</v>
      </c>
      <c r="B44" t="s">
        <v>3852</v>
      </c>
      <c r="C44">
        <v>6</v>
      </c>
      <c r="D44" t="str">
        <f>VLOOKUP(Table_miniLM_document_topics[[#This Row],[Column3.topic]],miniLM_document_topicDescriptio!$B$2:$C$26,2,FALSE)</f>
        <v>6_pronunciation_the_asr_of</v>
      </c>
    </row>
    <row r="45" spans="1:4" x14ac:dyDescent="0.25">
      <c r="A45" t="s">
        <v>3856</v>
      </c>
      <c r="B45" t="s">
        <v>3857</v>
      </c>
      <c r="C45">
        <v>3</v>
      </c>
      <c r="D45" t="str">
        <f>VLOOKUP(Table_miniLM_document_topics[[#This Row],[Column3.topic]],miniLM_document_topicDescriptio!$B$2:$C$26,2,FALSE)</f>
        <v>3_task_the_in_and</v>
      </c>
    </row>
    <row r="46" spans="1:4" x14ac:dyDescent="0.25">
      <c r="A46" t="s">
        <v>3860</v>
      </c>
      <c r="B46" t="s">
        <v>3861</v>
      </c>
      <c r="C46">
        <v>-1</v>
      </c>
      <c r="D46" t="str">
        <f>VLOOKUP(Table_miniLM_document_topics[[#This Row],[Column3.topic]],miniLM_document_topicDescriptio!$B$2:$C$26,2,FALSE)</f>
        <v>-1_the_of_ and_in_to_learning_language</v>
      </c>
    </row>
    <row r="47" spans="1:4" x14ac:dyDescent="0.25">
      <c r="A47" t="s">
        <v>3865</v>
      </c>
      <c r="B47" t="s">
        <v>3866</v>
      </c>
      <c r="C47">
        <v>14</v>
      </c>
      <c r="D47" t="str">
        <f>VLOOKUP(Table_miniLM_document_topics[[#This Row],[Column3.topic]],miniLM_document_topicDescriptio!$B$2:$C$26,2,FALSE)</f>
        <v>14_vocabulary_the_of_and</v>
      </c>
    </row>
    <row r="48" spans="1:4" x14ac:dyDescent="0.25">
      <c r="A48" t="s">
        <v>3870</v>
      </c>
      <c r="B48" t="s">
        <v>3871</v>
      </c>
      <c r="C48">
        <v>-1</v>
      </c>
      <c r="D48" t="str">
        <f>VLOOKUP(Table_miniLM_document_topics[[#This Row],[Column3.topic]],miniLM_document_topicDescriptio!$B$2:$C$26,2,FALSE)</f>
        <v>-1_the_of_ and_in_to_learning_language</v>
      </c>
    </row>
    <row r="49" spans="1:4" x14ac:dyDescent="0.25">
      <c r="A49" t="s">
        <v>3875</v>
      </c>
      <c r="B49" t="s">
        <v>3876</v>
      </c>
      <c r="C49">
        <v>10</v>
      </c>
      <c r="D49" t="str">
        <f>VLOOKUP(Table_miniLM_document_topics[[#This Row],[Column3.topic]],miniLM_document_topicDescriptio!$B$2:$C$26,2,FALSE)</f>
        <v>10_blog_language_online</v>
      </c>
    </row>
    <row r="50" spans="1:4" x14ac:dyDescent="0.25">
      <c r="A50" t="s">
        <v>3880</v>
      </c>
      <c r="B50" t="s">
        <v>3881</v>
      </c>
      <c r="C50">
        <v>-1</v>
      </c>
      <c r="D50" t="str">
        <f>VLOOKUP(Table_miniLM_document_topics[[#This Row],[Column3.topic]],miniLM_document_topicDescriptio!$B$2:$C$26,2,FALSE)</f>
        <v>-1_the_of_ and_in_to_learning_language</v>
      </c>
    </row>
    <row r="51" spans="1:4" x14ac:dyDescent="0.25">
      <c r="A51" t="s">
        <v>3885</v>
      </c>
      <c r="B51" t="s">
        <v>3886</v>
      </c>
      <c r="C51">
        <v>-1</v>
      </c>
      <c r="D51" t="str">
        <f>VLOOKUP(Table_miniLM_document_topics[[#This Row],[Column3.topic]],miniLM_document_topicDescriptio!$B$2:$C$26,2,FALSE)</f>
        <v>-1_the_of_ and_in_to_learning_language</v>
      </c>
    </row>
    <row r="52" spans="1:4" x14ac:dyDescent="0.25">
      <c r="A52" t="s">
        <v>3890</v>
      </c>
      <c r="B52" t="s">
        <v>3891</v>
      </c>
      <c r="C52">
        <v>-1</v>
      </c>
      <c r="D52" t="str">
        <f>VLOOKUP(Table_miniLM_document_topics[[#This Row],[Column3.topic]],miniLM_document_topicDescriptio!$B$2:$C$26,2,FALSE)</f>
        <v>-1_the_of_ and_in_to_learning_language</v>
      </c>
    </row>
    <row r="53" spans="1:4" x14ac:dyDescent="0.25">
      <c r="A53" t="s">
        <v>3895</v>
      </c>
      <c r="B53" t="s">
        <v>3896</v>
      </c>
      <c r="C53">
        <v>18</v>
      </c>
      <c r="D53" t="str">
        <f>VLOOKUP(Table_miniLM_document_topics[[#This Row],[Column3.topic]],miniLM_document_topicDescriptio!$B$2:$C$26,2,FALSE)</f>
        <v>18_online_and_the_language</v>
      </c>
    </row>
    <row r="54" spans="1:4" x14ac:dyDescent="0.25">
      <c r="A54" t="s">
        <v>3900</v>
      </c>
      <c r="B54" t="s">
        <v>3901</v>
      </c>
      <c r="C54">
        <v>8</v>
      </c>
      <c r="D54" t="str">
        <f>VLOOKUP(Table_miniLM_document_topics[[#This Row],[Column3.topic]],miniLM_document_topicDescriptio!$B$2:$C$26,2,FALSE)</f>
        <v>8_blended_learning_the_and</v>
      </c>
    </row>
    <row r="55" spans="1:4" x14ac:dyDescent="0.25">
      <c r="A55" t="s">
        <v>3905</v>
      </c>
      <c r="B55" t="s">
        <v>3906</v>
      </c>
      <c r="C55">
        <v>19</v>
      </c>
      <c r="D55" t="str">
        <f>VLOOKUP(Table_miniLM_document_topics[[#This Row],[Column3.topic]],miniLM_document_topicDescriptio!$B$2:$C$26,2,FALSE)</f>
        <v>19_mt_translation_students_machine</v>
      </c>
    </row>
    <row r="56" spans="1:4" x14ac:dyDescent="0.25">
      <c r="A56" t="s">
        <v>3910</v>
      </c>
      <c r="B56" t="s">
        <v>3911</v>
      </c>
      <c r="C56">
        <v>0</v>
      </c>
      <c r="D56" t="str">
        <f>VLOOKUP(Table_miniLM_document_topics[[#This Row],[Column3.topic]],miniLM_document_topicDescriptio!$B$2:$C$26,2,FALSE)</f>
        <v>0_technology_teachers_of_the</v>
      </c>
    </row>
    <row r="57" spans="1:4" x14ac:dyDescent="0.25">
      <c r="A57" t="s">
        <v>3915</v>
      </c>
      <c r="B57" t="s">
        <v>3916</v>
      </c>
      <c r="C57">
        <v>1</v>
      </c>
      <c r="D57" t="str">
        <f>VLOOKUP(Table_miniLM_document_topics[[#This Row],[Column3.topic]],miniLM_document_topicDescriptio!$B$2:$C$26,2,FALSE)</f>
        <v>1_and_the_telecollaboration_intercultural</v>
      </c>
    </row>
    <row r="58" spans="1:4" x14ac:dyDescent="0.25">
      <c r="A58" t="s">
        <v>3920</v>
      </c>
      <c r="B58" t="s">
        <v>3921</v>
      </c>
      <c r="C58">
        <v>10</v>
      </c>
      <c r="D58" t="str">
        <f>VLOOKUP(Table_miniLM_document_topics[[#This Row],[Column3.topic]],miniLM_document_topicDescriptio!$B$2:$C$26,2,FALSE)</f>
        <v>10_blog_language_online</v>
      </c>
    </row>
    <row r="59" spans="1:4" x14ac:dyDescent="0.25">
      <c r="A59" t="s">
        <v>3925</v>
      </c>
      <c r="B59" t="s">
        <v>3926</v>
      </c>
      <c r="C59">
        <v>5</v>
      </c>
      <c r="D59" t="str">
        <f>VLOOKUP(Table_miniLM_document_topics[[#This Row],[Column3.topic]],miniLM_document_topicDescriptio!$B$2:$C$26,2,FALSE)</f>
        <v>5_writing_collaborative_wiki_the</v>
      </c>
    </row>
    <row r="60" spans="1:4" x14ac:dyDescent="0.25">
      <c r="A60" t="s">
        <v>3930</v>
      </c>
      <c r="B60" t="s">
        <v>3931</v>
      </c>
      <c r="C60">
        <v>1</v>
      </c>
      <c r="D60" t="str">
        <f>VLOOKUP(Table_miniLM_document_topics[[#This Row],[Column3.topic]],miniLM_document_topicDescriptio!$B$2:$C$26,2,FALSE)</f>
        <v>1_and_the_telecollaboration_intercultural</v>
      </c>
    </row>
    <row r="61" spans="1:4" x14ac:dyDescent="0.25">
      <c r="A61" t="s">
        <v>3935</v>
      </c>
      <c r="B61" t="s">
        <v>3936</v>
      </c>
      <c r="C61">
        <v>-1</v>
      </c>
      <c r="D61" t="str">
        <f>VLOOKUP(Table_miniLM_document_topics[[#This Row],[Column3.topic]],miniLM_document_topicDescriptio!$B$2:$C$26,2,FALSE)</f>
        <v>-1_the_of_ and_in_to_learning_language</v>
      </c>
    </row>
    <row r="62" spans="1:4" x14ac:dyDescent="0.25">
      <c r="A62" t="s">
        <v>3940</v>
      </c>
      <c r="B62" t="s">
        <v>3941</v>
      </c>
      <c r="C62">
        <v>10</v>
      </c>
      <c r="D62" t="str">
        <f>VLOOKUP(Table_miniLM_document_topics[[#This Row],[Column3.topic]],miniLM_document_topicDescriptio!$B$2:$C$26,2,FALSE)</f>
        <v>10_blog_language_online</v>
      </c>
    </row>
    <row r="63" spans="1:4" x14ac:dyDescent="0.25">
      <c r="A63" t="s">
        <v>3944</v>
      </c>
      <c r="B63" t="s">
        <v>3945</v>
      </c>
      <c r="C63">
        <v>3</v>
      </c>
      <c r="D63" t="str">
        <f>VLOOKUP(Table_miniLM_document_topics[[#This Row],[Column3.topic]],miniLM_document_topicDescriptio!$B$2:$C$26,2,FALSE)</f>
        <v>3_task_the_in_and</v>
      </c>
    </row>
    <row r="64" spans="1:4" x14ac:dyDescent="0.25">
      <c r="A64" t="s">
        <v>3949</v>
      </c>
      <c r="B64" t="s">
        <v>3950</v>
      </c>
      <c r="C64">
        <v>-1</v>
      </c>
      <c r="D64" t="str">
        <f>VLOOKUP(Table_miniLM_document_topics[[#This Row],[Column3.topic]],miniLM_document_topicDescriptio!$B$2:$C$26,2,FALSE)</f>
        <v>-1_the_of_ and_in_to_learning_language</v>
      </c>
    </row>
    <row r="65" spans="1:4" x14ac:dyDescent="0.25">
      <c r="A65" t="s">
        <v>3954</v>
      </c>
      <c r="B65" t="s">
        <v>3955</v>
      </c>
      <c r="C65">
        <v>-1</v>
      </c>
      <c r="D65" t="str">
        <f>VLOOKUP(Table_miniLM_document_topics[[#This Row],[Column3.topic]],miniLM_document_topicDescriptio!$B$2:$C$26,2,FALSE)</f>
        <v>-1_the_of_ and_in_to_learning_language</v>
      </c>
    </row>
    <row r="66" spans="1:4" x14ac:dyDescent="0.25">
      <c r="A66" t="s">
        <v>3959</v>
      </c>
      <c r="B66" t="s">
        <v>3960</v>
      </c>
      <c r="C66">
        <v>9</v>
      </c>
      <c r="D66" t="str">
        <f>VLOOKUP(Table_miniLM_document_topics[[#This Row],[Column3.topic]],miniLM_document_topicDescriptio!$B$2:$C$26,2,FALSE)</f>
        <v>9_captions_comprehension_the_vocabulary</v>
      </c>
    </row>
    <row r="67" spans="1:4" x14ac:dyDescent="0.25">
      <c r="A67" t="s">
        <v>4372</v>
      </c>
      <c r="B67" t="s">
        <v>4373</v>
      </c>
      <c r="C67">
        <v>10</v>
      </c>
      <c r="D67" t="str">
        <f>VLOOKUP(Table_miniLM_document_topics[[#This Row],[Column3.topic]],miniLM_document_topicDescriptio!$B$2:$C$26,2,FALSE)</f>
        <v>10_blog_language_online</v>
      </c>
    </row>
    <row r="68" spans="1:4" x14ac:dyDescent="0.25">
      <c r="A68" t="s">
        <v>4377</v>
      </c>
      <c r="B68" t="s">
        <v>4378</v>
      </c>
      <c r="C68">
        <v>20</v>
      </c>
      <c r="D68" t="str">
        <f>VLOOKUP(Table_miniLM_document_topics[[#This Row],[Column3.topic]],miniLM_document_topicDescriptio!$B$2:$C$26,2,FALSE)</f>
        <v>20_anxiety_fla_the_speaking</v>
      </c>
    </row>
    <row r="69" spans="1:4" x14ac:dyDescent="0.25">
      <c r="A69" t="s">
        <v>4382</v>
      </c>
      <c r="B69" t="s">
        <v>4383</v>
      </c>
      <c r="C69">
        <v>7</v>
      </c>
      <c r="D69" t="str">
        <f>VLOOKUP(Table_miniLM_document_topics[[#This Row],[Column3.topic]],miniLM_document_topicDescriptio!$B$2:$C$26,2,FALSE)</f>
        <v>7_game_games_and_gaming</v>
      </c>
    </row>
    <row r="70" spans="1:4" x14ac:dyDescent="0.25">
      <c r="A70" t="s">
        <v>4387</v>
      </c>
      <c r="B70" t="s">
        <v>4388</v>
      </c>
      <c r="C70">
        <v>12</v>
      </c>
      <c r="D70" t="str">
        <f>VLOOKUP(Table_miniLM_document_topics[[#This Row],[Column3.topic]],miniLM_document_topicDescriptio!$B$2:$C$26,2,FALSE)</f>
        <v>12_vr_virtual_the_and</v>
      </c>
    </row>
    <row r="71" spans="1:4" x14ac:dyDescent="0.25">
      <c r="A71" t="s">
        <v>4392</v>
      </c>
      <c r="B71" t="s">
        <v>4393</v>
      </c>
      <c r="C71">
        <v>-1</v>
      </c>
      <c r="D71" t="str">
        <f>VLOOKUP(Table_miniLM_document_topics[[#This Row],[Column3.topic]],miniLM_document_topicDescriptio!$B$2:$C$26,2,FALSE)</f>
        <v>-1_the_of_ and_in_to_learning_language</v>
      </c>
    </row>
    <row r="72" spans="1:4" x14ac:dyDescent="0.25">
      <c r="A72" t="s">
        <v>4397</v>
      </c>
      <c r="B72" t="s">
        <v>4398</v>
      </c>
      <c r="C72">
        <v>2</v>
      </c>
      <c r="D72" t="str">
        <f>VLOOKUP(Table_miniLM_document_topics[[#This Row],[Column3.topic]],miniLM_document_topicDescriptio!$B$2:$C$26,2,FALSE)</f>
        <v>2_mobile_learning_mall_the</v>
      </c>
    </row>
    <row r="73" spans="1:4" x14ac:dyDescent="0.25">
      <c r="A73" t="s">
        <v>4402</v>
      </c>
      <c r="B73" t="s">
        <v>4403</v>
      </c>
      <c r="C73">
        <v>9</v>
      </c>
      <c r="D73" t="str">
        <f>VLOOKUP(Table_miniLM_document_topics[[#This Row],[Column3.topic]],miniLM_document_topicDescriptio!$B$2:$C$26,2,FALSE)</f>
        <v>9_captions_comprehension_the_vocabulary</v>
      </c>
    </row>
    <row r="74" spans="1:4" x14ac:dyDescent="0.25">
      <c r="A74" t="s">
        <v>4407</v>
      </c>
      <c r="B74" t="s">
        <v>4408</v>
      </c>
      <c r="C74">
        <v>1</v>
      </c>
      <c r="D74" t="str">
        <f>VLOOKUP(Table_miniLM_document_topics[[#This Row],[Column3.topic]],miniLM_document_topicDescriptio!$B$2:$C$26,2,FALSE)</f>
        <v>1_and_the_telecollaboration_intercultural</v>
      </c>
    </row>
    <row r="75" spans="1:4" x14ac:dyDescent="0.25">
      <c r="A75" t="s">
        <v>4412</v>
      </c>
      <c r="B75" t="s">
        <v>4413</v>
      </c>
      <c r="C75">
        <v>6</v>
      </c>
      <c r="D75" t="str">
        <f>VLOOKUP(Table_miniLM_document_topics[[#This Row],[Column3.topic]],miniLM_document_topicDescriptio!$B$2:$C$26,2,FALSE)</f>
        <v>6_pronunciation_the_asr_of</v>
      </c>
    </row>
    <row r="76" spans="1:4" x14ac:dyDescent="0.25">
      <c r="A76" t="s">
        <v>8</v>
      </c>
      <c r="B76" t="s">
        <v>9</v>
      </c>
      <c r="C76">
        <v>3</v>
      </c>
      <c r="D76" t="str">
        <f>VLOOKUP(Table_miniLM_document_topics[[#This Row],[Column3.topic]],miniLM_document_topicDescriptio!$B$2:$C$26,2,FALSE)</f>
        <v>3_task_the_in_and</v>
      </c>
    </row>
    <row r="77" spans="1:4" x14ac:dyDescent="0.25">
      <c r="A77" t="s">
        <v>15</v>
      </c>
      <c r="B77" t="s">
        <v>16</v>
      </c>
      <c r="C77">
        <v>-1</v>
      </c>
      <c r="D77" t="str">
        <f>VLOOKUP(Table_miniLM_document_topics[[#This Row],[Column3.topic]],miniLM_document_topicDescriptio!$B$2:$C$26,2,FALSE)</f>
        <v>-1_the_of_ and_in_to_learning_language</v>
      </c>
    </row>
    <row r="78" spans="1:4" x14ac:dyDescent="0.25">
      <c r="A78" t="s">
        <v>21</v>
      </c>
      <c r="B78" t="s">
        <v>22</v>
      </c>
      <c r="C78">
        <v>-1</v>
      </c>
      <c r="D78" t="str">
        <f>VLOOKUP(Table_miniLM_document_topics[[#This Row],[Column3.topic]],miniLM_document_topicDescriptio!$B$2:$C$26,2,FALSE)</f>
        <v>-1_the_of_ and_in_to_learning_language</v>
      </c>
    </row>
    <row r="79" spans="1:4" x14ac:dyDescent="0.25">
      <c r="A79" t="s">
        <v>26</v>
      </c>
      <c r="B79" t="s">
        <v>27</v>
      </c>
      <c r="C79">
        <v>21</v>
      </c>
      <c r="D79" t="str">
        <f>VLOOKUP(Table_miniLM_document_topics[[#This Row],[Column3.topic]],miniLM_document_topicDescriptio!$B$2:$C$26,2,FALSE)</f>
        <v>21_test_assessment_da_takers</v>
      </c>
    </row>
    <row r="80" spans="1:4" x14ac:dyDescent="0.25">
      <c r="A80" t="s">
        <v>32</v>
      </c>
      <c r="B80" t="s">
        <v>33</v>
      </c>
      <c r="C80">
        <v>8</v>
      </c>
      <c r="D80" t="str">
        <f>VLOOKUP(Table_miniLM_document_topics[[#This Row],[Column3.topic]],miniLM_document_topicDescriptio!$B$2:$C$26,2,FALSE)</f>
        <v>8_blended_learning_the_and</v>
      </c>
    </row>
    <row r="81" spans="1:4" x14ac:dyDescent="0.25">
      <c r="A81" t="s">
        <v>37</v>
      </c>
      <c r="B81" t="s">
        <v>38</v>
      </c>
      <c r="C81">
        <v>-1</v>
      </c>
      <c r="D81" t="str">
        <f>VLOOKUP(Table_miniLM_document_topics[[#This Row],[Column3.topic]],miniLM_document_topicDescriptio!$B$2:$C$26,2,FALSE)</f>
        <v>-1_the_of_ and_in_to_learning_language</v>
      </c>
    </row>
    <row r="82" spans="1:4" x14ac:dyDescent="0.25">
      <c r="A82" t="s">
        <v>42</v>
      </c>
      <c r="B82" t="s">
        <v>43</v>
      </c>
      <c r="C82">
        <v>7</v>
      </c>
      <c r="D82" t="str">
        <f>VLOOKUP(Table_miniLM_document_topics[[#This Row],[Column3.topic]],miniLM_document_topicDescriptio!$B$2:$C$26,2,FALSE)</f>
        <v>7_game_games_and_gaming</v>
      </c>
    </row>
    <row r="83" spans="1:4" x14ac:dyDescent="0.25">
      <c r="A83" t="s">
        <v>47</v>
      </c>
      <c r="B83" t="s">
        <v>48</v>
      </c>
      <c r="C83">
        <v>17</v>
      </c>
      <c r="D83" t="str">
        <f>VLOOKUP(Table_miniLM_document_topics[[#This Row],[Column3.topic]],miniLM_document_topicDescriptio!$B$2:$C$26,2,FALSE)</f>
        <v>17_reading_students_the_comprehension</v>
      </c>
    </row>
    <row r="84" spans="1:4" x14ac:dyDescent="0.25">
      <c r="A84" t="s">
        <v>52</v>
      </c>
      <c r="B84" t="s">
        <v>53</v>
      </c>
      <c r="C84">
        <v>-1</v>
      </c>
      <c r="D84" t="str">
        <f>VLOOKUP(Table_miniLM_document_topics[[#This Row],[Column3.topic]],miniLM_document_topicDescriptio!$B$2:$C$26,2,FALSE)</f>
        <v>-1_the_of_ and_in_to_learning_language</v>
      </c>
    </row>
    <row r="85" spans="1:4" x14ac:dyDescent="0.25">
      <c r="A85" t="s">
        <v>57</v>
      </c>
      <c r="B85" t="s">
        <v>58</v>
      </c>
      <c r="C85">
        <v>4</v>
      </c>
      <c r="D85" t="str">
        <f>VLOOKUP(Table_miniLM_document_topics[[#This Row],[Column3.topic]],miniLM_document_topicDescriptio!$B$2:$C$26,2,FALSE)</f>
        <v>4_corpus_the_ddl_of</v>
      </c>
    </row>
    <row r="86" spans="1:4" x14ac:dyDescent="0.25">
      <c r="A86" t="s">
        <v>63</v>
      </c>
      <c r="B86" t="s">
        <v>64</v>
      </c>
      <c r="C86">
        <v>-1</v>
      </c>
      <c r="D86" t="str">
        <f>VLOOKUP(Table_miniLM_document_topics[[#This Row],[Column3.topic]],miniLM_document_topicDescriptio!$B$2:$C$26,2,FALSE)</f>
        <v>-1_the_of_ and_in_to_learning_language</v>
      </c>
    </row>
    <row r="87" spans="1:4" x14ac:dyDescent="0.25">
      <c r="A87" t="s">
        <v>68</v>
      </c>
      <c r="B87" t="s">
        <v>69</v>
      </c>
      <c r="C87">
        <v>-1</v>
      </c>
      <c r="D87" t="str">
        <f>VLOOKUP(Table_miniLM_document_topics[[#This Row],[Column3.topic]],miniLM_document_topicDescriptio!$B$2:$C$26,2,FALSE)</f>
        <v>-1_the_of_ and_in_to_learning_language</v>
      </c>
    </row>
    <row r="88" spans="1:4" x14ac:dyDescent="0.25">
      <c r="A88" t="s">
        <v>74</v>
      </c>
      <c r="B88" t="s">
        <v>75</v>
      </c>
      <c r="C88">
        <v>-1</v>
      </c>
      <c r="D88" t="str">
        <f>VLOOKUP(Table_miniLM_document_topics[[#This Row],[Column3.topic]],miniLM_document_topicDescriptio!$B$2:$C$26,2,FALSE)</f>
        <v>-1_the_of_ and_in_to_learning_language</v>
      </c>
    </row>
    <row r="89" spans="1:4" x14ac:dyDescent="0.25">
      <c r="A89" t="s">
        <v>79</v>
      </c>
      <c r="B89" t="s">
        <v>80</v>
      </c>
      <c r="C89">
        <v>18</v>
      </c>
      <c r="D89" t="str">
        <f>VLOOKUP(Table_miniLM_document_topics[[#This Row],[Column3.topic]],miniLM_document_topicDescriptio!$B$2:$C$26,2,FALSE)</f>
        <v>18_online_and_the_language</v>
      </c>
    </row>
    <row r="90" spans="1:4" x14ac:dyDescent="0.25">
      <c r="A90" t="s">
        <v>84</v>
      </c>
      <c r="B90" t="s">
        <v>85</v>
      </c>
      <c r="C90">
        <v>8</v>
      </c>
      <c r="D90" t="str">
        <f>VLOOKUP(Table_miniLM_document_topics[[#This Row],[Column3.topic]],miniLM_document_topicDescriptio!$B$2:$C$26,2,FALSE)</f>
        <v>8_blended_learning_the_and</v>
      </c>
    </row>
    <row r="91" spans="1:4" x14ac:dyDescent="0.25">
      <c r="A91" t="s">
        <v>90</v>
      </c>
      <c r="B91" t="s">
        <v>91</v>
      </c>
      <c r="C91">
        <v>18</v>
      </c>
      <c r="D91" t="str">
        <f>VLOOKUP(Table_miniLM_document_topics[[#This Row],[Column3.topic]],miniLM_document_topicDescriptio!$B$2:$C$26,2,FALSE)</f>
        <v>18_online_and_the_language</v>
      </c>
    </row>
    <row r="92" spans="1:4" x14ac:dyDescent="0.25">
      <c r="A92" t="s">
        <v>95</v>
      </c>
      <c r="B92" t="s">
        <v>96</v>
      </c>
      <c r="C92">
        <v>-1</v>
      </c>
      <c r="D92" t="str">
        <f>VLOOKUP(Table_miniLM_document_topics[[#This Row],[Column3.topic]],miniLM_document_topicDescriptio!$B$2:$C$26,2,FALSE)</f>
        <v>-1_the_of_ and_in_to_learning_language</v>
      </c>
    </row>
    <row r="93" spans="1:4" x14ac:dyDescent="0.25">
      <c r="A93" t="s">
        <v>100</v>
      </c>
      <c r="B93" t="s">
        <v>101</v>
      </c>
      <c r="C93">
        <v>18</v>
      </c>
      <c r="D93" t="str">
        <f>VLOOKUP(Table_miniLM_document_topics[[#This Row],[Column3.topic]],miniLM_document_topicDescriptio!$B$2:$C$26,2,FALSE)</f>
        <v>18_online_and_the_language</v>
      </c>
    </row>
    <row r="94" spans="1:4" x14ac:dyDescent="0.25">
      <c r="A94" t="s">
        <v>106</v>
      </c>
      <c r="B94" t="s">
        <v>107</v>
      </c>
      <c r="C94">
        <v>-1</v>
      </c>
      <c r="D94" t="str">
        <f>VLOOKUP(Table_miniLM_document_topics[[#This Row],[Column3.topic]],miniLM_document_topicDescriptio!$B$2:$C$26,2,FALSE)</f>
        <v>-1_the_of_ and_in_to_learning_language</v>
      </c>
    </row>
    <row r="95" spans="1:4" x14ac:dyDescent="0.25">
      <c r="A95" t="s">
        <v>111</v>
      </c>
      <c r="B95" t="s">
        <v>112</v>
      </c>
      <c r="C95">
        <v>1</v>
      </c>
      <c r="D95" t="str">
        <f>VLOOKUP(Table_miniLM_document_topics[[#This Row],[Column3.topic]],miniLM_document_topicDescriptio!$B$2:$C$26,2,FALSE)</f>
        <v>1_and_the_telecollaboration_intercultural</v>
      </c>
    </row>
    <row r="96" spans="1:4" x14ac:dyDescent="0.25">
      <c r="A96" t="s">
        <v>117</v>
      </c>
      <c r="B96" t="s">
        <v>118</v>
      </c>
      <c r="C96">
        <v>-1</v>
      </c>
      <c r="D96" t="str">
        <f>VLOOKUP(Table_miniLM_document_topics[[#This Row],[Column3.topic]],miniLM_document_topicDescriptio!$B$2:$C$26,2,FALSE)</f>
        <v>-1_the_of_ and_in_to_learning_language</v>
      </c>
    </row>
    <row r="97" spans="1:4" x14ac:dyDescent="0.25">
      <c r="A97" t="s">
        <v>122</v>
      </c>
      <c r="B97" t="s">
        <v>123</v>
      </c>
      <c r="C97">
        <v>6</v>
      </c>
      <c r="D97" t="str">
        <f>VLOOKUP(Table_miniLM_document_topics[[#This Row],[Column3.topic]],miniLM_document_topicDescriptio!$B$2:$C$26,2,FALSE)</f>
        <v>6_pronunciation_the_asr_of</v>
      </c>
    </row>
    <row r="98" spans="1:4" x14ac:dyDescent="0.25">
      <c r="A98" t="s">
        <v>128</v>
      </c>
      <c r="B98" t="s">
        <v>129</v>
      </c>
      <c r="C98">
        <v>1</v>
      </c>
      <c r="D98" t="str">
        <f>VLOOKUP(Table_miniLM_document_topics[[#This Row],[Column3.topic]],miniLM_document_topicDescriptio!$B$2:$C$26,2,FALSE)</f>
        <v>1_and_the_telecollaboration_intercultural</v>
      </c>
    </row>
    <row r="99" spans="1:4" x14ac:dyDescent="0.25">
      <c r="A99" t="s">
        <v>134</v>
      </c>
      <c r="B99" t="s">
        <v>135</v>
      </c>
      <c r="C99">
        <v>14</v>
      </c>
      <c r="D99" t="str">
        <f>VLOOKUP(Table_miniLM_document_topics[[#This Row],[Column3.topic]],miniLM_document_topicDescriptio!$B$2:$C$26,2,FALSE)</f>
        <v>14_vocabulary_the_of_and</v>
      </c>
    </row>
    <row r="100" spans="1:4" x14ac:dyDescent="0.25">
      <c r="A100" t="s">
        <v>229</v>
      </c>
      <c r="B100" t="s">
        <v>5967</v>
      </c>
      <c r="C100">
        <v>1</v>
      </c>
      <c r="D100" t="str">
        <f>VLOOKUP(Table_miniLM_document_topics[[#This Row],[Column3.topic]],miniLM_document_topicDescriptio!$B$2:$C$26,2,FALSE)</f>
        <v>1_and_the_telecollaboration_intercultural</v>
      </c>
    </row>
    <row r="101" spans="1:4" x14ac:dyDescent="0.25">
      <c r="A101" t="s">
        <v>233</v>
      </c>
      <c r="B101" t="s">
        <v>234</v>
      </c>
      <c r="C101">
        <v>9</v>
      </c>
      <c r="D101" t="str">
        <f>VLOOKUP(Table_miniLM_document_topics[[#This Row],[Column3.topic]],miniLM_document_topicDescriptio!$B$2:$C$26,2,FALSE)</f>
        <v>9_captions_comprehension_the_vocabulary</v>
      </c>
    </row>
    <row r="102" spans="1:4" x14ac:dyDescent="0.25">
      <c r="A102" t="s">
        <v>238</v>
      </c>
      <c r="B102" t="s">
        <v>239</v>
      </c>
      <c r="C102">
        <v>0</v>
      </c>
      <c r="D102" t="str">
        <f>VLOOKUP(Table_miniLM_document_topics[[#This Row],[Column3.topic]],miniLM_document_topicDescriptio!$B$2:$C$26,2,FALSE)</f>
        <v>0_technology_teachers_of_the</v>
      </c>
    </row>
    <row r="103" spans="1:4" x14ac:dyDescent="0.25">
      <c r="A103" t="s">
        <v>244</v>
      </c>
      <c r="B103" t="s">
        <v>245</v>
      </c>
      <c r="C103">
        <v>0</v>
      </c>
      <c r="D103" t="str">
        <f>VLOOKUP(Table_miniLM_document_topics[[#This Row],[Column3.topic]],miniLM_document_topicDescriptio!$B$2:$C$26,2,FALSE)</f>
        <v>0_technology_teachers_of_the</v>
      </c>
    </row>
    <row r="104" spans="1:4" x14ac:dyDescent="0.25">
      <c r="A104" t="s">
        <v>249</v>
      </c>
      <c r="B104" t="s">
        <v>250</v>
      </c>
      <c r="C104">
        <v>5</v>
      </c>
      <c r="D104" t="str">
        <f>VLOOKUP(Table_miniLM_document_topics[[#This Row],[Column3.topic]],miniLM_document_topicDescriptio!$B$2:$C$26,2,FALSE)</f>
        <v>5_writing_collaborative_wiki_the</v>
      </c>
    </row>
    <row r="105" spans="1:4" x14ac:dyDescent="0.25">
      <c r="A105" t="s">
        <v>255</v>
      </c>
      <c r="B105" t="s">
        <v>256</v>
      </c>
      <c r="C105">
        <v>-1</v>
      </c>
      <c r="D105" t="str">
        <f>VLOOKUP(Table_miniLM_document_topics[[#This Row],[Column3.topic]],miniLM_document_topicDescriptio!$B$2:$C$26,2,FALSE)</f>
        <v>-1_the_of_ and_in_to_learning_language</v>
      </c>
    </row>
    <row r="106" spans="1:4" x14ac:dyDescent="0.25">
      <c r="A106" t="s">
        <v>260</v>
      </c>
      <c r="B106" t="s">
        <v>261</v>
      </c>
      <c r="C106">
        <v>6</v>
      </c>
      <c r="D106" t="str">
        <f>VLOOKUP(Table_miniLM_document_topics[[#This Row],[Column3.topic]],miniLM_document_topicDescriptio!$B$2:$C$26,2,FALSE)</f>
        <v>6_pronunciation_the_asr_of</v>
      </c>
    </row>
    <row r="107" spans="1:4" x14ac:dyDescent="0.25">
      <c r="A107" t="s">
        <v>265</v>
      </c>
      <c r="B107" t="s">
        <v>266</v>
      </c>
      <c r="C107">
        <v>-1</v>
      </c>
      <c r="D107" t="str">
        <f>VLOOKUP(Table_miniLM_document_topics[[#This Row],[Column3.topic]],miniLM_document_topicDescriptio!$B$2:$C$26,2,FALSE)</f>
        <v>-1_the_of_ and_in_to_learning_language</v>
      </c>
    </row>
    <row r="108" spans="1:4" x14ac:dyDescent="0.25">
      <c r="A108" t="s">
        <v>270</v>
      </c>
      <c r="B108" t="s">
        <v>271</v>
      </c>
      <c r="C108">
        <v>8</v>
      </c>
      <c r="D108" t="str">
        <f>VLOOKUP(Table_miniLM_document_topics[[#This Row],[Column3.topic]],miniLM_document_topicDescriptio!$B$2:$C$26,2,FALSE)</f>
        <v>8_blended_learning_the_and</v>
      </c>
    </row>
    <row r="109" spans="1:4" x14ac:dyDescent="0.25">
      <c r="A109" t="s">
        <v>276</v>
      </c>
      <c r="B109" t="s">
        <v>277</v>
      </c>
      <c r="C109">
        <v>17</v>
      </c>
      <c r="D109" t="str">
        <f>VLOOKUP(Table_miniLM_document_topics[[#This Row],[Column3.topic]],miniLM_document_topicDescriptio!$B$2:$C$26,2,FALSE)</f>
        <v>17_reading_students_the_comprehension</v>
      </c>
    </row>
    <row r="110" spans="1:4" x14ac:dyDescent="0.25">
      <c r="A110" t="s">
        <v>281</v>
      </c>
      <c r="B110" t="s">
        <v>282</v>
      </c>
      <c r="C110">
        <v>-1</v>
      </c>
      <c r="D110" t="str">
        <f>VLOOKUP(Table_miniLM_document_topics[[#This Row],[Column3.topic]],miniLM_document_topicDescriptio!$B$2:$C$26,2,FALSE)</f>
        <v>-1_the_of_ and_in_to_learning_language</v>
      </c>
    </row>
    <row r="111" spans="1:4" x14ac:dyDescent="0.25">
      <c r="A111" t="s">
        <v>286</v>
      </c>
      <c r="B111" t="s">
        <v>287</v>
      </c>
      <c r="C111">
        <v>15</v>
      </c>
      <c r="D111" t="str">
        <f>VLOOKUP(Table_miniLM_document_topics[[#This Row],[Column3.topic]],miniLM_document_topicDescriptio!$B$2:$C$26,2,FALSE)</f>
        <v>15_digital_storytelling_the_and</v>
      </c>
    </row>
    <row r="112" spans="1:4" x14ac:dyDescent="0.25">
      <c r="A112" t="s">
        <v>291</v>
      </c>
      <c r="B112" t="s">
        <v>292</v>
      </c>
      <c r="C112">
        <v>9</v>
      </c>
      <c r="D112" t="str">
        <f>VLOOKUP(Table_miniLM_document_topics[[#This Row],[Column3.topic]],miniLM_document_topicDescriptio!$B$2:$C$26,2,FALSE)</f>
        <v>9_captions_comprehension_the_vocabulary</v>
      </c>
    </row>
    <row r="113" spans="1:4" x14ac:dyDescent="0.25">
      <c r="A113" t="s">
        <v>297</v>
      </c>
      <c r="B113" t="s">
        <v>298</v>
      </c>
      <c r="C113">
        <v>3</v>
      </c>
      <c r="D113" t="str">
        <f>VLOOKUP(Table_miniLM_document_topics[[#This Row],[Column3.topic]],miniLM_document_topicDescriptio!$B$2:$C$26,2,FALSE)</f>
        <v>3_task_the_in_and</v>
      </c>
    </row>
    <row r="114" spans="1:4" x14ac:dyDescent="0.25">
      <c r="A114" t="s">
        <v>302</v>
      </c>
      <c r="B114" t="s">
        <v>303</v>
      </c>
      <c r="C114">
        <v>1</v>
      </c>
      <c r="D114" t="str">
        <f>VLOOKUP(Table_miniLM_document_topics[[#This Row],[Column3.topic]],miniLM_document_topicDescriptio!$B$2:$C$26,2,FALSE)</f>
        <v>1_and_the_telecollaboration_intercultural</v>
      </c>
    </row>
    <row r="115" spans="1:4" x14ac:dyDescent="0.25">
      <c r="A115" t="s">
        <v>307</v>
      </c>
      <c r="B115" t="s">
        <v>308</v>
      </c>
      <c r="C115">
        <v>6</v>
      </c>
      <c r="D115" t="str">
        <f>VLOOKUP(Table_miniLM_document_topics[[#This Row],[Column3.topic]],miniLM_document_topicDescriptio!$B$2:$C$26,2,FALSE)</f>
        <v>6_pronunciation_the_asr_of</v>
      </c>
    </row>
    <row r="116" spans="1:4" x14ac:dyDescent="0.25">
      <c r="A116" t="s">
        <v>312</v>
      </c>
      <c r="B116" t="s">
        <v>313</v>
      </c>
      <c r="C116">
        <v>18</v>
      </c>
      <c r="D116" t="str">
        <f>VLOOKUP(Table_miniLM_document_topics[[#This Row],[Column3.topic]],miniLM_document_topicDescriptio!$B$2:$C$26,2,FALSE)</f>
        <v>18_online_and_the_language</v>
      </c>
    </row>
    <row r="117" spans="1:4" x14ac:dyDescent="0.25">
      <c r="A117" t="s">
        <v>318</v>
      </c>
      <c r="B117" t="s">
        <v>319</v>
      </c>
      <c r="C117">
        <v>18</v>
      </c>
      <c r="D117" t="str">
        <f>VLOOKUP(Table_miniLM_document_topics[[#This Row],[Column3.topic]],miniLM_document_topicDescriptio!$B$2:$C$26,2,FALSE)</f>
        <v>18_online_and_the_language</v>
      </c>
    </row>
    <row r="118" spans="1:4" x14ac:dyDescent="0.25">
      <c r="A118" t="s">
        <v>323</v>
      </c>
      <c r="B118" t="s">
        <v>324</v>
      </c>
      <c r="C118">
        <v>10</v>
      </c>
      <c r="D118" t="str">
        <f>VLOOKUP(Table_miniLM_document_topics[[#This Row],[Column3.topic]],miniLM_document_topicDescriptio!$B$2:$C$26,2,FALSE)</f>
        <v>10_blog_language_online</v>
      </c>
    </row>
    <row r="119" spans="1:4" x14ac:dyDescent="0.25">
      <c r="A119" t="s">
        <v>328</v>
      </c>
      <c r="B119" t="s">
        <v>5965</v>
      </c>
      <c r="C119">
        <v>0</v>
      </c>
      <c r="D119" t="str">
        <f>VLOOKUP(Table_miniLM_document_topics[[#This Row],[Column3.topic]],miniLM_document_topicDescriptio!$B$2:$C$26,2,FALSE)</f>
        <v>0_technology_teachers_of_the</v>
      </c>
    </row>
    <row r="120" spans="1:4" x14ac:dyDescent="0.25">
      <c r="A120" t="s">
        <v>332</v>
      </c>
      <c r="B120" t="s">
        <v>333</v>
      </c>
      <c r="C120">
        <v>8</v>
      </c>
      <c r="D120" t="str">
        <f>VLOOKUP(Table_miniLM_document_topics[[#This Row],[Column3.topic]],miniLM_document_topicDescriptio!$B$2:$C$26,2,FALSE)</f>
        <v>8_blended_learning_the_and</v>
      </c>
    </row>
    <row r="121" spans="1:4" x14ac:dyDescent="0.25">
      <c r="A121" t="s">
        <v>336</v>
      </c>
      <c r="B121" t="s">
        <v>337</v>
      </c>
      <c r="C121">
        <v>6</v>
      </c>
      <c r="D121" t="str">
        <f>VLOOKUP(Table_miniLM_document_topics[[#This Row],[Column3.topic]],miniLM_document_topicDescriptio!$B$2:$C$26,2,FALSE)</f>
        <v>6_pronunciation_the_asr_of</v>
      </c>
    </row>
    <row r="122" spans="1:4" x14ac:dyDescent="0.25">
      <c r="A122" t="s">
        <v>342</v>
      </c>
      <c r="B122" t="s">
        <v>343</v>
      </c>
      <c r="C122">
        <v>-1</v>
      </c>
      <c r="D122" t="str">
        <f>VLOOKUP(Table_miniLM_document_topics[[#This Row],[Column3.topic]],miniLM_document_topicDescriptio!$B$2:$C$26,2,FALSE)</f>
        <v>-1_the_of_ and_in_to_learning_language</v>
      </c>
    </row>
    <row r="123" spans="1:4" x14ac:dyDescent="0.25">
      <c r="A123" t="s">
        <v>348</v>
      </c>
      <c r="B123" t="s">
        <v>5966</v>
      </c>
      <c r="C123">
        <v>-1</v>
      </c>
      <c r="D123" t="str">
        <f>VLOOKUP(Table_miniLM_document_topics[[#This Row],[Column3.topic]],miniLM_document_topicDescriptio!$B$2:$C$26,2,FALSE)</f>
        <v>-1_the_of_ and_in_to_learning_language</v>
      </c>
    </row>
    <row r="124" spans="1:4" x14ac:dyDescent="0.25">
      <c r="A124" t="s">
        <v>352</v>
      </c>
      <c r="B124" t="s">
        <v>353</v>
      </c>
      <c r="C124">
        <v>11</v>
      </c>
      <c r="D124" t="str">
        <f>VLOOKUP(Table_miniLM_document_topics[[#This Row],[Column3.topic]],miniLM_document_topicDescriptio!$B$2:$C$26,2,FALSE)</f>
        <v>11_feedback_awe_writing_errors</v>
      </c>
    </row>
    <row r="125" spans="1:4" x14ac:dyDescent="0.25">
      <c r="A125" t="s">
        <v>357</v>
      </c>
      <c r="B125" t="s">
        <v>358</v>
      </c>
      <c r="C125">
        <v>9</v>
      </c>
      <c r="D125" t="str">
        <f>VLOOKUP(Table_miniLM_document_topics[[#This Row],[Column3.topic]],miniLM_document_topicDescriptio!$B$2:$C$26,2,FALSE)</f>
        <v>9_captions_comprehension_the_vocabulary</v>
      </c>
    </row>
    <row r="126" spans="1:4" x14ac:dyDescent="0.25">
      <c r="A126" t="s">
        <v>362</v>
      </c>
      <c r="B126" t="s">
        <v>363</v>
      </c>
      <c r="C126">
        <v>-1</v>
      </c>
      <c r="D126" t="str">
        <f>VLOOKUP(Table_miniLM_document_topics[[#This Row],[Column3.topic]],miniLM_document_topicDescriptio!$B$2:$C$26,2,FALSE)</f>
        <v>-1_the_of_ and_in_to_learning_language</v>
      </c>
    </row>
    <row r="127" spans="1:4" x14ac:dyDescent="0.25">
      <c r="A127" t="s">
        <v>367</v>
      </c>
      <c r="B127" t="s">
        <v>368</v>
      </c>
      <c r="C127">
        <v>23</v>
      </c>
      <c r="D127" t="str">
        <f>VLOOKUP(Table_miniLM_document_topics[[#This Row],[Column3.topic]],miniLM_document_topicDescriptio!$B$2:$C$26,2,FALSE)</f>
        <v>23_meta_call_of_research</v>
      </c>
    </row>
    <row r="128" spans="1:4" x14ac:dyDescent="0.25">
      <c r="A128" t="s">
        <v>372</v>
      </c>
      <c r="B128" t="s">
        <v>373</v>
      </c>
      <c r="C128">
        <v>2</v>
      </c>
      <c r="D128" t="str">
        <f>VLOOKUP(Table_miniLM_document_topics[[#This Row],[Column3.topic]],miniLM_document_topicDescriptio!$B$2:$C$26,2,FALSE)</f>
        <v>2_mobile_learning_mall_the</v>
      </c>
    </row>
    <row r="129" spans="1:4" x14ac:dyDescent="0.25">
      <c r="A129" t="s">
        <v>704</v>
      </c>
      <c r="B129" t="s">
        <v>705</v>
      </c>
      <c r="C129">
        <v>-1</v>
      </c>
      <c r="D129" t="str">
        <f>VLOOKUP(Table_miniLM_document_topics[[#This Row],[Column3.topic]],miniLM_document_topicDescriptio!$B$2:$C$26,2,FALSE)</f>
        <v>-1_the_of_ and_in_to_learning_language</v>
      </c>
    </row>
    <row r="130" spans="1:4" x14ac:dyDescent="0.25">
      <c r="A130" t="s">
        <v>708</v>
      </c>
      <c r="B130" t="s">
        <v>709</v>
      </c>
      <c r="C130">
        <v>-1</v>
      </c>
      <c r="D130" t="str">
        <f>VLOOKUP(Table_miniLM_document_topics[[#This Row],[Column3.topic]],miniLM_document_topicDescriptio!$B$2:$C$26,2,FALSE)</f>
        <v>-1_the_of_ and_in_to_learning_language</v>
      </c>
    </row>
    <row r="131" spans="1:4" x14ac:dyDescent="0.25">
      <c r="A131" t="s">
        <v>712</v>
      </c>
      <c r="B131" t="s">
        <v>713</v>
      </c>
      <c r="C131">
        <v>-1</v>
      </c>
      <c r="D131" t="str">
        <f>VLOOKUP(Table_miniLM_document_topics[[#This Row],[Column3.topic]],miniLM_document_topicDescriptio!$B$2:$C$26,2,FALSE)</f>
        <v>-1_the_of_ and_in_to_learning_language</v>
      </c>
    </row>
    <row r="132" spans="1:4" x14ac:dyDescent="0.25">
      <c r="A132" t="s">
        <v>717</v>
      </c>
      <c r="B132" t="s">
        <v>718</v>
      </c>
      <c r="C132">
        <v>6</v>
      </c>
      <c r="D132" t="str">
        <f>VLOOKUP(Table_miniLM_document_topics[[#This Row],[Column3.topic]],miniLM_document_topicDescriptio!$B$2:$C$26,2,FALSE)</f>
        <v>6_pronunciation_the_asr_of</v>
      </c>
    </row>
    <row r="133" spans="1:4" x14ac:dyDescent="0.25">
      <c r="A133" t="s">
        <v>723</v>
      </c>
      <c r="B133" t="s">
        <v>724</v>
      </c>
      <c r="C133">
        <v>10</v>
      </c>
      <c r="D133" t="str">
        <f>VLOOKUP(Table_miniLM_document_topics[[#This Row],[Column3.topic]],miniLM_document_topicDescriptio!$B$2:$C$26,2,FALSE)</f>
        <v>10_blog_language_online</v>
      </c>
    </row>
    <row r="134" spans="1:4" x14ac:dyDescent="0.25">
      <c r="A134" t="s">
        <v>728</v>
      </c>
      <c r="B134" t="s">
        <v>729</v>
      </c>
      <c r="C134">
        <v>12</v>
      </c>
      <c r="D134" t="str">
        <f>VLOOKUP(Table_miniLM_document_topics[[#This Row],[Column3.topic]],miniLM_document_topicDescriptio!$B$2:$C$26,2,FALSE)</f>
        <v>12_vr_virtual_the_and</v>
      </c>
    </row>
    <row r="135" spans="1:4" x14ac:dyDescent="0.25">
      <c r="A135" t="s">
        <v>734</v>
      </c>
      <c r="B135" t="s">
        <v>735</v>
      </c>
      <c r="C135">
        <v>-1</v>
      </c>
      <c r="D135" t="str">
        <f>VLOOKUP(Table_miniLM_document_topics[[#This Row],[Column3.topic]],miniLM_document_topicDescriptio!$B$2:$C$26,2,FALSE)</f>
        <v>-1_the_of_ and_in_to_learning_language</v>
      </c>
    </row>
    <row r="136" spans="1:4" x14ac:dyDescent="0.25">
      <c r="A136" t="s">
        <v>740</v>
      </c>
      <c r="B136" t="s">
        <v>741</v>
      </c>
      <c r="C136">
        <v>-1</v>
      </c>
      <c r="D136" t="str">
        <f>VLOOKUP(Table_miniLM_document_topics[[#This Row],[Column3.topic]],miniLM_document_topicDescriptio!$B$2:$C$26,2,FALSE)</f>
        <v>-1_the_of_ and_in_to_learning_language</v>
      </c>
    </row>
    <row r="137" spans="1:4" x14ac:dyDescent="0.25">
      <c r="A137" t="s">
        <v>746</v>
      </c>
      <c r="B137" t="s">
        <v>747</v>
      </c>
      <c r="C137">
        <v>-1</v>
      </c>
      <c r="D137" t="str">
        <f>VLOOKUP(Table_miniLM_document_topics[[#This Row],[Column3.topic]],miniLM_document_topicDescriptio!$B$2:$C$26,2,FALSE)</f>
        <v>-1_the_of_ and_in_to_learning_language</v>
      </c>
    </row>
    <row r="138" spans="1:4" x14ac:dyDescent="0.25">
      <c r="A138" t="s">
        <v>751</v>
      </c>
      <c r="B138" t="s">
        <v>752</v>
      </c>
      <c r="C138">
        <v>-1</v>
      </c>
      <c r="D138" t="str">
        <f>VLOOKUP(Table_miniLM_document_topics[[#This Row],[Column3.topic]],miniLM_document_topicDescriptio!$B$2:$C$26,2,FALSE)</f>
        <v>-1_the_of_ and_in_to_learning_language</v>
      </c>
    </row>
    <row r="139" spans="1:4" x14ac:dyDescent="0.25">
      <c r="A139" t="s">
        <v>757</v>
      </c>
      <c r="B139" t="s">
        <v>758</v>
      </c>
      <c r="C139">
        <v>10</v>
      </c>
      <c r="D139" t="str">
        <f>VLOOKUP(Table_miniLM_document_topics[[#This Row],[Column3.topic]],miniLM_document_topicDescriptio!$B$2:$C$26,2,FALSE)</f>
        <v>10_blog_language_online</v>
      </c>
    </row>
    <row r="140" spans="1:4" x14ac:dyDescent="0.25">
      <c r="A140" t="s">
        <v>762</v>
      </c>
      <c r="B140" t="s">
        <v>763</v>
      </c>
      <c r="C140">
        <v>4</v>
      </c>
      <c r="D140" t="str">
        <f>VLOOKUP(Table_miniLM_document_topics[[#This Row],[Column3.topic]],miniLM_document_topicDescriptio!$B$2:$C$26,2,FALSE)</f>
        <v>4_corpus_the_ddl_of</v>
      </c>
    </row>
    <row r="141" spans="1:4" x14ac:dyDescent="0.25">
      <c r="A141" t="s">
        <v>768</v>
      </c>
      <c r="B141" t="s">
        <v>769</v>
      </c>
      <c r="C141">
        <v>-1</v>
      </c>
      <c r="D141" t="str">
        <f>VLOOKUP(Table_miniLM_document_topics[[#This Row],[Column3.topic]],miniLM_document_topicDescriptio!$B$2:$C$26,2,FALSE)</f>
        <v>-1_the_of_ and_in_to_learning_language</v>
      </c>
    </row>
    <row r="142" spans="1:4" x14ac:dyDescent="0.25">
      <c r="A142" t="s">
        <v>774</v>
      </c>
      <c r="B142" t="s">
        <v>775</v>
      </c>
      <c r="C142">
        <v>5</v>
      </c>
      <c r="D142" t="str">
        <f>VLOOKUP(Table_miniLM_document_topics[[#This Row],[Column3.topic]],miniLM_document_topicDescriptio!$B$2:$C$26,2,FALSE)</f>
        <v>5_writing_collaborative_wiki_the</v>
      </c>
    </row>
    <row r="143" spans="1:4" x14ac:dyDescent="0.25">
      <c r="A143" t="s">
        <v>779</v>
      </c>
      <c r="B143" t="s">
        <v>780</v>
      </c>
      <c r="C143">
        <v>16</v>
      </c>
      <c r="D143" t="str">
        <f>VLOOKUP(Table_miniLM_document_topics[[#This Row],[Column3.topic]],miniLM_document_topicDescriptio!$B$2:$C$26,2,FALSE)</f>
        <v>16_flipped_the_classroom_in</v>
      </c>
    </row>
    <row r="144" spans="1:4" x14ac:dyDescent="0.25">
      <c r="A144" t="s">
        <v>784</v>
      </c>
      <c r="B144" t="s">
        <v>785</v>
      </c>
      <c r="C144">
        <v>17</v>
      </c>
      <c r="D144" t="str">
        <f>VLOOKUP(Table_miniLM_document_topics[[#This Row],[Column3.topic]],miniLM_document_topicDescriptio!$B$2:$C$26,2,FALSE)</f>
        <v>17_reading_students_the_comprehension</v>
      </c>
    </row>
    <row r="145" spans="1:4" x14ac:dyDescent="0.25">
      <c r="A145" t="s">
        <v>789</v>
      </c>
      <c r="B145" t="s">
        <v>790</v>
      </c>
      <c r="C145">
        <v>-1</v>
      </c>
      <c r="D145" t="str">
        <f>VLOOKUP(Table_miniLM_document_topics[[#This Row],[Column3.topic]],miniLM_document_topicDescriptio!$B$2:$C$26,2,FALSE)</f>
        <v>-1_the_of_ and_in_to_learning_language</v>
      </c>
    </row>
    <row r="146" spans="1:4" x14ac:dyDescent="0.25">
      <c r="A146" t="s">
        <v>794</v>
      </c>
      <c r="B146" t="s">
        <v>795</v>
      </c>
      <c r="C146">
        <v>10</v>
      </c>
      <c r="D146" t="str">
        <f>VLOOKUP(Table_miniLM_document_topics[[#This Row],[Column3.topic]],miniLM_document_topicDescriptio!$B$2:$C$26,2,FALSE)</f>
        <v>10_blog_language_online</v>
      </c>
    </row>
    <row r="147" spans="1:4" x14ac:dyDescent="0.25">
      <c r="A147" t="s">
        <v>799</v>
      </c>
      <c r="B147" t="s">
        <v>800</v>
      </c>
      <c r="C147">
        <v>6</v>
      </c>
      <c r="D147" t="str">
        <f>VLOOKUP(Table_miniLM_document_topics[[#This Row],[Column3.topic]],miniLM_document_topicDescriptio!$B$2:$C$26,2,FALSE)</f>
        <v>6_pronunciation_the_asr_of</v>
      </c>
    </row>
    <row r="148" spans="1:4" x14ac:dyDescent="0.25">
      <c r="A148" t="s">
        <v>804</v>
      </c>
      <c r="B148" t="s">
        <v>805</v>
      </c>
      <c r="C148">
        <v>4</v>
      </c>
      <c r="D148" t="str">
        <f>VLOOKUP(Table_miniLM_document_topics[[#This Row],[Column3.topic]],miniLM_document_topicDescriptio!$B$2:$C$26,2,FALSE)</f>
        <v>4_corpus_the_ddl_of</v>
      </c>
    </row>
    <row r="149" spans="1:4" x14ac:dyDescent="0.25">
      <c r="A149" t="s">
        <v>809</v>
      </c>
      <c r="B149" t="s">
        <v>810</v>
      </c>
      <c r="C149">
        <v>10</v>
      </c>
      <c r="D149" t="str">
        <f>VLOOKUP(Table_miniLM_document_topics[[#This Row],[Column3.topic]],miniLM_document_topicDescriptio!$B$2:$C$26,2,FALSE)</f>
        <v>10_blog_language_online</v>
      </c>
    </row>
    <row r="150" spans="1:4" x14ac:dyDescent="0.25">
      <c r="A150" t="s">
        <v>814</v>
      </c>
      <c r="B150" t="s">
        <v>815</v>
      </c>
      <c r="C150">
        <v>-1</v>
      </c>
      <c r="D150" t="str">
        <f>VLOOKUP(Table_miniLM_document_topics[[#This Row],[Column3.topic]],miniLM_document_topicDescriptio!$B$2:$C$26,2,FALSE)</f>
        <v>-1_the_of_ and_in_to_learning_language</v>
      </c>
    </row>
    <row r="151" spans="1:4" x14ac:dyDescent="0.25">
      <c r="A151" t="s">
        <v>819</v>
      </c>
      <c r="B151" t="s">
        <v>820</v>
      </c>
      <c r="C151">
        <v>4</v>
      </c>
      <c r="D151" t="str">
        <f>VLOOKUP(Table_miniLM_document_topics[[#This Row],[Column3.topic]],miniLM_document_topicDescriptio!$B$2:$C$26,2,FALSE)</f>
        <v>4_corpus_the_ddl_of</v>
      </c>
    </row>
    <row r="152" spans="1:4" x14ac:dyDescent="0.25">
      <c r="A152" t="s">
        <v>824</v>
      </c>
      <c r="B152" t="s">
        <v>825</v>
      </c>
      <c r="C152">
        <v>0</v>
      </c>
      <c r="D152" t="str">
        <f>VLOOKUP(Table_miniLM_document_topics[[#This Row],[Column3.topic]],miniLM_document_topicDescriptio!$B$2:$C$26,2,FALSE)</f>
        <v>0_technology_teachers_of_the</v>
      </c>
    </row>
    <row r="153" spans="1:4" x14ac:dyDescent="0.25">
      <c r="A153" t="s">
        <v>829</v>
      </c>
      <c r="B153" t="s">
        <v>830</v>
      </c>
      <c r="C153">
        <v>10</v>
      </c>
      <c r="D153" t="str">
        <f>VLOOKUP(Table_miniLM_document_topics[[#This Row],[Column3.topic]],miniLM_document_topicDescriptio!$B$2:$C$26,2,FALSE)</f>
        <v>10_blog_language_online</v>
      </c>
    </row>
    <row r="154" spans="1:4" x14ac:dyDescent="0.25">
      <c r="A154" t="s">
        <v>834</v>
      </c>
      <c r="B154" t="s">
        <v>835</v>
      </c>
      <c r="C154">
        <v>-1</v>
      </c>
      <c r="D154" t="str">
        <f>VLOOKUP(Table_miniLM_document_topics[[#This Row],[Column3.topic]],miniLM_document_topicDescriptio!$B$2:$C$26,2,FALSE)</f>
        <v>-1_the_of_ and_in_to_learning_language</v>
      </c>
    </row>
    <row r="155" spans="1:4" x14ac:dyDescent="0.25">
      <c r="A155" t="s">
        <v>840</v>
      </c>
      <c r="B155" t="s">
        <v>841</v>
      </c>
      <c r="C155">
        <v>22</v>
      </c>
      <c r="D155" t="str">
        <f>VLOOKUP(Table_miniLM_document_topics[[#This Row],[Column3.topic]],miniLM_document_topicDescriptio!$B$2:$C$26,2,FALSE)</f>
        <v>22_robot_rall_the_and</v>
      </c>
    </row>
    <row r="156" spans="1:4" x14ac:dyDescent="0.25">
      <c r="A156" t="s">
        <v>845</v>
      </c>
      <c r="B156" t="s">
        <v>846</v>
      </c>
      <c r="C156">
        <v>6</v>
      </c>
      <c r="D156" t="str">
        <f>VLOOKUP(Table_miniLM_document_topics[[#This Row],[Column3.topic]],miniLM_document_topicDescriptio!$B$2:$C$26,2,FALSE)</f>
        <v>6_pronunciation_the_asr_of</v>
      </c>
    </row>
    <row r="157" spans="1:4" x14ac:dyDescent="0.25">
      <c r="A157" t="s">
        <v>1074</v>
      </c>
      <c r="B157" t="s">
        <v>1075</v>
      </c>
      <c r="C157">
        <v>-1</v>
      </c>
      <c r="D157" t="str">
        <f>VLOOKUP(Table_miniLM_document_topics[[#This Row],[Column3.topic]],miniLM_document_topicDescriptio!$B$2:$C$26,2,FALSE)</f>
        <v>-1_the_of_ and_in_to_learning_language</v>
      </c>
    </row>
    <row r="158" spans="1:4" x14ac:dyDescent="0.25">
      <c r="A158" t="s">
        <v>1079</v>
      </c>
      <c r="B158" t="s">
        <v>1080</v>
      </c>
      <c r="C158">
        <v>5</v>
      </c>
      <c r="D158" t="str">
        <f>VLOOKUP(Table_miniLM_document_topics[[#This Row],[Column3.topic]],miniLM_document_topicDescriptio!$B$2:$C$26,2,FALSE)</f>
        <v>5_writing_collaborative_wiki_the</v>
      </c>
    </row>
    <row r="159" spans="1:4" x14ac:dyDescent="0.25">
      <c r="A159" t="s">
        <v>1085</v>
      </c>
      <c r="B159" t="s">
        <v>1086</v>
      </c>
      <c r="C159">
        <v>-1</v>
      </c>
      <c r="D159" t="str">
        <f>VLOOKUP(Table_miniLM_document_topics[[#This Row],[Column3.topic]],miniLM_document_topicDescriptio!$B$2:$C$26,2,FALSE)</f>
        <v>-1_the_of_ and_in_to_learning_language</v>
      </c>
    </row>
    <row r="160" spans="1:4" x14ac:dyDescent="0.25">
      <c r="A160" t="s">
        <v>1091</v>
      </c>
      <c r="B160" t="s">
        <v>1092</v>
      </c>
      <c r="C160">
        <v>-1</v>
      </c>
      <c r="D160" t="str">
        <f>VLOOKUP(Table_miniLM_document_topics[[#This Row],[Column3.topic]],miniLM_document_topicDescriptio!$B$2:$C$26,2,FALSE)</f>
        <v>-1_the_of_ and_in_to_learning_language</v>
      </c>
    </row>
    <row r="161" spans="1:4" x14ac:dyDescent="0.25">
      <c r="A161" t="s">
        <v>1096</v>
      </c>
      <c r="B161" t="s">
        <v>1097</v>
      </c>
      <c r="C161">
        <v>20</v>
      </c>
      <c r="D161" t="str">
        <f>VLOOKUP(Table_miniLM_document_topics[[#This Row],[Column3.topic]],miniLM_document_topicDescriptio!$B$2:$C$26,2,FALSE)</f>
        <v>20_anxiety_fla_the_speaking</v>
      </c>
    </row>
    <row r="162" spans="1:4" x14ac:dyDescent="0.25">
      <c r="A162" t="s">
        <v>1101</v>
      </c>
      <c r="B162" t="s">
        <v>1102</v>
      </c>
      <c r="C162">
        <v>-1</v>
      </c>
      <c r="D162" t="str">
        <f>VLOOKUP(Table_miniLM_document_topics[[#This Row],[Column3.topic]],miniLM_document_topicDescriptio!$B$2:$C$26,2,FALSE)</f>
        <v>-1_the_of_ and_in_to_learning_language</v>
      </c>
    </row>
    <row r="163" spans="1:4" x14ac:dyDescent="0.25">
      <c r="A163" t="s">
        <v>1107</v>
      </c>
      <c r="B163" t="s">
        <v>1108</v>
      </c>
      <c r="C163">
        <v>3</v>
      </c>
      <c r="D163" t="str">
        <f>VLOOKUP(Table_miniLM_document_topics[[#This Row],[Column3.topic]],miniLM_document_topicDescriptio!$B$2:$C$26,2,FALSE)</f>
        <v>3_task_the_in_and</v>
      </c>
    </row>
    <row r="164" spans="1:4" x14ac:dyDescent="0.25">
      <c r="A164" t="s">
        <v>1113</v>
      </c>
      <c r="B164" t="s">
        <v>1114</v>
      </c>
      <c r="C164">
        <v>6</v>
      </c>
      <c r="D164" t="str">
        <f>VLOOKUP(Table_miniLM_document_topics[[#This Row],[Column3.topic]],miniLM_document_topicDescriptio!$B$2:$C$26,2,FALSE)</f>
        <v>6_pronunciation_the_asr_of</v>
      </c>
    </row>
    <row r="165" spans="1:4" x14ac:dyDescent="0.25">
      <c r="A165" t="s">
        <v>1118</v>
      </c>
      <c r="B165" t="s">
        <v>1119</v>
      </c>
      <c r="C165">
        <v>17</v>
      </c>
      <c r="D165" t="str">
        <f>VLOOKUP(Table_miniLM_document_topics[[#This Row],[Column3.topic]],miniLM_document_topicDescriptio!$B$2:$C$26,2,FALSE)</f>
        <v>17_reading_students_the_comprehension</v>
      </c>
    </row>
    <row r="166" spans="1:4" x14ac:dyDescent="0.25">
      <c r="A166" t="s">
        <v>1123</v>
      </c>
      <c r="B166" t="s">
        <v>1124</v>
      </c>
      <c r="C166">
        <v>13</v>
      </c>
      <c r="D166" t="str">
        <f>VLOOKUP(Table_miniLM_document_topics[[#This Row],[Column3.topic]],miniLM_document_topicDescriptio!$B$2:$C$26,2,FALSE)</f>
        <v>13_multimodal_of_the_online</v>
      </c>
    </row>
    <row r="167" spans="1:4" x14ac:dyDescent="0.25">
      <c r="A167" t="s">
        <v>1128</v>
      </c>
      <c r="B167" t="s">
        <v>1129</v>
      </c>
      <c r="C167">
        <v>11</v>
      </c>
      <c r="D167" t="str">
        <f>VLOOKUP(Table_miniLM_document_topics[[#This Row],[Column3.topic]],miniLM_document_topicDescriptio!$B$2:$C$26,2,FALSE)</f>
        <v>11_feedback_awe_writing_errors</v>
      </c>
    </row>
    <row r="168" spans="1:4" x14ac:dyDescent="0.25">
      <c r="A168" t="s">
        <v>1132</v>
      </c>
      <c r="B168" t="s">
        <v>1133</v>
      </c>
      <c r="C168">
        <v>10</v>
      </c>
      <c r="D168" t="str">
        <f>VLOOKUP(Table_miniLM_document_topics[[#This Row],[Column3.topic]],miniLM_document_topicDescriptio!$B$2:$C$26,2,FALSE)</f>
        <v>10_blog_language_online</v>
      </c>
    </row>
    <row r="169" spans="1:4" x14ac:dyDescent="0.25">
      <c r="A169" t="s">
        <v>1137</v>
      </c>
      <c r="B169" t="s">
        <v>1138</v>
      </c>
      <c r="C169">
        <v>-1</v>
      </c>
      <c r="D169" t="str">
        <f>VLOOKUP(Table_miniLM_document_topics[[#This Row],[Column3.topic]],miniLM_document_topicDescriptio!$B$2:$C$26,2,FALSE)</f>
        <v>-1_the_of_ and_in_to_learning_language</v>
      </c>
    </row>
    <row r="170" spans="1:4" x14ac:dyDescent="0.25">
      <c r="A170" t="s">
        <v>1142</v>
      </c>
      <c r="B170" t="s">
        <v>1143</v>
      </c>
      <c r="C170">
        <v>4</v>
      </c>
      <c r="D170" t="str">
        <f>VLOOKUP(Table_miniLM_document_topics[[#This Row],[Column3.topic]],miniLM_document_topicDescriptio!$B$2:$C$26,2,FALSE)</f>
        <v>4_corpus_the_ddl_of</v>
      </c>
    </row>
    <row r="171" spans="1:4" x14ac:dyDescent="0.25">
      <c r="A171" t="s">
        <v>1147</v>
      </c>
      <c r="B171" t="s">
        <v>1148</v>
      </c>
      <c r="C171">
        <v>0</v>
      </c>
      <c r="D171" t="str">
        <f>VLOOKUP(Table_miniLM_document_topics[[#This Row],[Column3.topic]],miniLM_document_topicDescriptio!$B$2:$C$26,2,FALSE)</f>
        <v>0_technology_teachers_of_the</v>
      </c>
    </row>
    <row r="172" spans="1:4" x14ac:dyDescent="0.25">
      <c r="A172" t="s">
        <v>1153</v>
      </c>
      <c r="B172" t="s">
        <v>1154</v>
      </c>
      <c r="C172">
        <v>-1</v>
      </c>
      <c r="D172" t="str">
        <f>VLOOKUP(Table_miniLM_document_topics[[#This Row],[Column3.topic]],miniLM_document_topicDescriptio!$B$2:$C$26,2,FALSE)</f>
        <v>-1_the_of_ and_in_to_learning_language</v>
      </c>
    </row>
    <row r="173" spans="1:4" x14ac:dyDescent="0.25">
      <c r="A173" t="s">
        <v>1158</v>
      </c>
      <c r="B173" t="s">
        <v>1159</v>
      </c>
      <c r="C173">
        <v>13</v>
      </c>
      <c r="D173" t="str">
        <f>VLOOKUP(Table_miniLM_document_topics[[#This Row],[Column3.topic]],miniLM_document_topicDescriptio!$B$2:$C$26,2,FALSE)</f>
        <v>13_multimodal_of_the_online</v>
      </c>
    </row>
    <row r="174" spans="1:4" x14ac:dyDescent="0.25">
      <c r="A174" t="s">
        <v>1164</v>
      </c>
      <c r="B174" t="s">
        <v>1165</v>
      </c>
      <c r="C174">
        <v>10</v>
      </c>
      <c r="D174" t="str">
        <f>VLOOKUP(Table_miniLM_document_topics[[#This Row],[Column3.topic]],miniLM_document_topicDescriptio!$B$2:$C$26,2,FALSE)</f>
        <v>10_blog_language_online</v>
      </c>
    </row>
    <row r="175" spans="1:4" x14ac:dyDescent="0.25">
      <c r="A175" t="s">
        <v>1169</v>
      </c>
      <c r="B175" t="s">
        <v>1170</v>
      </c>
      <c r="C175">
        <v>2</v>
      </c>
      <c r="D175" t="str">
        <f>VLOOKUP(Table_miniLM_document_topics[[#This Row],[Column3.topic]],miniLM_document_topicDescriptio!$B$2:$C$26,2,FALSE)</f>
        <v>2_mobile_learning_mall_the</v>
      </c>
    </row>
    <row r="176" spans="1:4" x14ac:dyDescent="0.25">
      <c r="A176" t="s">
        <v>1174</v>
      </c>
      <c r="B176" t="s">
        <v>1175</v>
      </c>
      <c r="C176">
        <v>6</v>
      </c>
      <c r="D176" t="str">
        <f>VLOOKUP(Table_miniLM_document_topics[[#This Row],[Column3.topic]],miniLM_document_topicDescriptio!$B$2:$C$26,2,FALSE)</f>
        <v>6_pronunciation_the_asr_of</v>
      </c>
    </row>
    <row r="177" spans="1:4" x14ac:dyDescent="0.25">
      <c r="A177" t="s">
        <v>1180</v>
      </c>
      <c r="B177" t="s">
        <v>1181</v>
      </c>
      <c r="C177">
        <v>7</v>
      </c>
      <c r="D177" t="str">
        <f>VLOOKUP(Table_miniLM_document_topics[[#This Row],[Column3.topic]],miniLM_document_topicDescriptio!$B$2:$C$26,2,FALSE)</f>
        <v>7_game_games_and_gaming</v>
      </c>
    </row>
    <row r="178" spans="1:4" x14ac:dyDescent="0.25">
      <c r="A178" t="s">
        <v>1185</v>
      </c>
      <c r="B178" t="s">
        <v>1186</v>
      </c>
      <c r="C178">
        <v>0</v>
      </c>
      <c r="D178" t="str">
        <f>VLOOKUP(Table_miniLM_document_topics[[#This Row],[Column3.topic]],miniLM_document_topicDescriptio!$B$2:$C$26,2,FALSE)</f>
        <v>0_technology_teachers_of_the</v>
      </c>
    </row>
    <row r="179" spans="1:4" x14ac:dyDescent="0.25">
      <c r="A179" t="s">
        <v>1191</v>
      </c>
      <c r="B179" t="s">
        <v>1192</v>
      </c>
      <c r="C179">
        <v>0</v>
      </c>
      <c r="D179" t="str">
        <f>VLOOKUP(Table_miniLM_document_topics[[#This Row],[Column3.topic]],miniLM_document_topicDescriptio!$B$2:$C$26,2,FALSE)</f>
        <v>0_technology_teachers_of_the</v>
      </c>
    </row>
    <row r="180" spans="1:4" x14ac:dyDescent="0.25">
      <c r="A180" t="s">
        <v>1196</v>
      </c>
      <c r="B180" t="s">
        <v>1197</v>
      </c>
      <c r="C180">
        <v>5</v>
      </c>
      <c r="D180" t="str">
        <f>VLOOKUP(Table_miniLM_document_topics[[#This Row],[Column3.topic]],miniLM_document_topicDescriptio!$B$2:$C$26,2,FALSE)</f>
        <v>5_writing_collaborative_wiki_the</v>
      </c>
    </row>
    <row r="181" spans="1:4" x14ac:dyDescent="0.25">
      <c r="A181" t="s">
        <v>1200</v>
      </c>
      <c r="B181" t="s">
        <v>1201</v>
      </c>
      <c r="C181">
        <v>5</v>
      </c>
      <c r="D181" t="str">
        <f>VLOOKUP(Table_miniLM_document_topics[[#This Row],[Column3.topic]],miniLM_document_topicDescriptio!$B$2:$C$26,2,FALSE)</f>
        <v>5_writing_collaborative_wiki_the</v>
      </c>
    </row>
    <row r="182" spans="1:4" x14ac:dyDescent="0.25">
      <c r="A182" t="s">
        <v>1206</v>
      </c>
      <c r="B182" t="s">
        <v>1207</v>
      </c>
      <c r="C182">
        <v>0</v>
      </c>
      <c r="D182" t="str">
        <f>VLOOKUP(Table_miniLM_document_topics[[#This Row],[Column3.topic]],miniLM_document_topicDescriptio!$B$2:$C$26,2,FALSE)</f>
        <v>0_technology_teachers_of_the</v>
      </c>
    </row>
    <row r="183" spans="1:4" x14ac:dyDescent="0.25">
      <c r="A183" t="s">
        <v>1211</v>
      </c>
      <c r="B183" t="s">
        <v>1212</v>
      </c>
      <c r="C183">
        <v>10</v>
      </c>
      <c r="D183" t="str">
        <f>VLOOKUP(Table_miniLM_document_topics[[#This Row],[Column3.topic]],miniLM_document_topicDescriptio!$B$2:$C$26,2,FALSE)</f>
        <v>10_blog_language_online</v>
      </c>
    </row>
    <row r="184" spans="1:4" x14ac:dyDescent="0.25">
      <c r="A184" t="s">
        <v>1216</v>
      </c>
      <c r="B184" t="s">
        <v>1217</v>
      </c>
      <c r="C184">
        <v>-1</v>
      </c>
      <c r="D184" t="str">
        <f>VLOOKUP(Table_miniLM_document_topics[[#This Row],[Column3.topic]],miniLM_document_topicDescriptio!$B$2:$C$26,2,FALSE)</f>
        <v>-1_the_of_ and_in_to_learning_language</v>
      </c>
    </row>
    <row r="185" spans="1:4" x14ac:dyDescent="0.25">
      <c r="A185" t="s">
        <v>1222</v>
      </c>
      <c r="B185" t="s">
        <v>5972</v>
      </c>
      <c r="C185">
        <v>1</v>
      </c>
      <c r="D185" t="str">
        <f>VLOOKUP(Table_miniLM_document_topics[[#This Row],[Column3.topic]],miniLM_document_topicDescriptio!$B$2:$C$26,2,FALSE)</f>
        <v>1_and_the_telecollaboration_intercultural</v>
      </c>
    </row>
    <row r="186" spans="1:4" x14ac:dyDescent="0.25">
      <c r="A186" t="s">
        <v>1227</v>
      </c>
      <c r="B186" t="s">
        <v>1228</v>
      </c>
      <c r="C186">
        <v>-1</v>
      </c>
      <c r="D186" t="str">
        <f>VLOOKUP(Table_miniLM_document_topics[[#This Row],[Column3.topic]],miniLM_document_topicDescriptio!$B$2:$C$26,2,FALSE)</f>
        <v>-1_the_of_ and_in_to_learning_language</v>
      </c>
    </row>
    <row r="187" spans="1:4" x14ac:dyDescent="0.25">
      <c r="A187" t="s">
        <v>1232</v>
      </c>
      <c r="B187" t="s">
        <v>1233</v>
      </c>
      <c r="C187">
        <v>-1</v>
      </c>
      <c r="D187" t="str">
        <f>VLOOKUP(Table_miniLM_document_topics[[#This Row],[Column3.topic]],miniLM_document_topicDescriptio!$B$2:$C$26,2,FALSE)</f>
        <v>-1_the_of_ and_in_to_learning_language</v>
      </c>
    </row>
    <row r="188" spans="1:4" x14ac:dyDescent="0.25">
      <c r="A188" t="s">
        <v>1237</v>
      </c>
      <c r="B188" t="s">
        <v>1238</v>
      </c>
      <c r="C188">
        <v>9</v>
      </c>
      <c r="D188" t="str">
        <f>VLOOKUP(Table_miniLM_document_topics[[#This Row],[Column3.topic]],miniLM_document_topicDescriptio!$B$2:$C$26,2,FALSE)</f>
        <v>9_captions_comprehension_the_vocabulary</v>
      </c>
    </row>
    <row r="189" spans="1:4" x14ac:dyDescent="0.25">
      <c r="A189" t="s">
        <v>1243</v>
      </c>
      <c r="B189" t="s">
        <v>1244</v>
      </c>
      <c r="C189">
        <v>4</v>
      </c>
      <c r="D189" t="str">
        <f>VLOOKUP(Table_miniLM_document_topics[[#This Row],[Column3.topic]],miniLM_document_topicDescriptio!$B$2:$C$26,2,FALSE)</f>
        <v>4_corpus_the_ddl_of</v>
      </c>
    </row>
    <row r="190" spans="1:4" x14ac:dyDescent="0.25">
      <c r="A190" t="s">
        <v>1248</v>
      </c>
      <c r="B190" t="s">
        <v>1249</v>
      </c>
      <c r="C190">
        <v>2</v>
      </c>
      <c r="D190" t="str">
        <f>VLOOKUP(Table_miniLM_document_topics[[#This Row],[Column3.topic]],miniLM_document_topicDescriptio!$B$2:$C$26,2,FALSE)</f>
        <v>2_mobile_learning_mall_the</v>
      </c>
    </row>
    <row r="191" spans="1:4" x14ac:dyDescent="0.25">
      <c r="A191" t="s">
        <v>1253</v>
      </c>
      <c r="B191" t="s">
        <v>1254</v>
      </c>
      <c r="C191">
        <v>7</v>
      </c>
      <c r="D191" t="str">
        <f>VLOOKUP(Table_miniLM_document_topics[[#This Row],[Column3.topic]],miniLM_document_topicDescriptio!$B$2:$C$26,2,FALSE)</f>
        <v>7_game_games_and_gaming</v>
      </c>
    </row>
    <row r="192" spans="1:4" x14ac:dyDescent="0.25">
      <c r="A192" t="s">
        <v>1258</v>
      </c>
      <c r="B192" t="s">
        <v>1259</v>
      </c>
      <c r="C192">
        <v>6</v>
      </c>
      <c r="D192" t="str">
        <f>VLOOKUP(Table_miniLM_document_topics[[#This Row],[Column3.topic]],miniLM_document_topicDescriptio!$B$2:$C$26,2,FALSE)</f>
        <v>6_pronunciation_the_asr_of</v>
      </c>
    </row>
    <row r="193" spans="1:4" x14ac:dyDescent="0.25">
      <c r="A193" t="s">
        <v>1263</v>
      </c>
      <c r="B193" t="s">
        <v>1264</v>
      </c>
      <c r="C193">
        <v>-1</v>
      </c>
      <c r="D193" t="str">
        <f>VLOOKUP(Table_miniLM_document_topics[[#This Row],[Column3.topic]],miniLM_document_topicDescriptio!$B$2:$C$26,2,FALSE)</f>
        <v>-1_the_of_ and_in_to_learning_language</v>
      </c>
    </row>
    <row r="194" spans="1:4" x14ac:dyDescent="0.25">
      <c r="A194" t="s">
        <v>1268</v>
      </c>
      <c r="B194" t="s">
        <v>1269</v>
      </c>
      <c r="C194">
        <v>-1</v>
      </c>
      <c r="D194" t="str">
        <f>VLOOKUP(Table_miniLM_document_topics[[#This Row],[Column3.topic]],miniLM_document_topicDescriptio!$B$2:$C$26,2,FALSE)</f>
        <v>-1_the_of_ and_in_to_learning_language</v>
      </c>
    </row>
    <row r="195" spans="1:4" x14ac:dyDescent="0.25">
      <c r="A195" t="s">
        <v>1273</v>
      </c>
      <c r="B195" t="s">
        <v>1274</v>
      </c>
      <c r="C195">
        <v>0</v>
      </c>
      <c r="D195" t="str">
        <f>VLOOKUP(Table_miniLM_document_topics[[#This Row],[Column3.topic]],miniLM_document_topicDescriptio!$B$2:$C$26,2,FALSE)</f>
        <v>0_technology_teachers_of_the</v>
      </c>
    </row>
    <row r="196" spans="1:4" x14ac:dyDescent="0.25">
      <c r="A196" t="s">
        <v>1278</v>
      </c>
      <c r="B196" t="s">
        <v>1279</v>
      </c>
      <c r="C196">
        <v>1</v>
      </c>
      <c r="D196" t="str">
        <f>VLOOKUP(Table_miniLM_document_topics[[#This Row],[Column3.topic]],miniLM_document_topicDescriptio!$B$2:$C$26,2,FALSE)</f>
        <v>1_and_the_telecollaboration_intercultural</v>
      </c>
    </row>
    <row r="197" spans="1:4" x14ac:dyDescent="0.25">
      <c r="A197" t="s">
        <v>1283</v>
      </c>
      <c r="B197" t="s">
        <v>1284</v>
      </c>
      <c r="C197">
        <v>19</v>
      </c>
      <c r="D197" t="str">
        <f>VLOOKUP(Table_miniLM_document_topics[[#This Row],[Column3.topic]],miniLM_document_topicDescriptio!$B$2:$C$26,2,FALSE)</f>
        <v>19_mt_translation_students_machine</v>
      </c>
    </row>
    <row r="198" spans="1:4" x14ac:dyDescent="0.25">
      <c r="A198" t="s">
        <v>1288</v>
      </c>
      <c r="B198" t="s">
        <v>1289</v>
      </c>
      <c r="C198">
        <v>19</v>
      </c>
      <c r="D198" t="str">
        <f>VLOOKUP(Table_miniLM_document_topics[[#This Row],[Column3.topic]],miniLM_document_topicDescriptio!$B$2:$C$26,2,FALSE)</f>
        <v>19_mt_translation_students_machine</v>
      </c>
    </row>
    <row r="199" spans="1:4" x14ac:dyDescent="0.25">
      <c r="A199" t="s">
        <v>1293</v>
      </c>
      <c r="B199" t="s">
        <v>1294</v>
      </c>
      <c r="C199">
        <v>11</v>
      </c>
      <c r="D199" t="str">
        <f>VLOOKUP(Table_miniLM_document_topics[[#This Row],[Column3.topic]],miniLM_document_topicDescriptio!$B$2:$C$26,2,FALSE)</f>
        <v>11_feedback_awe_writing_errors</v>
      </c>
    </row>
    <row r="200" spans="1:4" x14ac:dyDescent="0.25">
      <c r="A200" t="s">
        <v>1298</v>
      </c>
      <c r="B200" t="s">
        <v>1299</v>
      </c>
      <c r="C200">
        <v>6</v>
      </c>
      <c r="D200" t="str">
        <f>VLOOKUP(Table_miniLM_document_topics[[#This Row],[Column3.topic]],miniLM_document_topicDescriptio!$B$2:$C$26,2,FALSE)</f>
        <v>6_pronunciation_the_asr_of</v>
      </c>
    </row>
    <row r="201" spans="1:4" x14ac:dyDescent="0.25">
      <c r="A201" t="s">
        <v>1303</v>
      </c>
      <c r="B201" t="s">
        <v>1304</v>
      </c>
      <c r="C201">
        <v>-1</v>
      </c>
      <c r="D201" t="str">
        <f>VLOOKUP(Table_miniLM_document_topics[[#This Row],[Column3.topic]],miniLM_document_topicDescriptio!$B$2:$C$26,2,FALSE)</f>
        <v>-1_the_of_ and_in_to_learning_language</v>
      </c>
    </row>
    <row r="202" spans="1:4" x14ac:dyDescent="0.25">
      <c r="A202" t="s">
        <v>1308</v>
      </c>
      <c r="B202" t="s">
        <v>1309</v>
      </c>
      <c r="C202">
        <v>5</v>
      </c>
      <c r="D202" t="str">
        <f>VLOOKUP(Table_miniLM_document_topics[[#This Row],[Column3.topic]],miniLM_document_topicDescriptio!$B$2:$C$26,2,FALSE)</f>
        <v>5_writing_collaborative_wiki_the</v>
      </c>
    </row>
    <row r="203" spans="1:4" x14ac:dyDescent="0.25">
      <c r="A203" t="s">
        <v>1312</v>
      </c>
      <c r="B203" t="s">
        <v>1313</v>
      </c>
      <c r="C203">
        <v>-1</v>
      </c>
      <c r="D203" t="str">
        <f>VLOOKUP(Table_miniLM_document_topics[[#This Row],[Column3.topic]],miniLM_document_topicDescriptio!$B$2:$C$26,2,FALSE)</f>
        <v>-1_the_of_ and_in_to_learning_language</v>
      </c>
    </row>
    <row r="204" spans="1:4" x14ac:dyDescent="0.25">
      <c r="A204" t="s">
        <v>1317</v>
      </c>
      <c r="B204" t="s">
        <v>1318</v>
      </c>
      <c r="C204">
        <v>0</v>
      </c>
      <c r="D204" t="str">
        <f>VLOOKUP(Table_miniLM_document_topics[[#This Row],[Column3.topic]],miniLM_document_topicDescriptio!$B$2:$C$26,2,FALSE)</f>
        <v>0_technology_teachers_of_the</v>
      </c>
    </row>
    <row r="205" spans="1:4" x14ac:dyDescent="0.25">
      <c r="A205" t="s">
        <v>1321</v>
      </c>
      <c r="B205" t="s">
        <v>1322</v>
      </c>
      <c r="C205">
        <v>15</v>
      </c>
      <c r="D205" t="str">
        <f>VLOOKUP(Table_miniLM_document_topics[[#This Row],[Column3.topic]],miniLM_document_topicDescriptio!$B$2:$C$26,2,FALSE)</f>
        <v>15_digital_storytelling_the_and</v>
      </c>
    </row>
    <row r="206" spans="1:4" x14ac:dyDescent="0.25">
      <c r="A206" t="s">
        <v>1326</v>
      </c>
      <c r="B206" t="s">
        <v>1327</v>
      </c>
      <c r="C206">
        <v>3</v>
      </c>
      <c r="D206" t="str">
        <f>VLOOKUP(Table_miniLM_document_topics[[#This Row],[Column3.topic]],miniLM_document_topicDescriptio!$B$2:$C$26,2,FALSE)</f>
        <v>3_task_the_in_and</v>
      </c>
    </row>
    <row r="207" spans="1:4" x14ac:dyDescent="0.25">
      <c r="A207" t="s">
        <v>1330</v>
      </c>
      <c r="B207" t="s">
        <v>1331</v>
      </c>
      <c r="C207">
        <v>-1</v>
      </c>
      <c r="D207" t="str">
        <f>VLOOKUP(Table_miniLM_document_topics[[#This Row],[Column3.topic]],miniLM_document_topicDescriptio!$B$2:$C$26,2,FALSE)</f>
        <v>-1_the_of_ and_in_to_learning_language</v>
      </c>
    </row>
    <row r="208" spans="1:4" x14ac:dyDescent="0.25">
      <c r="A208" t="s">
        <v>1335</v>
      </c>
      <c r="B208" t="s">
        <v>1336</v>
      </c>
      <c r="C208">
        <v>1</v>
      </c>
      <c r="D208" t="str">
        <f>VLOOKUP(Table_miniLM_document_topics[[#This Row],[Column3.topic]],miniLM_document_topicDescriptio!$B$2:$C$26,2,FALSE)</f>
        <v>1_and_the_telecollaboration_intercultural</v>
      </c>
    </row>
    <row r="209" spans="1:4" x14ac:dyDescent="0.25">
      <c r="A209" t="s">
        <v>1340</v>
      </c>
      <c r="B209" t="s">
        <v>1341</v>
      </c>
      <c r="C209">
        <v>0</v>
      </c>
      <c r="D209" t="str">
        <f>VLOOKUP(Table_miniLM_document_topics[[#This Row],[Column3.topic]],miniLM_document_topicDescriptio!$B$2:$C$26,2,FALSE)</f>
        <v>0_technology_teachers_of_the</v>
      </c>
    </row>
    <row r="210" spans="1:4" x14ac:dyDescent="0.25">
      <c r="A210" t="s">
        <v>1345</v>
      </c>
      <c r="B210" t="s">
        <v>1346</v>
      </c>
      <c r="C210">
        <v>8</v>
      </c>
      <c r="D210" t="str">
        <f>VLOOKUP(Table_miniLM_document_topics[[#This Row],[Column3.topic]],miniLM_document_topicDescriptio!$B$2:$C$26,2,FALSE)</f>
        <v>8_blended_learning_the_and</v>
      </c>
    </row>
    <row r="211" spans="1:4" x14ac:dyDescent="0.25">
      <c r="A211" t="s">
        <v>1350</v>
      </c>
      <c r="B211" t="s">
        <v>1351</v>
      </c>
      <c r="C211">
        <v>-1</v>
      </c>
      <c r="D211" t="str">
        <f>VLOOKUP(Table_miniLM_document_topics[[#This Row],[Column3.topic]],miniLM_document_topicDescriptio!$B$2:$C$26,2,FALSE)</f>
        <v>-1_the_of_ and_in_to_learning_language</v>
      </c>
    </row>
    <row r="212" spans="1:4" x14ac:dyDescent="0.25">
      <c r="A212" t="s">
        <v>1356</v>
      </c>
      <c r="B212" t="s">
        <v>1357</v>
      </c>
      <c r="C212">
        <v>5</v>
      </c>
      <c r="D212" t="str">
        <f>VLOOKUP(Table_miniLM_document_topics[[#This Row],[Column3.topic]],miniLM_document_topicDescriptio!$B$2:$C$26,2,FALSE)</f>
        <v>5_writing_collaborative_wiki_the</v>
      </c>
    </row>
    <row r="213" spans="1:4" x14ac:dyDescent="0.25">
      <c r="A213" t="s">
        <v>1361</v>
      </c>
      <c r="B213" t="s">
        <v>1362</v>
      </c>
      <c r="C213">
        <v>-1</v>
      </c>
      <c r="D213" t="str">
        <f>VLOOKUP(Table_miniLM_document_topics[[#This Row],[Column3.topic]],miniLM_document_topicDescriptio!$B$2:$C$26,2,FALSE)</f>
        <v>-1_the_of_ and_in_to_learning_language</v>
      </c>
    </row>
    <row r="214" spans="1:4" x14ac:dyDescent="0.25">
      <c r="A214" t="s">
        <v>1366</v>
      </c>
      <c r="B214" t="s">
        <v>1367</v>
      </c>
      <c r="C214">
        <v>-1</v>
      </c>
      <c r="D214" t="str">
        <f>VLOOKUP(Table_miniLM_document_topics[[#This Row],[Column3.topic]],miniLM_document_topicDescriptio!$B$2:$C$26,2,FALSE)</f>
        <v>-1_the_of_ and_in_to_learning_language</v>
      </c>
    </row>
    <row r="215" spans="1:4" x14ac:dyDescent="0.25">
      <c r="A215" t="s">
        <v>1371</v>
      </c>
      <c r="B215" t="s">
        <v>1372</v>
      </c>
      <c r="C215">
        <v>17</v>
      </c>
      <c r="D215" t="str">
        <f>VLOOKUP(Table_miniLM_document_topics[[#This Row],[Column3.topic]],miniLM_document_topicDescriptio!$B$2:$C$26,2,FALSE)</f>
        <v>17_reading_students_the_comprehension</v>
      </c>
    </row>
    <row r="216" spans="1:4" x14ac:dyDescent="0.25">
      <c r="A216" t="s">
        <v>1375</v>
      </c>
      <c r="B216" t="s">
        <v>1376</v>
      </c>
      <c r="C216">
        <v>4</v>
      </c>
      <c r="D216" t="str">
        <f>VLOOKUP(Table_miniLM_document_topics[[#This Row],[Column3.topic]],miniLM_document_topicDescriptio!$B$2:$C$26,2,FALSE)</f>
        <v>4_corpus_the_ddl_of</v>
      </c>
    </row>
    <row r="217" spans="1:4" x14ac:dyDescent="0.25">
      <c r="A217" t="s">
        <v>1380</v>
      </c>
      <c r="B217" t="s">
        <v>1381</v>
      </c>
      <c r="C217">
        <v>0</v>
      </c>
      <c r="D217" t="str">
        <f>VLOOKUP(Table_miniLM_document_topics[[#This Row],[Column3.topic]],miniLM_document_topicDescriptio!$B$2:$C$26,2,FALSE)</f>
        <v>0_technology_teachers_of_the</v>
      </c>
    </row>
    <row r="218" spans="1:4" x14ac:dyDescent="0.25">
      <c r="A218" t="s">
        <v>1385</v>
      </c>
      <c r="B218" t="s">
        <v>1386</v>
      </c>
      <c r="C218">
        <v>-1</v>
      </c>
      <c r="D218" t="str">
        <f>VLOOKUP(Table_miniLM_document_topics[[#This Row],[Column3.topic]],miniLM_document_topicDescriptio!$B$2:$C$26,2,FALSE)</f>
        <v>-1_the_of_ and_in_to_learning_language</v>
      </c>
    </row>
    <row r="219" spans="1:4" x14ac:dyDescent="0.25">
      <c r="A219" t="s">
        <v>1390</v>
      </c>
      <c r="B219" t="s">
        <v>1391</v>
      </c>
      <c r="C219">
        <v>-1</v>
      </c>
      <c r="D219" t="str">
        <f>VLOOKUP(Table_miniLM_document_topics[[#This Row],[Column3.topic]],miniLM_document_topicDescriptio!$B$2:$C$26,2,FALSE)</f>
        <v>-1_the_of_ and_in_to_learning_language</v>
      </c>
    </row>
    <row r="220" spans="1:4" x14ac:dyDescent="0.25">
      <c r="A220" t="s">
        <v>1395</v>
      </c>
      <c r="B220" t="s">
        <v>1396</v>
      </c>
      <c r="C220">
        <v>23</v>
      </c>
      <c r="D220" t="str">
        <f>VLOOKUP(Table_miniLM_document_topics[[#This Row],[Column3.topic]],miniLM_document_topicDescriptio!$B$2:$C$26,2,FALSE)</f>
        <v>23_meta_call_of_research</v>
      </c>
    </row>
    <row r="221" spans="1:4" x14ac:dyDescent="0.25">
      <c r="A221" t="s">
        <v>1401</v>
      </c>
      <c r="B221" t="s">
        <v>1402</v>
      </c>
      <c r="C221">
        <v>0</v>
      </c>
      <c r="D221" t="str">
        <f>VLOOKUP(Table_miniLM_document_topics[[#This Row],[Column3.topic]],miniLM_document_topicDescriptio!$B$2:$C$26,2,FALSE)</f>
        <v>0_technology_teachers_of_the</v>
      </c>
    </row>
    <row r="222" spans="1:4" x14ac:dyDescent="0.25">
      <c r="A222" t="s">
        <v>1406</v>
      </c>
      <c r="B222" t="s">
        <v>1407</v>
      </c>
      <c r="C222">
        <v>1</v>
      </c>
      <c r="D222" t="str">
        <f>VLOOKUP(Table_miniLM_document_topics[[#This Row],[Column3.topic]],miniLM_document_topicDescriptio!$B$2:$C$26,2,FALSE)</f>
        <v>1_and_the_telecollaboration_intercultural</v>
      </c>
    </row>
    <row r="223" spans="1:4" x14ac:dyDescent="0.25">
      <c r="A223" t="s">
        <v>1412</v>
      </c>
      <c r="B223" t="s">
        <v>1413</v>
      </c>
      <c r="C223">
        <v>-1</v>
      </c>
      <c r="D223" t="str">
        <f>VLOOKUP(Table_miniLM_document_topics[[#This Row],[Column3.topic]],miniLM_document_topicDescriptio!$B$2:$C$26,2,FALSE)</f>
        <v>-1_the_of_ and_in_to_learning_language</v>
      </c>
    </row>
    <row r="224" spans="1:4" x14ac:dyDescent="0.25">
      <c r="A224" t="s">
        <v>1417</v>
      </c>
      <c r="B224" t="s">
        <v>1418</v>
      </c>
      <c r="C224">
        <v>23</v>
      </c>
      <c r="D224" t="str">
        <f>VLOOKUP(Table_miniLM_document_topics[[#This Row],[Column3.topic]],miniLM_document_topicDescriptio!$B$2:$C$26,2,FALSE)</f>
        <v>23_meta_call_of_research</v>
      </c>
    </row>
    <row r="225" spans="1:4" x14ac:dyDescent="0.25">
      <c r="A225" t="s">
        <v>1666</v>
      </c>
      <c r="B225" t="s">
        <v>1667</v>
      </c>
      <c r="C225">
        <v>3</v>
      </c>
      <c r="D225" t="str">
        <f>VLOOKUP(Table_miniLM_document_topics[[#This Row],[Column3.topic]],miniLM_document_topicDescriptio!$B$2:$C$26,2,FALSE)</f>
        <v>3_task_the_in_and</v>
      </c>
    </row>
    <row r="226" spans="1:4" x14ac:dyDescent="0.25">
      <c r="A226" t="s">
        <v>1671</v>
      </c>
      <c r="B226" t="s">
        <v>1672</v>
      </c>
      <c r="C226">
        <v>6</v>
      </c>
      <c r="D226" t="str">
        <f>VLOOKUP(Table_miniLM_document_topics[[#This Row],[Column3.topic]],miniLM_document_topicDescriptio!$B$2:$C$26,2,FALSE)</f>
        <v>6_pronunciation_the_asr_of</v>
      </c>
    </row>
    <row r="227" spans="1:4" x14ac:dyDescent="0.25">
      <c r="A227" t="s">
        <v>1676</v>
      </c>
      <c r="B227" t="s">
        <v>1677</v>
      </c>
      <c r="C227">
        <v>5</v>
      </c>
      <c r="D227" t="str">
        <f>VLOOKUP(Table_miniLM_document_topics[[#This Row],[Column3.topic]],miniLM_document_topicDescriptio!$B$2:$C$26,2,FALSE)</f>
        <v>5_writing_collaborative_wiki_the</v>
      </c>
    </row>
    <row r="228" spans="1:4" x14ac:dyDescent="0.25">
      <c r="A228" t="s">
        <v>1682</v>
      </c>
      <c r="B228" t="s">
        <v>1683</v>
      </c>
      <c r="C228">
        <v>0</v>
      </c>
      <c r="D228" t="str">
        <f>VLOOKUP(Table_miniLM_document_topics[[#This Row],[Column3.topic]],miniLM_document_topicDescriptio!$B$2:$C$26,2,FALSE)</f>
        <v>0_technology_teachers_of_the</v>
      </c>
    </row>
    <row r="229" spans="1:4" x14ac:dyDescent="0.25">
      <c r="A229" t="s">
        <v>1687</v>
      </c>
      <c r="B229" t="s">
        <v>1688</v>
      </c>
      <c r="C229">
        <v>9</v>
      </c>
      <c r="D229" t="str">
        <f>VLOOKUP(Table_miniLM_document_topics[[#This Row],[Column3.topic]],miniLM_document_topicDescriptio!$B$2:$C$26,2,FALSE)</f>
        <v>9_captions_comprehension_the_vocabulary</v>
      </c>
    </row>
    <row r="230" spans="1:4" x14ac:dyDescent="0.25">
      <c r="A230" t="s">
        <v>1693</v>
      </c>
      <c r="B230" t="s">
        <v>1694</v>
      </c>
      <c r="C230">
        <v>-1</v>
      </c>
      <c r="D230" t="str">
        <f>VLOOKUP(Table_miniLM_document_topics[[#This Row],[Column3.topic]],miniLM_document_topicDescriptio!$B$2:$C$26,2,FALSE)</f>
        <v>-1_the_of_ and_in_to_learning_language</v>
      </c>
    </row>
    <row r="231" spans="1:4" x14ac:dyDescent="0.25">
      <c r="A231" t="s">
        <v>1698</v>
      </c>
      <c r="B231" t="s">
        <v>1699</v>
      </c>
      <c r="C231">
        <v>2</v>
      </c>
      <c r="D231" t="str">
        <f>VLOOKUP(Table_miniLM_document_topics[[#This Row],[Column3.topic]],miniLM_document_topicDescriptio!$B$2:$C$26,2,FALSE)</f>
        <v>2_mobile_learning_mall_the</v>
      </c>
    </row>
    <row r="232" spans="1:4" x14ac:dyDescent="0.25">
      <c r="A232" t="s">
        <v>1703</v>
      </c>
      <c r="B232" t="s">
        <v>1704</v>
      </c>
      <c r="C232">
        <v>21</v>
      </c>
      <c r="D232" t="str">
        <f>VLOOKUP(Table_miniLM_document_topics[[#This Row],[Column3.topic]],miniLM_document_topicDescriptio!$B$2:$C$26,2,FALSE)</f>
        <v>21_test_assessment_da_takers</v>
      </c>
    </row>
    <row r="233" spans="1:4" x14ac:dyDescent="0.25">
      <c r="A233" t="s">
        <v>1708</v>
      </c>
      <c r="B233" t="s">
        <v>1709</v>
      </c>
      <c r="C233">
        <v>-1</v>
      </c>
      <c r="D233" t="str">
        <f>VLOOKUP(Table_miniLM_document_topics[[#This Row],[Column3.topic]],miniLM_document_topicDescriptio!$B$2:$C$26,2,FALSE)</f>
        <v>-1_the_of_ and_in_to_learning_language</v>
      </c>
    </row>
    <row r="234" spans="1:4" x14ac:dyDescent="0.25">
      <c r="A234" t="s">
        <v>1712</v>
      </c>
      <c r="B234" t="s">
        <v>1713</v>
      </c>
      <c r="C234">
        <v>0</v>
      </c>
      <c r="D234" t="str">
        <f>VLOOKUP(Table_miniLM_document_topics[[#This Row],[Column3.topic]],miniLM_document_topicDescriptio!$B$2:$C$26,2,FALSE)</f>
        <v>0_technology_teachers_of_the</v>
      </c>
    </row>
    <row r="235" spans="1:4" x14ac:dyDescent="0.25">
      <c r="A235" t="s">
        <v>1717</v>
      </c>
      <c r="B235" t="s">
        <v>1718</v>
      </c>
      <c r="C235">
        <v>-1</v>
      </c>
      <c r="D235" t="str">
        <f>VLOOKUP(Table_miniLM_document_topics[[#This Row],[Column3.topic]],miniLM_document_topicDescriptio!$B$2:$C$26,2,FALSE)</f>
        <v>-1_the_of_ and_in_to_learning_language</v>
      </c>
    </row>
    <row r="236" spans="1:4" x14ac:dyDescent="0.25">
      <c r="A236" t="s">
        <v>1722</v>
      </c>
      <c r="B236" t="s">
        <v>1723</v>
      </c>
      <c r="C236">
        <v>14</v>
      </c>
      <c r="D236" t="str">
        <f>VLOOKUP(Table_miniLM_document_topics[[#This Row],[Column3.topic]],miniLM_document_topicDescriptio!$B$2:$C$26,2,FALSE)</f>
        <v>14_vocabulary_the_of_and</v>
      </c>
    </row>
    <row r="237" spans="1:4" x14ac:dyDescent="0.25">
      <c r="A237" t="s">
        <v>1731</v>
      </c>
      <c r="B237" t="s">
        <v>1732</v>
      </c>
      <c r="C237">
        <v>6</v>
      </c>
      <c r="D237" t="str">
        <f>VLOOKUP(Table_miniLM_document_topics[[#This Row],[Column3.topic]],miniLM_document_topicDescriptio!$B$2:$C$26,2,FALSE)</f>
        <v>6_pronunciation_the_asr_of</v>
      </c>
    </row>
    <row r="238" spans="1:4" x14ac:dyDescent="0.25">
      <c r="A238" t="s">
        <v>1736</v>
      </c>
      <c r="B238" t="s">
        <v>1737</v>
      </c>
      <c r="C238">
        <v>6</v>
      </c>
      <c r="D238" t="str">
        <f>VLOOKUP(Table_miniLM_document_topics[[#This Row],[Column3.topic]],miniLM_document_topicDescriptio!$B$2:$C$26,2,FALSE)</f>
        <v>6_pronunciation_the_asr_of</v>
      </c>
    </row>
    <row r="239" spans="1:4" x14ac:dyDescent="0.25">
      <c r="A239" t="s">
        <v>1741</v>
      </c>
      <c r="B239" t="s">
        <v>1742</v>
      </c>
      <c r="C239">
        <v>21</v>
      </c>
      <c r="D239" t="str">
        <f>VLOOKUP(Table_miniLM_document_topics[[#This Row],[Column3.topic]],miniLM_document_topicDescriptio!$B$2:$C$26,2,FALSE)</f>
        <v>21_test_assessment_da_takers</v>
      </c>
    </row>
    <row r="240" spans="1:4" x14ac:dyDescent="0.25">
      <c r="A240" t="s">
        <v>1746</v>
      </c>
      <c r="B240" t="s">
        <v>1747</v>
      </c>
      <c r="C240">
        <v>4</v>
      </c>
      <c r="D240" t="str">
        <f>VLOOKUP(Table_miniLM_document_topics[[#This Row],[Column3.topic]],miniLM_document_topicDescriptio!$B$2:$C$26,2,FALSE)</f>
        <v>4_corpus_the_ddl_of</v>
      </c>
    </row>
    <row r="241" spans="1:4" x14ac:dyDescent="0.25">
      <c r="A241" t="s">
        <v>1750</v>
      </c>
      <c r="B241" t="s">
        <v>1751</v>
      </c>
      <c r="C241">
        <v>2</v>
      </c>
      <c r="D241" t="str">
        <f>VLOOKUP(Table_miniLM_document_topics[[#This Row],[Column3.topic]],miniLM_document_topicDescriptio!$B$2:$C$26,2,FALSE)</f>
        <v>2_mobile_learning_mall_the</v>
      </c>
    </row>
    <row r="242" spans="1:4" x14ac:dyDescent="0.25">
      <c r="A242" t="s">
        <v>1755</v>
      </c>
      <c r="B242" t="s">
        <v>1756</v>
      </c>
      <c r="C242">
        <v>-1</v>
      </c>
      <c r="D242" t="str">
        <f>VLOOKUP(Table_miniLM_document_topics[[#This Row],[Column3.topic]],miniLM_document_topicDescriptio!$B$2:$C$26,2,FALSE)</f>
        <v>-1_the_of_ and_in_to_learning_language</v>
      </c>
    </row>
    <row r="243" spans="1:4" x14ac:dyDescent="0.25">
      <c r="A243" t="s">
        <v>1761</v>
      </c>
      <c r="B243" t="s">
        <v>1762</v>
      </c>
      <c r="C243">
        <v>-1</v>
      </c>
      <c r="D243" t="str">
        <f>VLOOKUP(Table_miniLM_document_topics[[#This Row],[Column3.topic]],miniLM_document_topicDescriptio!$B$2:$C$26,2,FALSE)</f>
        <v>-1_the_of_ and_in_to_learning_language</v>
      </c>
    </row>
    <row r="244" spans="1:4" x14ac:dyDescent="0.25">
      <c r="A244" t="s">
        <v>1766</v>
      </c>
      <c r="B244" t="s">
        <v>1767</v>
      </c>
      <c r="C244">
        <v>2</v>
      </c>
      <c r="D244" t="str">
        <f>VLOOKUP(Table_miniLM_document_topics[[#This Row],[Column3.topic]],miniLM_document_topicDescriptio!$B$2:$C$26,2,FALSE)</f>
        <v>2_mobile_learning_mall_the</v>
      </c>
    </row>
    <row r="245" spans="1:4" x14ac:dyDescent="0.25">
      <c r="A245" t="s">
        <v>1771</v>
      </c>
      <c r="B245" t="s">
        <v>1772</v>
      </c>
      <c r="C245">
        <v>16</v>
      </c>
      <c r="D245" t="str">
        <f>VLOOKUP(Table_miniLM_document_topics[[#This Row],[Column3.topic]],miniLM_document_topicDescriptio!$B$2:$C$26,2,FALSE)</f>
        <v>16_flipped_the_classroom_in</v>
      </c>
    </row>
    <row r="246" spans="1:4" x14ac:dyDescent="0.25">
      <c r="A246" t="s">
        <v>1776</v>
      </c>
      <c r="B246" t="s">
        <v>5973</v>
      </c>
      <c r="C246">
        <v>-1</v>
      </c>
      <c r="D246" t="str">
        <f>VLOOKUP(Table_miniLM_document_topics[[#This Row],[Column3.topic]],miniLM_document_topicDescriptio!$B$2:$C$26,2,FALSE)</f>
        <v>-1_the_of_ and_in_to_learning_language</v>
      </c>
    </row>
    <row r="247" spans="1:4" x14ac:dyDescent="0.25">
      <c r="A247" t="s">
        <v>1780</v>
      </c>
      <c r="B247" t="s">
        <v>1781</v>
      </c>
      <c r="C247">
        <v>1</v>
      </c>
      <c r="D247" t="str">
        <f>VLOOKUP(Table_miniLM_document_topics[[#This Row],[Column3.topic]],miniLM_document_topicDescriptio!$B$2:$C$26,2,FALSE)</f>
        <v>1_and_the_telecollaboration_intercultural</v>
      </c>
    </row>
    <row r="248" spans="1:4" x14ac:dyDescent="0.25">
      <c r="A248" t="s">
        <v>1785</v>
      </c>
      <c r="B248" t="s">
        <v>1786</v>
      </c>
      <c r="C248">
        <v>1</v>
      </c>
      <c r="D248" t="str">
        <f>VLOOKUP(Table_miniLM_document_topics[[#This Row],[Column3.topic]],miniLM_document_topicDescriptio!$B$2:$C$26,2,FALSE)</f>
        <v>1_and_the_telecollaboration_intercultural</v>
      </c>
    </row>
    <row r="249" spans="1:4" x14ac:dyDescent="0.25">
      <c r="A249" t="s">
        <v>1791</v>
      </c>
      <c r="B249" t="s">
        <v>1792</v>
      </c>
      <c r="C249">
        <v>1</v>
      </c>
      <c r="D249" t="str">
        <f>VLOOKUP(Table_miniLM_document_topics[[#This Row],[Column3.topic]],miniLM_document_topicDescriptio!$B$2:$C$26,2,FALSE)</f>
        <v>1_and_the_telecollaboration_intercultural</v>
      </c>
    </row>
    <row r="250" spans="1:4" x14ac:dyDescent="0.25">
      <c r="A250" t="s">
        <v>1797</v>
      </c>
      <c r="B250" t="s">
        <v>1727</v>
      </c>
      <c r="C250">
        <v>8</v>
      </c>
      <c r="D250" t="str">
        <f>VLOOKUP(Table_miniLM_document_topics[[#This Row],[Column3.topic]],miniLM_document_topicDescriptio!$B$2:$C$26,2,FALSE)</f>
        <v>8_blended_learning_the_and</v>
      </c>
    </row>
    <row r="251" spans="1:4" x14ac:dyDescent="0.25">
      <c r="A251" t="s">
        <v>1799</v>
      </c>
      <c r="B251" t="s">
        <v>1800</v>
      </c>
      <c r="C251">
        <v>4</v>
      </c>
      <c r="D251" t="str">
        <f>VLOOKUP(Table_miniLM_document_topics[[#This Row],[Column3.topic]],miniLM_document_topicDescriptio!$B$2:$C$26,2,FALSE)</f>
        <v>4_corpus_the_ddl_of</v>
      </c>
    </row>
    <row r="252" spans="1:4" x14ac:dyDescent="0.25">
      <c r="A252" t="s">
        <v>1805</v>
      </c>
      <c r="B252" t="s">
        <v>1806</v>
      </c>
      <c r="C252">
        <v>19</v>
      </c>
      <c r="D252" t="str">
        <f>VLOOKUP(Table_miniLM_document_topics[[#This Row],[Column3.topic]],miniLM_document_topicDescriptio!$B$2:$C$26,2,FALSE)</f>
        <v>19_mt_translation_students_machine</v>
      </c>
    </row>
    <row r="253" spans="1:4" x14ac:dyDescent="0.25">
      <c r="A253" t="s">
        <v>1809</v>
      </c>
      <c r="B253" t="s">
        <v>1810</v>
      </c>
      <c r="C253">
        <v>0</v>
      </c>
      <c r="D253" t="str">
        <f>VLOOKUP(Table_miniLM_document_topics[[#This Row],[Column3.topic]],miniLM_document_topicDescriptio!$B$2:$C$26,2,FALSE)</f>
        <v>0_technology_teachers_of_the</v>
      </c>
    </row>
    <row r="254" spans="1:4" x14ac:dyDescent="0.25">
      <c r="A254" t="s">
        <v>1814</v>
      </c>
      <c r="B254" t="s">
        <v>1815</v>
      </c>
      <c r="C254">
        <v>-1</v>
      </c>
      <c r="D254" t="str">
        <f>VLOOKUP(Table_miniLM_document_topics[[#This Row],[Column3.topic]],miniLM_document_topicDescriptio!$B$2:$C$26,2,FALSE)</f>
        <v>-1_the_of_ and_in_to_learning_language</v>
      </c>
    </row>
    <row r="255" spans="1:4" x14ac:dyDescent="0.25">
      <c r="A255" t="s">
        <v>1819</v>
      </c>
      <c r="B255" t="s">
        <v>1820</v>
      </c>
      <c r="C255">
        <v>7</v>
      </c>
      <c r="D255" t="str">
        <f>VLOOKUP(Table_miniLM_document_topics[[#This Row],[Column3.topic]],miniLM_document_topicDescriptio!$B$2:$C$26,2,FALSE)</f>
        <v>7_game_games_and_gaming</v>
      </c>
    </row>
    <row r="256" spans="1:4" x14ac:dyDescent="0.25">
      <c r="A256" t="s">
        <v>1824</v>
      </c>
      <c r="B256" t="s">
        <v>1825</v>
      </c>
      <c r="C256">
        <v>-1</v>
      </c>
      <c r="D256" t="str">
        <f>VLOOKUP(Table_miniLM_document_topics[[#This Row],[Column3.topic]],miniLM_document_topicDescriptio!$B$2:$C$26,2,FALSE)</f>
        <v>-1_the_of_ and_in_to_learning_language</v>
      </c>
    </row>
    <row r="257" spans="1:4" x14ac:dyDescent="0.25">
      <c r="A257" t="s">
        <v>1829</v>
      </c>
      <c r="B257" t="s">
        <v>1830</v>
      </c>
      <c r="C257">
        <v>16</v>
      </c>
      <c r="D257" t="str">
        <f>VLOOKUP(Table_miniLM_document_topics[[#This Row],[Column3.topic]],miniLM_document_topicDescriptio!$B$2:$C$26,2,FALSE)</f>
        <v>16_flipped_the_classroom_in</v>
      </c>
    </row>
    <row r="258" spans="1:4" x14ac:dyDescent="0.25">
      <c r="A258" t="s">
        <v>1834</v>
      </c>
      <c r="B258" t="s">
        <v>1835</v>
      </c>
      <c r="C258">
        <v>6</v>
      </c>
      <c r="D258" t="str">
        <f>VLOOKUP(Table_miniLM_document_topics[[#This Row],[Column3.topic]],miniLM_document_topicDescriptio!$B$2:$C$26,2,FALSE)</f>
        <v>6_pronunciation_the_asr_of</v>
      </c>
    </row>
    <row r="259" spans="1:4" x14ac:dyDescent="0.25">
      <c r="A259" t="s">
        <v>1839</v>
      </c>
      <c r="B259" t="s">
        <v>1840</v>
      </c>
      <c r="C259">
        <v>-1</v>
      </c>
      <c r="D259" t="str">
        <f>VLOOKUP(Table_miniLM_document_topics[[#This Row],[Column3.topic]],miniLM_document_topicDescriptio!$B$2:$C$26,2,FALSE)</f>
        <v>-1_the_of_ and_in_to_learning_language</v>
      </c>
    </row>
    <row r="260" spans="1:4" x14ac:dyDescent="0.25">
      <c r="A260" t="s">
        <v>1844</v>
      </c>
      <c r="B260" t="s">
        <v>1845</v>
      </c>
      <c r="C260">
        <v>11</v>
      </c>
      <c r="D260" t="str">
        <f>VLOOKUP(Table_miniLM_document_topics[[#This Row],[Column3.topic]],miniLM_document_topicDescriptio!$B$2:$C$26,2,FALSE)</f>
        <v>11_feedback_awe_writing_errors</v>
      </c>
    </row>
    <row r="261" spans="1:4" x14ac:dyDescent="0.25">
      <c r="A261" t="s">
        <v>1849</v>
      </c>
      <c r="B261" t="s">
        <v>1850</v>
      </c>
      <c r="C261">
        <v>4</v>
      </c>
      <c r="D261" t="str">
        <f>VLOOKUP(Table_miniLM_document_topics[[#This Row],[Column3.topic]],miniLM_document_topicDescriptio!$B$2:$C$26,2,FALSE)</f>
        <v>4_corpus_the_ddl_of</v>
      </c>
    </row>
    <row r="262" spans="1:4" x14ac:dyDescent="0.25">
      <c r="A262" t="s">
        <v>1854</v>
      </c>
      <c r="B262" t="s">
        <v>1855</v>
      </c>
      <c r="C262">
        <v>10</v>
      </c>
      <c r="D262" t="str">
        <f>VLOOKUP(Table_miniLM_document_topics[[#This Row],[Column3.topic]],miniLM_document_topicDescriptio!$B$2:$C$26,2,FALSE)</f>
        <v>10_blog_language_online</v>
      </c>
    </row>
    <row r="263" spans="1:4" x14ac:dyDescent="0.25">
      <c r="A263" t="s">
        <v>1859</v>
      </c>
      <c r="B263" t="s">
        <v>1860</v>
      </c>
      <c r="C263">
        <v>3</v>
      </c>
      <c r="D263" t="str">
        <f>VLOOKUP(Table_miniLM_document_topics[[#This Row],[Column3.topic]],miniLM_document_topicDescriptio!$B$2:$C$26,2,FALSE)</f>
        <v>3_task_the_in_and</v>
      </c>
    </row>
    <row r="264" spans="1:4" x14ac:dyDescent="0.25">
      <c r="A264" t="s">
        <v>1864</v>
      </c>
      <c r="B264" t="s">
        <v>1865</v>
      </c>
      <c r="C264">
        <v>-1</v>
      </c>
      <c r="D264" t="str">
        <f>VLOOKUP(Table_miniLM_document_topics[[#This Row],[Column3.topic]],miniLM_document_topicDescriptio!$B$2:$C$26,2,FALSE)</f>
        <v>-1_the_of_ and_in_to_learning_language</v>
      </c>
    </row>
    <row r="265" spans="1:4" x14ac:dyDescent="0.25">
      <c r="A265" t="s">
        <v>2112</v>
      </c>
      <c r="B265" t="s">
        <v>2113</v>
      </c>
      <c r="C265">
        <v>2</v>
      </c>
      <c r="D265" t="str">
        <f>VLOOKUP(Table_miniLM_document_topics[[#This Row],[Column3.topic]],miniLM_document_topicDescriptio!$B$2:$C$26,2,FALSE)</f>
        <v>2_mobile_learning_mall_the</v>
      </c>
    </row>
    <row r="266" spans="1:4" x14ac:dyDescent="0.25">
      <c r="A266" t="s">
        <v>2118</v>
      </c>
      <c r="B266" t="s">
        <v>2119</v>
      </c>
      <c r="C266">
        <v>9</v>
      </c>
      <c r="D266" t="str">
        <f>VLOOKUP(Table_miniLM_document_topics[[#This Row],[Column3.topic]],miniLM_document_topicDescriptio!$B$2:$C$26,2,FALSE)</f>
        <v>9_captions_comprehension_the_vocabulary</v>
      </c>
    </row>
    <row r="267" spans="1:4" x14ac:dyDescent="0.25">
      <c r="A267" t="s">
        <v>2122</v>
      </c>
      <c r="B267" t="s">
        <v>2123</v>
      </c>
      <c r="C267">
        <v>-1</v>
      </c>
      <c r="D267" t="str">
        <f>VLOOKUP(Table_miniLM_document_topics[[#This Row],[Column3.topic]],miniLM_document_topicDescriptio!$B$2:$C$26,2,FALSE)</f>
        <v>-1_the_of_ and_in_to_learning_language</v>
      </c>
    </row>
    <row r="268" spans="1:4" x14ac:dyDescent="0.25">
      <c r="A268" t="s">
        <v>2127</v>
      </c>
      <c r="B268" t="s">
        <v>2128</v>
      </c>
      <c r="C268">
        <v>0</v>
      </c>
      <c r="D268" t="str">
        <f>VLOOKUP(Table_miniLM_document_topics[[#This Row],[Column3.topic]],miniLM_document_topicDescriptio!$B$2:$C$26,2,FALSE)</f>
        <v>0_technology_teachers_of_the</v>
      </c>
    </row>
    <row r="269" spans="1:4" x14ac:dyDescent="0.25">
      <c r="A269" t="s">
        <v>2132</v>
      </c>
      <c r="B269" t="s">
        <v>2133</v>
      </c>
      <c r="C269">
        <v>11</v>
      </c>
      <c r="D269" t="str">
        <f>VLOOKUP(Table_miniLM_document_topics[[#This Row],[Column3.topic]],miniLM_document_topicDescriptio!$B$2:$C$26,2,FALSE)</f>
        <v>11_feedback_awe_writing_errors</v>
      </c>
    </row>
    <row r="270" spans="1:4" x14ac:dyDescent="0.25">
      <c r="A270" t="s">
        <v>2137</v>
      </c>
      <c r="B270" t="s">
        <v>2138</v>
      </c>
      <c r="C270">
        <v>-1</v>
      </c>
      <c r="D270" t="str">
        <f>VLOOKUP(Table_miniLM_document_topics[[#This Row],[Column3.topic]],miniLM_document_topicDescriptio!$B$2:$C$26,2,FALSE)</f>
        <v>-1_the_of_ and_in_to_learning_language</v>
      </c>
    </row>
    <row r="271" spans="1:4" x14ac:dyDescent="0.25">
      <c r="A271" t="s">
        <v>2142</v>
      </c>
      <c r="B271" t="s">
        <v>2143</v>
      </c>
      <c r="C271">
        <v>-1</v>
      </c>
      <c r="D271" t="str">
        <f>VLOOKUP(Table_miniLM_document_topics[[#This Row],[Column3.topic]],miniLM_document_topicDescriptio!$B$2:$C$26,2,FALSE)</f>
        <v>-1_the_of_ and_in_to_learning_language</v>
      </c>
    </row>
    <row r="272" spans="1:4" x14ac:dyDescent="0.25">
      <c r="A272" t="s">
        <v>2148</v>
      </c>
      <c r="B272" t="s">
        <v>2149</v>
      </c>
      <c r="C272">
        <v>8</v>
      </c>
      <c r="D272" t="str">
        <f>VLOOKUP(Table_miniLM_document_topics[[#This Row],[Column3.topic]],miniLM_document_topicDescriptio!$B$2:$C$26,2,FALSE)</f>
        <v>8_blended_learning_the_and</v>
      </c>
    </row>
    <row r="273" spans="1:4" x14ac:dyDescent="0.25">
      <c r="A273" t="s">
        <v>2153</v>
      </c>
      <c r="B273" t="s">
        <v>2154</v>
      </c>
      <c r="C273">
        <v>8</v>
      </c>
      <c r="D273" t="str">
        <f>VLOOKUP(Table_miniLM_document_topics[[#This Row],[Column3.topic]],miniLM_document_topicDescriptio!$B$2:$C$26,2,FALSE)</f>
        <v>8_blended_learning_the_and</v>
      </c>
    </row>
    <row r="274" spans="1:4" x14ac:dyDescent="0.25">
      <c r="A274" t="s">
        <v>2158</v>
      </c>
      <c r="B274" t="s">
        <v>2159</v>
      </c>
      <c r="C274">
        <v>8</v>
      </c>
      <c r="D274" t="str">
        <f>VLOOKUP(Table_miniLM_document_topics[[#This Row],[Column3.topic]],miniLM_document_topicDescriptio!$B$2:$C$26,2,FALSE)</f>
        <v>8_blended_learning_the_and</v>
      </c>
    </row>
    <row r="275" spans="1:4" x14ac:dyDescent="0.25">
      <c r="A275" t="s">
        <v>2164</v>
      </c>
      <c r="B275" t="s">
        <v>2165</v>
      </c>
      <c r="C275">
        <v>8</v>
      </c>
      <c r="D275" t="str">
        <f>VLOOKUP(Table_miniLM_document_topics[[#This Row],[Column3.topic]],miniLM_document_topicDescriptio!$B$2:$C$26,2,FALSE)</f>
        <v>8_blended_learning_the_and</v>
      </c>
    </row>
    <row r="276" spans="1:4" x14ac:dyDescent="0.25">
      <c r="A276" t="s">
        <v>2170</v>
      </c>
      <c r="B276" t="s">
        <v>2171</v>
      </c>
      <c r="C276">
        <v>8</v>
      </c>
      <c r="D276" t="str">
        <f>VLOOKUP(Table_miniLM_document_topics[[#This Row],[Column3.topic]],miniLM_document_topicDescriptio!$B$2:$C$26,2,FALSE)</f>
        <v>8_blended_learning_the_and</v>
      </c>
    </row>
    <row r="277" spans="1:4" x14ac:dyDescent="0.25">
      <c r="A277" t="s">
        <v>2175</v>
      </c>
      <c r="B277" t="s">
        <v>2176</v>
      </c>
      <c r="C277">
        <v>8</v>
      </c>
      <c r="D277" t="str">
        <f>VLOOKUP(Table_miniLM_document_topics[[#This Row],[Column3.topic]],miniLM_document_topicDescriptio!$B$2:$C$26,2,FALSE)</f>
        <v>8_blended_learning_the_and</v>
      </c>
    </row>
    <row r="278" spans="1:4" x14ac:dyDescent="0.25">
      <c r="A278" t="s">
        <v>2180</v>
      </c>
      <c r="B278" t="s">
        <v>2181</v>
      </c>
      <c r="C278">
        <v>8</v>
      </c>
      <c r="D278" t="str">
        <f>VLOOKUP(Table_miniLM_document_topics[[#This Row],[Column3.topic]],miniLM_document_topicDescriptio!$B$2:$C$26,2,FALSE)</f>
        <v>8_blended_learning_the_and</v>
      </c>
    </row>
    <row r="279" spans="1:4" x14ac:dyDescent="0.25">
      <c r="A279" t="s">
        <v>2185</v>
      </c>
      <c r="B279" t="s">
        <v>2186</v>
      </c>
      <c r="C279">
        <v>13</v>
      </c>
      <c r="D279" t="str">
        <f>VLOOKUP(Table_miniLM_document_topics[[#This Row],[Column3.topic]],miniLM_document_topicDescriptio!$B$2:$C$26,2,FALSE)</f>
        <v>13_multimodal_of_the_online</v>
      </c>
    </row>
    <row r="280" spans="1:4" x14ac:dyDescent="0.25">
      <c r="A280" t="s">
        <v>2190</v>
      </c>
      <c r="B280" t="s">
        <v>2191</v>
      </c>
      <c r="C280">
        <v>5</v>
      </c>
      <c r="D280" t="str">
        <f>VLOOKUP(Table_miniLM_document_topics[[#This Row],[Column3.topic]],miniLM_document_topicDescriptio!$B$2:$C$26,2,FALSE)</f>
        <v>5_writing_collaborative_wiki_the</v>
      </c>
    </row>
    <row r="281" spans="1:4" x14ac:dyDescent="0.25">
      <c r="A281" t="s">
        <v>2196</v>
      </c>
      <c r="B281" t="s">
        <v>2197</v>
      </c>
      <c r="C281">
        <v>9</v>
      </c>
      <c r="D281" t="str">
        <f>VLOOKUP(Table_miniLM_document_topics[[#This Row],[Column3.topic]],miniLM_document_topicDescriptio!$B$2:$C$26,2,FALSE)</f>
        <v>9_captions_comprehension_the_vocabulary</v>
      </c>
    </row>
    <row r="282" spans="1:4" x14ac:dyDescent="0.25">
      <c r="A282" t="s">
        <v>2201</v>
      </c>
      <c r="B282" t="s">
        <v>2202</v>
      </c>
      <c r="C282">
        <v>0</v>
      </c>
      <c r="D282" t="str">
        <f>VLOOKUP(Table_miniLM_document_topics[[#This Row],[Column3.topic]],miniLM_document_topicDescriptio!$B$2:$C$26,2,FALSE)</f>
        <v>0_technology_teachers_of_the</v>
      </c>
    </row>
    <row r="283" spans="1:4" x14ac:dyDescent="0.25">
      <c r="A283" t="s">
        <v>2205</v>
      </c>
      <c r="B283" t="s">
        <v>2206</v>
      </c>
      <c r="C283">
        <v>23</v>
      </c>
      <c r="D283" t="str">
        <f>VLOOKUP(Table_miniLM_document_topics[[#This Row],[Column3.topic]],miniLM_document_topicDescriptio!$B$2:$C$26,2,FALSE)</f>
        <v>23_meta_call_of_research</v>
      </c>
    </row>
    <row r="284" spans="1:4" x14ac:dyDescent="0.25">
      <c r="A284" t="s">
        <v>2210</v>
      </c>
      <c r="B284" t="s">
        <v>2211</v>
      </c>
      <c r="C284">
        <v>2</v>
      </c>
      <c r="D284" t="str">
        <f>VLOOKUP(Table_miniLM_document_topics[[#This Row],[Column3.topic]],miniLM_document_topicDescriptio!$B$2:$C$26,2,FALSE)</f>
        <v>2_mobile_learning_mall_the</v>
      </c>
    </row>
    <row r="285" spans="1:4" x14ac:dyDescent="0.25">
      <c r="A285" t="s">
        <v>2215</v>
      </c>
      <c r="B285" t="s">
        <v>2216</v>
      </c>
      <c r="C285">
        <v>5</v>
      </c>
      <c r="D285" t="str">
        <f>VLOOKUP(Table_miniLM_document_topics[[#This Row],[Column3.topic]],miniLM_document_topicDescriptio!$B$2:$C$26,2,FALSE)</f>
        <v>5_writing_collaborative_wiki_the</v>
      </c>
    </row>
    <row r="286" spans="1:4" x14ac:dyDescent="0.25">
      <c r="A286" t="s">
        <v>2219</v>
      </c>
      <c r="B286" t="s">
        <v>2220</v>
      </c>
      <c r="C286">
        <v>-1</v>
      </c>
      <c r="D286" t="str">
        <f>VLOOKUP(Table_miniLM_document_topics[[#This Row],[Column3.topic]],miniLM_document_topicDescriptio!$B$2:$C$26,2,FALSE)</f>
        <v>-1_the_of_ and_in_to_learning_language</v>
      </c>
    </row>
    <row r="287" spans="1:4" x14ac:dyDescent="0.25">
      <c r="A287" t="s">
        <v>2223</v>
      </c>
      <c r="B287" t="s">
        <v>2224</v>
      </c>
      <c r="C287">
        <v>5</v>
      </c>
      <c r="D287" t="str">
        <f>VLOOKUP(Table_miniLM_document_topics[[#This Row],[Column3.topic]],miniLM_document_topicDescriptio!$B$2:$C$26,2,FALSE)</f>
        <v>5_writing_collaborative_wiki_the</v>
      </c>
    </row>
    <row r="288" spans="1:4" x14ac:dyDescent="0.25">
      <c r="A288" t="s">
        <v>2228</v>
      </c>
      <c r="B288" t="s">
        <v>2229</v>
      </c>
      <c r="C288">
        <v>1</v>
      </c>
      <c r="D288" t="str">
        <f>VLOOKUP(Table_miniLM_document_topics[[#This Row],[Column3.topic]],miniLM_document_topicDescriptio!$B$2:$C$26,2,FALSE)</f>
        <v>1_and_the_telecollaboration_intercultural</v>
      </c>
    </row>
    <row r="289" spans="1:4" x14ac:dyDescent="0.25">
      <c r="A289" t="s">
        <v>2233</v>
      </c>
      <c r="B289" t="s">
        <v>2234</v>
      </c>
      <c r="C289">
        <v>2</v>
      </c>
      <c r="D289" t="str">
        <f>VLOOKUP(Table_miniLM_document_topics[[#This Row],[Column3.topic]],miniLM_document_topicDescriptio!$B$2:$C$26,2,FALSE)</f>
        <v>2_mobile_learning_mall_the</v>
      </c>
    </row>
    <row r="290" spans="1:4" x14ac:dyDescent="0.25">
      <c r="A290" t="s">
        <v>2238</v>
      </c>
      <c r="B290" t="s">
        <v>2239</v>
      </c>
      <c r="C290">
        <v>10</v>
      </c>
      <c r="D290" t="str">
        <f>VLOOKUP(Table_miniLM_document_topics[[#This Row],[Column3.topic]],miniLM_document_topicDescriptio!$B$2:$C$26,2,FALSE)</f>
        <v>10_blog_language_online</v>
      </c>
    </row>
    <row r="291" spans="1:4" x14ac:dyDescent="0.25">
      <c r="A291" t="s">
        <v>2243</v>
      </c>
      <c r="B291" t="s">
        <v>2244</v>
      </c>
      <c r="C291">
        <v>3</v>
      </c>
      <c r="D291" t="str">
        <f>VLOOKUP(Table_miniLM_document_topics[[#This Row],[Column3.topic]],miniLM_document_topicDescriptio!$B$2:$C$26,2,FALSE)</f>
        <v>3_task_the_in_and</v>
      </c>
    </row>
    <row r="292" spans="1:4" x14ac:dyDescent="0.25">
      <c r="A292" t="s">
        <v>2248</v>
      </c>
      <c r="B292" t="s">
        <v>2249</v>
      </c>
      <c r="C292">
        <v>0</v>
      </c>
      <c r="D292" t="str">
        <f>VLOOKUP(Table_miniLM_document_topics[[#This Row],[Column3.topic]],miniLM_document_topicDescriptio!$B$2:$C$26,2,FALSE)</f>
        <v>0_technology_teachers_of_the</v>
      </c>
    </row>
    <row r="293" spans="1:4" x14ac:dyDescent="0.25">
      <c r="A293" t="s">
        <v>2254</v>
      </c>
      <c r="B293" t="s">
        <v>2255</v>
      </c>
      <c r="C293">
        <v>18</v>
      </c>
      <c r="D293" t="str">
        <f>VLOOKUP(Table_miniLM_document_topics[[#This Row],[Column3.topic]],miniLM_document_topicDescriptio!$B$2:$C$26,2,FALSE)</f>
        <v>18_online_and_the_language</v>
      </c>
    </row>
    <row r="294" spans="1:4" x14ac:dyDescent="0.25">
      <c r="A294" t="s">
        <v>2259</v>
      </c>
      <c r="B294" t="s">
        <v>2260</v>
      </c>
      <c r="C294">
        <v>7</v>
      </c>
      <c r="D294" t="str">
        <f>VLOOKUP(Table_miniLM_document_topics[[#This Row],[Column3.topic]],miniLM_document_topicDescriptio!$B$2:$C$26,2,FALSE)</f>
        <v>7_game_games_and_gaming</v>
      </c>
    </row>
    <row r="295" spans="1:4" x14ac:dyDescent="0.25">
      <c r="A295" t="s">
        <v>2264</v>
      </c>
      <c r="B295" t="s">
        <v>2265</v>
      </c>
      <c r="C295">
        <v>2</v>
      </c>
      <c r="D295" t="str">
        <f>VLOOKUP(Table_miniLM_document_topics[[#This Row],[Column3.topic]],miniLM_document_topicDescriptio!$B$2:$C$26,2,FALSE)</f>
        <v>2_mobile_learning_mall_the</v>
      </c>
    </row>
    <row r="296" spans="1:4" x14ac:dyDescent="0.25">
      <c r="A296" t="s">
        <v>2270</v>
      </c>
      <c r="B296" t="s">
        <v>2271</v>
      </c>
      <c r="C296">
        <v>14</v>
      </c>
      <c r="D296" t="str">
        <f>VLOOKUP(Table_miniLM_document_topics[[#This Row],[Column3.topic]],miniLM_document_topicDescriptio!$B$2:$C$26,2,FALSE)</f>
        <v>14_vocabulary_the_of_and</v>
      </c>
    </row>
    <row r="297" spans="1:4" x14ac:dyDescent="0.25">
      <c r="A297" t="s">
        <v>2275</v>
      </c>
      <c r="B297" t="s">
        <v>2276</v>
      </c>
      <c r="C297">
        <v>11</v>
      </c>
      <c r="D297" t="str">
        <f>VLOOKUP(Table_miniLM_document_topics[[#This Row],[Column3.topic]],miniLM_document_topicDescriptio!$B$2:$C$26,2,FALSE)</f>
        <v>11_feedback_awe_writing_errors</v>
      </c>
    </row>
    <row r="298" spans="1:4" x14ac:dyDescent="0.25">
      <c r="A298" t="s">
        <v>2279</v>
      </c>
      <c r="B298" t="s">
        <v>2280</v>
      </c>
      <c r="C298">
        <v>2</v>
      </c>
      <c r="D298" t="str">
        <f>VLOOKUP(Table_miniLM_document_topics[[#This Row],[Column3.topic]],miniLM_document_topicDescriptio!$B$2:$C$26,2,FALSE)</f>
        <v>2_mobile_learning_mall_the</v>
      </c>
    </row>
    <row r="299" spans="1:4" x14ac:dyDescent="0.25">
      <c r="A299" t="s">
        <v>2284</v>
      </c>
      <c r="B299" t="s">
        <v>5974</v>
      </c>
      <c r="C299">
        <v>16</v>
      </c>
      <c r="D299" t="str">
        <f>VLOOKUP(Table_miniLM_document_topics[[#This Row],[Column3.topic]],miniLM_document_topicDescriptio!$B$2:$C$26,2,FALSE)</f>
        <v>16_flipped_the_classroom_in</v>
      </c>
    </row>
    <row r="300" spans="1:4" x14ac:dyDescent="0.25">
      <c r="A300" t="s">
        <v>2288</v>
      </c>
      <c r="B300" t="s">
        <v>2289</v>
      </c>
      <c r="C300">
        <v>1</v>
      </c>
      <c r="D300" t="str">
        <f>VLOOKUP(Table_miniLM_document_topics[[#This Row],[Column3.topic]],miniLM_document_topicDescriptio!$B$2:$C$26,2,FALSE)</f>
        <v>1_and_the_telecollaboration_intercultural</v>
      </c>
    </row>
    <row r="301" spans="1:4" x14ac:dyDescent="0.25">
      <c r="A301" t="s">
        <v>2293</v>
      </c>
      <c r="B301" t="s">
        <v>2294</v>
      </c>
      <c r="C301">
        <v>0</v>
      </c>
      <c r="D301" t="str">
        <f>VLOOKUP(Table_miniLM_document_topics[[#This Row],[Column3.topic]],miniLM_document_topicDescriptio!$B$2:$C$26,2,FALSE)</f>
        <v>0_technology_teachers_of_the</v>
      </c>
    </row>
    <row r="302" spans="1:4" x14ac:dyDescent="0.25">
      <c r="A302" t="s">
        <v>2298</v>
      </c>
      <c r="B302" t="s">
        <v>2299</v>
      </c>
      <c r="C302">
        <v>0</v>
      </c>
      <c r="D302" t="str">
        <f>VLOOKUP(Table_miniLM_document_topics[[#This Row],[Column3.topic]],miniLM_document_topicDescriptio!$B$2:$C$26,2,FALSE)</f>
        <v>0_technology_teachers_of_the</v>
      </c>
    </row>
    <row r="303" spans="1:4" x14ac:dyDescent="0.25">
      <c r="A303" t="s">
        <v>2303</v>
      </c>
      <c r="B303" t="s">
        <v>2304</v>
      </c>
      <c r="C303">
        <v>-1</v>
      </c>
      <c r="D303" t="str">
        <f>VLOOKUP(Table_miniLM_document_topics[[#This Row],[Column3.topic]],miniLM_document_topicDescriptio!$B$2:$C$26,2,FALSE)</f>
        <v>-1_the_of_ and_in_to_learning_language</v>
      </c>
    </row>
    <row r="304" spans="1:4" x14ac:dyDescent="0.25">
      <c r="A304" t="s">
        <v>2307</v>
      </c>
      <c r="B304" t="s">
        <v>5975</v>
      </c>
      <c r="C304">
        <v>2</v>
      </c>
      <c r="D304" t="str">
        <f>VLOOKUP(Table_miniLM_document_topics[[#This Row],[Column3.topic]],miniLM_document_topicDescriptio!$B$2:$C$26,2,FALSE)</f>
        <v>2_mobile_learning_mall_the</v>
      </c>
    </row>
    <row r="305" spans="1:4" x14ac:dyDescent="0.25">
      <c r="A305" t="s">
        <v>2541</v>
      </c>
      <c r="B305" t="s">
        <v>2542</v>
      </c>
      <c r="C305">
        <v>-1</v>
      </c>
      <c r="D305" t="str">
        <f>VLOOKUP(Table_miniLM_document_topics[[#This Row],[Column3.topic]],miniLM_document_topicDescriptio!$B$2:$C$26,2,FALSE)</f>
        <v>-1_the_of_ and_in_to_learning_language</v>
      </c>
    </row>
    <row r="306" spans="1:4" x14ac:dyDescent="0.25">
      <c r="A306" t="s">
        <v>2547</v>
      </c>
      <c r="B306" t="s">
        <v>2548</v>
      </c>
      <c r="C306">
        <v>-1</v>
      </c>
      <c r="D306" t="str">
        <f>VLOOKUP(Table_miniLM_document_topics[[#This Row],[Column3.topic]],miniLM_document_topicDescriptio!$B$2:$C$26,2,FALSE)</f>
        <v>-1_the_of_ and_in_to_learning_language</v>
      </c>
    </row>
    <row r="307" spans="1:4" x14ac:dyDescent="0.25">
      <c r="A307" t="s">
        <v>2553</v>
      </c>
      <c r="B307" t="s">
        <v>2554</v>
      </c>
      <c r="C307">
        <v>-1</v>
      </c>
      <c r="D307" t="str">
        <f>VLOOKUP(Table_miniLM_document_topics[[#This Row],[Column3.topic]],miniLM_document_topicDescriptio!$B$2:$C$26,2,FALSE)</f>
        <v>-1_the_of_ and_in_to_learning_language</v>
      </c>
    </row>
    <row r="308" spans="1:4" x14ac:dyDescent="0.25">
      <c r="A308" t="s">
        <v>2558</v>
      </c>
      <c r="B308" t="s">
        <v>2559</v>
      </c>
      <c r="C308">
        <v>2</v>
      </c>
      <c r="D308" t="str">
        <f>VLOOKUP(Table_miniLM_document_topics[[#This Row],[Column3.topic]],miniLM_document_topicDescriptio!$B$2:$C$26,2,FALSE)</f>
        <v>2_mobile_learning_mall_the</v>
      </c>
    </row>
    <row r="309" spans="1:4" x14ac:dyDescent="0.25">
      <c r="A309" t="s">
        <v>2563</v>
      </c>
      <c r="B309" t="s">
        <v>2564</v>
      </c>
      <c r="C309">
        <v>3</v>
      </c>
      <c r="D309" t="str">
        <f>VLOOKUP(Table_miniLM_document_topics[[#This Row],[Column3.topic]],miniLM_document_topicDescriptio!$B$2:$C$26,2,FALSE)</f>
        <v>3_task_the_in_and</v>
      </c>
    </row>
    <row r="310" spans="1:4" x14ac:dyDescent="0.25">
      <c r="A310" t="s">
        <v>2568</v>
      </c>
      <c r="B310" t="s">
        <v>2569</v>
      </c>
      <c r="C310">
        <v>-1</v>
      </c>
      <c r="D310" t="str">
        <f>VLOOKUP(Table_miniLM_document_topics[[#This Row],[Column3.topic]],miniLM_document_topicDescriptio!$B$2:$C$26,2,FALSE)</f>
        <v>-1_the_of_ and_in_to_learning_language</v>
      </c>
    </row>
    <row r="311" spans="1:4" x14ac:dyDescent="0.25">
      <c r="A311" t="s">
        <v>2573</v>
      </c>
      <c r="B311" t="s">
        <v>2574</v>
      </c>
      <c r="C311">
        <v>2</v>
      </c>
      <c r="D311" t="str">
        <f>VLOOKUP(Table_miniLM_document_topics[[#This Row],[Column3.topic]],miniLM_document_topicDescriptio!$B$2:$C$26,2,FALSE)</f>
        <v>2_mobile_learning_mall_the</v>
      </c>
    </row>
    <row r="312" spans="1:4" x14ac:dyDescent="0.25">
      <c r="A312" t="s">
        <v>2578</v>
      </c>
      <c r="B312" t="s">
        <v>2579</v>
      </c>
      <c r="C312">
        <v>0</v>
      </c>
      <c r="D312" t="str">
        <f>VLOOKUP(Table_miniLM_document_topics[[#This Row],[Column3.topic]],miniLM_document_topicDescriptio!$B$2:$C$26,2,FALSE)</f>
        <v>0_technology_teachers_of_the</v>
      </c>
    </row>
    <row r="313" spans="1:4" x14ac:dyDescent="0.25">
      <c r="A313" t="s">
        <v>2583</v>
      </c>
      <c r="B313" t="s">
        <v>2584</v>
      </c>
      <c r="C313">
        <v>-1</v>
      </c>
      <c r="D313" t="str">
        <f>VLOOKUP(Table_miniLM_document_topics[[#This Row],[Column3.topic]],miniLM_document_topicDescriptio!$B$2:$C$26,2,FALSE)</f>
        <v>-1_the_of_ and_in_to_learning_language</v>
      </c>
    </row>
    <row r="314" spans="1:4" x14ac:dyDescent="0.25">
      <c r="A314" t="s">
        <v>2587</v>
      </c>
      <c r="B314" t="s">
        <v>2588</v>
      </c>
      <c r="C314">
        <v>21</v>
      </c>
      <c r="D314" t="str">
        <f>VLOOKUP(Table_miniLM_document_topics[[#This Row],[Column3.topic]],miniLM_document_topicDescriptio!$B$2:$C$26,2,FALSE)</f>
        <v>21_test_assessment_da_takers</v>
      </c>
    </row>
    <row r="315" spans="1:4" x14ac:dyDescent="0.25">
      <c r="A315" t="s">
        <v>2592</v>
      </c>
      <c r="B315" t="s">
        <v>2593</v>
      </c>
      <c r="C315">
        <v>19</v>
      </c>
      <c r="D315" t="str">
        <f>VLOOKUP(Table_miniLM_document_topics[[#This Row],[Column3.topic]],miniLM_document_topicDescriptio!$B$2:$C$26,2,FALSE)</f>
        <v>19_mt_translation_students_machine</v>
      </c>
    </row>
    <row r="316" spans="1:4" x14ac:dyDescent="0.25">
      <c r="A316" t="s">
        <v>2596</v>
      </c>
      <c r="B316" t="s">
        <v>2597</v>
      </c>
      <c r="C316">
        <v>-1</v>
      </c>
      <c r="D316" t="str">
        <f>VLOOKUP(Table_miniLM_document_topics[[#This Row],[Column3.topic]],miniLM_document_topicDescriptio!$B$2:$C$26,2,FALSE)</f>
        <v>-1_the_of_ and_in_to_learning_language</v>
      </c>
    </row>
    <row r="317" spans="1:4" x14ac:dyDescent="0.25">
      <c r="A317" t="s">
        <v>2601</v>
      </c>
      <c r="B317" t="s">
        <v>2602</v>
      </c>
      <c r="C317">
        <v>5</v>
      </c>
      <c r="D317" t="str">
        <f>VLOOKUP(Table_miniLM_document_topics[[#This Row],[Column3.topic]],miniLM_document_topicDescriptio!$B$2:$C$26,2,FALSE)</f>
        <v>5_writing_collaborative_wiki_the</v>
      </c>
    </row>
    <row r="318" spans="1:4" x14ac:dyDescent="0.25">
      <c r="A318" t="s">
        <v>2606</v>
      </c>
      <c r="B318" t="s">
        <v>2607</v>
      </c>
      <c r="C318">
        <v>-1</v>
      </c>
      <c r="D318" t="str">
        <f>VLOOKUP(Table_miniLM_document_topics[[#This Row],[Column3.topic]],miniLM_document_topicDescriptio!$B$2:$C$26,2,FALSE)</f>
        <v>-1_the_of_ and_in_to_learning_language</v>
      </c>
    </row>
    <row r="319" spans="1:4" x14ac:dyDescent="0.25">
      <c r="A319" t="s">
        <v>2611</v>
      </c>
      <c r="B319" t="s">
        <v>2612</v>
      </c>
      <c r="C319">
        <v>22</v>
      </c>
      <c r="D319" t="str">
        <f>VLOOKUP(Table_miniLM_document_topics[[#This Row],[Column3.topic]],miniLM_document_topicDescriptio!$B$2:$C$26,2,FALSE)</f>
        <v>22_robot_rall_the_and</v>
      </c>
    </row>
    <row r="320" spans="1:4" x14ac:dyDescent="0.25">
      <c r="A320" t="s">
        <v>2616</v>
      </c>
      <c r="B320" t="s">
        <v>2617</v>
      </c>
      <c r="C320">
        <v>13</v>
      </c>
      <c r="D320" t="str">
        <f>VLOOKUP(Table_miniLM_document_topics[[#This Row],[Column3.topic]],miniLM_document_topicDescriptio!$B$2:$C$26,2,FALSE)</f>
        <v>13_multimodal_of_the_online</v>
      </c>
    </row>
    <row r="321" spans="1:4" x14ac:dyDescent="0.25">
      <c r="A321" t="s">
        <v>2621</v>
      </c>
      <c r="B321" t="s">
        <v>2622</v>
      </c>
      <c r="C321">
        <v>2</v>
      </c>
      <c r="D321" t="str">
        <f>VLOOKUP(Table_miniLM_document_topics[[#This Row],[Column3.topic]],miniLM_document_topicDescriptio!$B$2:$C$26,2,FALSE)</f>
        <v>2_mobile_learning_mall_the</v>
      </c>
    </row>
    <row r="322" spans="1:4" x14ac:dyDescent="0.25">
      <c r="A322" t="s">
        <v>2626</v>
      </c>
      <c r="B322" t="s">
        <v>5976</v>
      </c>
      <c r="C322">
        <v>15</v>
      </c>
      <c r="D322" t="str">
        <f>VLOOKUP(Table_miniLM_document_topics[[#This Row],[Column3.topic]],miniLM_document_topicDescriptio!$B$2:$C$26,2,FALSE)</f>
        <v>15_digital_storytelling_the_and</v>
      </c>
    </row>
    <row r="323" spans="1:4" x14ac:dyDescent="0.25">
      <c r="A323" t="s">
        <v>2630</v>
      </c>
      <c r="B323" t="s">
        <v>2631</v>
      </c>
      <c r="C323">
        <v>6</v>
      </c>
      <c r="D323" t="str">
        <f>VLOOKUP(Table_miniLM_document_topics[[#This Row],[Column3.topic]],miniLM_document_topicDescriptio!$B$2:$C$26,2,FALSE)</f>
        <v>6_pronunciation_the_asr_of</v>
      </c>
    </row>
    <row r="324" spans="1:4" x14ac:dyDescent="0.25">
      <c r="A324" t="s">
        <v>2635</v>
      </c>
      <c r="B324" t="s">
        <v>2636</v>
      </c>
      <c r="C324">
        <v>-1</v>
      </c>
      <c r="D324" t="str">
        <f>VLOOKUP(Table_miniLM_document_topics[[#This Row],[Column3.topic]],miniLM_document_topicDescriptio!$B$2:$C$26,2,FALSE)</f>
        <v>-1_the_of_ and_in_to_learning_language</v>
      </c>
    </row>
    <row r="325" spans="1:4" x14ac:dyDescent="0.25">
      <c r="A325" t="s">
        <v>2640</v>
      </c>
      <c r="B325" t="s">
        <v>2641</v>
      </c>
      <c r="C325">
        <v>2</v>
      </c>
      <c r="D325" t="str">
        <f>VLOOKUP(Table_miniLM_document_topics[[#This Row],[Column3.topic]],miniLM_document_topicDescriptio!$B$2:$C$26,2,FALSE)</f>
        <v>2_mobile_learning_mall_the</v>
      </c>
    </row>
    <row r="326" spans="1:4" x14ac:dyDescent="0.25">
      <c r="A326" t="s">
        <v>2645</v>
      </c>
      <c r="B326" t="s">
        <v>2646</v>
      </c>
      <c r="C326">
        <v>16</v>
      </c>
      <c r="D326" t="str">
        <f>VLOOKUP(Table_miniLM_document_topics[[#This Row],[Column3.topic]],miniLM_document_topicDescriptio!$B$2:$C$26,2,FALSE)</f>
        <v>16_flipped_the_classroom_in</v>
      </c>
    </row>
    <row r="327" spans="1:4" x14ac:dyDescent="0.25">
      <c r="A327" t="s">
        <v>2650</v>
      </c>
      <c r="B327" t="s">
        <v>5977</v>
      </c>
      <c r="C327">
        <v>8</v>
      </c>
      <c r="D327" t="str">
        <f>VLOOKUP(Table_miniLM_document_topics[[#This Row],[Column3.topic]],miniLM_document_topicDescriptio!$B$2:$C$26,2,FALSE)</f>
        <v>8_blended_learning_the_and</v>
      </c>
    </row>
    <row r="328" spans="1:4" x14ac:dyDescent="0.25">
      <c r="A328" t="s">
        <v>2654</v>
      </c>
      <c r="B328" t="s">
        <v>5978</v>
      </c>
      <c r="C328">
        <v>21</v>
      </c>
      <c r="D328" t="str">
        <f>VLOOKUP(Table_miniLM_document_topics[[#This Row],[Column3.topic]],miniLM_document_topicDescriptio!$B$2:$C$26,2,FALSE)</f>
        <v>21_test_assessment_da_takers</v>
      </c>
    </row>
    <row r="329" spans="1:4" x14ac:dyDescent="0.25">
      <c r="A329" t="s">
        <v>2658</v>
      </c>
      <c r="B329" t="s">
        <v>2659</v>
      </c>
      <c r="C329">
        <v>0</v>
      </c>
      <c r="D329" t="str">
        <f>VLOOKUP(Table_miniLM_document_topics[[#This Row],[Column3.topic]],miniLM_document_topicDescriptio!$B$2:$C$26,2,FALSE)</f>
        <v>0_technology_teachers_of_the</v>
      </c>
    </row>
    <row r="330" spans="1:4" x14ac:dyDescent="0.25">
      <c r="A330" t="s">
        <v>2663</v>
      </c>
      <c r="B330" t="s">
        <v>2664</v>
      </c>
      <c r="C330">
        <v>5</v>
      </c>
      <c r="D330" t="str">
        <f>VLOOKUP(Table_miniLM_document_topics[[#This Row],[Column3.topic]],miniLM_document_topicDescriptio!$B$2:$C$26,2,FALSE)</f>
        <v>5_writing_collaborative_wiki_the</v>
      </c>
    </row>
    <row r="331" spans="1:4" x14ac:dyDescent="0.25">
      <c r="A331" t="s">
        <v>2667</v>
      </c>
      <c r="B331" t="s">
        <v>2668</v>
      </c>
      <c r="C331">
        <v>22</v>
      </c>
      <c r="D331" t="str">
        <f>VLOOKUP(Table_miniLM_document_topics[[#This Row],[Column3.topic]],miniLM_document_topicDescriptio!$B$2:$C$26,2,FALSE)</f>
        <v>22_robot_rall_the_and</v>
      </c>
    </row>
    <row r="332" spans="1:4" x14ac:dyDescent="0.25">
      <c r="A332" t="s">
        <v>2672</v>
      </c>
      <c r="B332" t="s">
        <v>2673</v>
      </c>
      <c r="C332">
        <v>2</v>
      </c>
      <c r="D332" t="str">
        <f>VLOOKUP(Table_miniLM_document_topics[[#This Row],[Column3.topic]],miniLM_document_topicDescriptio!$B$2:$C$26,2,FALSE)</f>
        <v>2_mobile_learning_mall_the</v>
      </c>
    </row>
    <row r="333" spans="1:4" x14ac:dyDescent="0.25">
      <c r="A333" t="s">
        <v>2677</v>
      </c>
      <c r="B333" t="s">
        <v>5979</v>
      </c>
      <c r="C333">
        <v>2</v>
      </c>
      <c r="D333" t="str">
        <f>VLOOKUP(Table_miniLM_document_topics[[#This Row],[Column3.topic]],miniLM_document_topicDescriptio!$B$2:$C$26,2,FALSE)</f>
        <v>2_mobile_learning_mall_the</v>
      </c>
    </row>
    <row r="334" spans="1:4" x14ac:dyDescent="0.25">
      <c r="A334" t="s">
        <v>2680</v>
      </c>
      <c r="B334" t="s">
        <v>2681</v>
      </c>
      <c r="C334">
        <v>4</v>
      </c>
      <c r="D334" t="str">
        <f>VLOOKUP(Table_miniLM_document_topics[[#This Row],[Column3.topic]],miniLM_document_topicDescriptio!$B$2:$C$26,2,FALSE)</f>
        <v>4_corpus_the_ddl_of</v>
      </c>
    </row>
    <row r="335" spans="1:4" x14ac:dyDescent="0.25">
      <c r="A335" t="s">
        <v>2685</v>
      </c>
      <c r="B335" t="s">
        <v>5981</v>
      </c>
      <c r="C335">
        <v>9</v>
      </c>
      <c r="D335" t="str">
        <f>VLOOKUP(Table_miniLM_document_topics[[#This Row],[Column3.topic]],miniLM_document_topicDescriptio!$B$2:$C$26,2,FALSE)</f>
        <v>9_captions_comprehension_the_vocabulary</v>
      </c>
    </row>
    <row r="336" spans="1:4" x14ac:dyDescent="0.25">
      <c r="A336" t="s">
        <v>2689</v>
      </c>
      <c r="B336" t="s">
        <v>2690</v>
      </c>
      <c r="C336">
        <v>-1</v>
      </c>
      <c r="D336" t="str">
        <f>VLOOKUP(Table_miniLM_document_topics[[#This Row],[Column3.topic]],miniLM_document_topicDescriptio!$B$2:$C$26,2,FALSE)</f>
        <v>-1_the_of_ and_in_to_learning_language</v>
      </c>
    </row>
    <row r="337" spans="1:4" x14ac:dyDescent="0.25">
      <c r="A337" t="s">
        <v>2694</v>
      </c>
      <c r="B337" t="s">
        <v>2695</v>
      </c>
      <c r="C337">
        <v>14</v>
      </c>
      <c r="D337" t="str">
        <f>VLOOKUP(Table_miniLM_document_topics[[#This Row],[Column3.topic]],miniLM_document_topicDescriptio!$B$2:$C$26,2,FALSE)</f>
        <v>14_vocabulary_the_of_and</v>
      </c>
    </row>
    <row r="338" spans="1:4" x14ac:dyDescent="0.25">
      <c r="A338" t="s">
        <v>2699</v>
      </c>
      <c r="B338" t="s">
        <v>5980</v>
      </c>
      <c r="C338">
        <v>-1</v>
      </c>
      <c r="D338" t="str">
        <f>VLOOKUP(Table_miniLM_document_topics[[#This Row],[Column3.topic]],miniLM_document_topicDescriptio!$B$2:$C$26,2,FALSE)</f>
        <v>-1_the_of_ and_in_to_learning_language</v>
      </c>
    </row>
    <row r="339" spans="1:4" x14ac:dyDescent="0.25">
      <c r="A339" t="s">
        <v>2704</v>
      </c>
      <c r="B339" t="s">
        <v>2705</v>
      </c>
      <c r="C339">
        <v>0</v>
      </c>
      <c r="D339" t="str">
        <f>VLOOKUP(Table_miniLM_document_topics[[#This Row],[Column3.topic]],miniLM_document_topicDescriptio!$B$2:$C$26,2,FALSE)</f>
        <v>0_technology_teachers_of_the</v>
      </c>
    </row>
    <row r="340" spans="1:4" x14ac:dyDescent="0.25">
      <c r="A340" t="s">
        <v>2709</v>
      </c>
      <c r="B340" t="s">
        <v>2710</v>
      </c>
      <c r="C340">
        <v>6</v>
      </c>
      <c r="D340" t="str">
        <f>VLOOKUP(Table_miniLM_document_topics[[#This Row],[Column3.topic]],miniLM_document_topicDescriptio!$B$2:$C$26,2,FALSE)</f>
        <v>6_pronunciation_the_asr_of</v>
      </c>
    </row>
    <row r="341" spans="1:4" x14ac:dyDescent="0.25">
      <c r="A341" t="s">
        <v>3029</v>
      </c>
      <c r="B341" t="s">
        <v>3030</v>
      </c>
      <c r="C341">
        <v>12</v>
      </c>
      <c r="D341" t="str">
        <f>VLOOKUP(Table_miniLM_document_topics[[#This Row],[Column3.topic]],miniLM_document_topicDescriptio!$B$2:$C$26,2,FALSE)</f>
        <v>12_vr_virtual_the_and</v>
      </c>
    </row>
    <row r="342" spans="1:4" x14ac:dyDescent="0.25">
      <c r="A342" t="s">
        <v>3034</v>
      </c>
      <c r="B342" t="s">
        <v>3035</v>
      </c>
      <c r="C342">
        <v>22</v>
      </c>
      <c r="D342" t="str">
        <f>VLOOKUP(Table_miniLM_document_topics[[#This Row],[Column3.topic]],miniLM_document_topicDescriptio!$B$2:$C$26,2,FALSE)</f>
        <v>22_robot_rall_the_and</v>
      </c>
    </row>
    <row r="343" spans="1:4" x14ac:dyDescent="0.25">
      <c r="A343" t="s">
        <v>3040</v>
      </c>
      <c r="B343" t="s">
        <v>3041</v>
      </c>
      <c r="C343">
        <v>-1</v>
      </c>
      <c r="D343" t="str">
        <f>VLOOKUP(Table_miniLM_document_topics[[#This Row],[Column3.topic]],miniLM_document_topicDescriptio!$B$2:$C$26,2,FALSE)</f>
        <v>-1_the_of_ and_in_to_learning_language</v>
      </c>
    </row>
    <row r="344" spans="1:4" x14ac:dyDescent="0.25">
      <c r="A344" t="s">
        <v>3045</v>
      </c>
      <c r="B344" t="s">
        <v>3046</v>
      </c>
      <c r="C344">
        <v>2</v>
      </c>
      <c r="D344" t="str">
        <f>VLOOKUP(Table_miniLM_document_topics[[#This Row],[Column3.topic]],miniLM_document_topicDescriptio!$B$2:$C$26,2,FALSE)</f>
        <v>2_mobile_learning_mall_the</v>
      </c>
    </row>
    <row r="345" spans="1:4" x14ac:dyDescent="0.25">
      <c r="A345" t="s">
        <v>3050</v>
      </c>
      <c r="B345" t="s">
        <v>3051</v>
      </c>
      <c r="C345">
        <v>12</v>
      </c>
      <c r="D345" t="str">
        <f>VLOOKUP(Table_miniLM_document_topics[[#This Row],[Column3.topic]],miniLM_document_topicDescriptio!$B$2:$C$26,2,FALSE)</f>
        <v>12_vr_virtual_the_and</v>
      </c>
    </row>
    <row r="346" spans="1:4" x14ac:dyDescent="0.25">
      <c r="A346" t="s">
        <v>3055</v>
      </c>
      <c r="B346" t="s">
        <v>3056</v>
      </c>
      <c r="C346">
        <v>14</v>
      </c>
      <c r="D346" t="str">
        <f>VLOOKUP(Table_miniLM_document_topics[[#This Row],[Column3.topic]],miniLM_document_topicDescriptio!$B$2:$C$26,2,FALSE)</f>
        <v>14_vocabulary_the_of_and</v>
      </c>
    </row>
    <row r="347" spans="1:4" x14ac:dyDescent="0.25">
      <c r="A347" t="s">
        <v>3060</v>
      </c>
      <c r="B347" t="s">
        <v>5989</v>
      </c>
      <c r="C347">
        <v>0</v>
      </c>
      <c r="D347" t="str">
        <f>VLOOKUP(Table_miniLM_document_topics[[#This Row],[Column3.topic]],miniLM_document_topicDescriptio!$B$2:$C$26,2,FALSE)</f>
        <v>0_technology_teachers_of_the</v>
      </c>
    </row>
    <row r="348" spans="1:4" x14ac:dyDescent="0.25">
      <c r="A348" t="s">
        <v>3064</v>
      </c>
      <c r="B348" t="s">
        <v>3065</v>
      </c>
      <c r="C348">
        <v>-1</v>
      </c>
      <c r="D348" t="str">
        <f>VLOOKUP(Table_miniLM_document_topics[[#This Row],[Column3.topic]],miniLM_document_topicDescriptio!$B$2:$C$26,2,FALSE)</f>
        <v>-1_the_of_ and_in_to_learning_language</v>
      </c>
    </row>
    <row r="349" spans="1:4" x14ac:dyDescent="0.25">
      <c r="A349" t="s">
        <v>3070</v>
      </c>
      <c r="B349" t="s">
        <v>3071</v>
      </c>
      <c r="C349">
        <v>21</v>
      </c>
      <c r="D349" t="str">
        <f>VLOOKUP(Table_miniLM_document_topics[[#This Row],[Column3.topic]],miniLM_document_topicDescriptio!$B$2:$C$26,2,FALSE)</f>
        <v>21_test_assessment_da_takers</v>
      </c>
    </row>
    <row r="350" spans="1:4" x14ac:dyDescent="0.25">
      <c r="A350" t="s">
        <v>3075</v>
      </c>
      <c r="B350" t="s">
        <v>3076</v>
      </c>
      <c r="C350">
        <v>-1</v>
      </c>
      <c r="D350" t="str">
        <f>VLOOKUP(Table_miniLM_document_topics[[#This Row],[Column3.topic]],miniLM_document_topicDescriptio!$B$2:$C$26,2,FALSE)</f>
        <v>-1_the_of_ and_in_to_learning_language</v>
      </c>
    </row>
    <row r="351" spans="1:4" x14ac:dyDescent="0.25">
      <c r="A351" t="s">
        <v>3080</v>
      </c>
      <c r="B351" t="s">
        <v>3081</v>
      </c>
      <c r="C351">
        <v>9</v>
      </c>
      <c r="D351" t="str">
        <f>VLOOKUP(Table_miniLM_document_topics[[#This Row],[Column3.topic]],miniLM_document_topicDescriptio!$B$2:$C$26,2,FALSE)</f>
        <v>9_captions_comprehension_the_vocabulary</v>
      </c>
    </row>
    <row r="352" spans="1:4" x14ac:dyDescent="0.25">
      <c r="A352" t="s">
        <v>3085</v>
      </c>
      <c r="B352" t="s">
        <v>5986</v>
      </c>
      <c r="C352">
        <v>21</v>
      </c>
      <c r="D352" t="str">
        <f>VLOOKUP(Table_miniLM_document_topics[[#This Row],[Column3.topic]],miniLM_document_topicDescriptio!$B$2:$C$26,2,FALSE)</f>
        <v>21_test_assessment_da_takers</v>
      </c>
    </row>
    <row r="353" spans="1:4" x14ac:dyDescent="0.25">
      <c r="A353" t="s">
        <v>3089</v>
      </c>
      <c r="B353" t="s">
        <v>3090</v>
      </c>
      <c r="C353">
        <v>16</v>
      </c>
      <c r="D353" t="str">
        <f>VLOOKUP(Table_miniLM_document_topics[[#This Row],[Column3.topic]],miniLM_document_topicDescriptio!$B$2:$C$26,2,FALSE)</f>
        <v>16_flipped_the_classroom_in</v>
      </c>
    </row>
    <row r="354" spans="1:4" x14ac:dyDescent="0.25">
      <c r="A354" t="s">
        <v>3094</v>
      </c>
      <c r="B354" t="s">
        <v>3095</v>
      </c>
      <c r="C354">
        <v>0</v>
      </c>
      <c r="D354" t="str">
        <f>VLOOKUP(Table_miniLM_document_topics[[#This Row],[Column3.topic]],miniLM_document_topicDescriptio!$B$2:$C$26,2,FALSE)</f>
        <v>0_technology_teachers_of_the</v>
      </c>
    </row>
    <row r="355" spans="1:4" x14ac:dyDescent="0.25">
      <c r="A355" t="s">
        <v>3099</v>
      </c>
      <c r="B355" t="s">
        <v>3100</v>
      </c>
      <c r="C355">
        <v>-1</v>
      </c>
      <c r="D355" t="str">
        <f>VLOOKUP(Table_miniLM_document_topics[[#This Row],[Column3.topic]],miniLM_document_topicDescriptio!$B$2:$C$26,2,FALSE)</f>
        <v>-1_the_of_ and_in_to_learning_language</v>
      </c>
    </row>
    <row r="356" spans="1:4" x14ac:dyDescent="0.25">
      <c r="A356" t="s">
        <v>3104</v>
      </c>
      <c r="B356" t="s">
        <v>3105</v>
      </c>
      <c r="C356">
        <v>0</v>
      </c>
      <c r="D356" t="str">
        <f>VLOOKUP(Table_miniLM_document_topics[[#This Row],[Column3.topic]],miniLM_document_topicDescriptio!$B$2:$C$26,2,FALSE)</f>
        <v>0_technology_teachers_of_the</v>
      </c>
    </row>
    <row r="357" spans="1:4" x14ac:dyDescent="0.25">
      <c r="A357" t="s">
        <v>3110</v>
      </c>
      <c r="B357" t="s">
        <v>5987</v>
      </c>
      <c r="C357">
        <v>-1</v>
      </c>
      <c r="D357" t="str">
        <f>VLOOKUP(Table_miniLM_document_topics[[#This Row],[Column3.topic]],miniLM_document_topicDescriptio!$B$2:$C$26,2,FALSE)</f>
        <v>-1_the_of_ and_in_to_learning_language</v>
      </c>
    </row>
    <row r="358" spans="1:4" x14ac:dyDescent="0.25">
      <c r="A358" t="s">
        <v>3114</v>
      </c>
      <c r="B358" t="s">
        <v>5988</v>
      </c>
      <c r="C358">
        <v>16</v>
      </c>
      <c r="D358" t="str">
        <f>VLOOKUP(Table_miniLM_document_topics[[#This Row],[Column3.topic]],miniLM_document_topicDescriptio!$B$2:$C$26,2,FALSE)</f>
        <v>16_flipped_the_classroom_in</v>
      </c>
    </row>
    <row r="359" spans="1:4" x14ac:dyDescent="0.25">
      <c r="A359" t="s">
        <v>3118</v>
      </c>
      <c r="B359" t="s">
        <v>3119</v>
      </c>
      <c r="C359">
        <v>7</v>
      </c>
      <c r="D359" t="str">
        <f>VLOOKUP(Table_miniLM_document_topics[[#This Row],[Column3.topic]],miniLM_document_topicDescriptio!$B$2:$C$26,2,FALSE)</f>
        <v>7_game_games_and_gaming</v>
      </c>
    </row>
    <row r="360" spans="1:4" x14ac:dyDescent="0.25">
      <c r="A360" t="s">
        <v>3123</v>
      </c>
      <c r="B360" t="s">
        <v>3124</v>
      </c>
      <c r="C360">
        <v>1</v>
      </c>
      <c r="D360" t="str">
        <f>VLOOKUP(Table_miniLM_document_topics[[#This Row],[Column3.topic]],miniLM_document_topicDescriptio!$B$2:$C$26,2,FALSE)</f>
        <v>1_and_the_telecollaboration_intercultural</v>
      </c>
    </row>
    <row r="361" spans="1:4" x14ac:dyDescent="0.25">
      <c r="A361" t="s">
        <v>3129</v>
      </c>
      <c r="B361" t="s">
        <v>3130</v>
      </c>
      <c r="C361">
        <v>0</v>
      </c>
      <c r="D361" t="str">
        <f>VLOOKUP(Table_miniLM_document_topics[[#This Row],[Column3.topic]],miniLM_document_topicDescriptio!$B$2:$C$26,2,FALSE)</f>
        <v>0_technology_teachers_of_the</v>
      </c>
    </row>
    <row r="362" spans="1:4" x14ac:dyDescent="0.25">
      <c r="A362" t="s">
        <v>3135</v>
      </c>
      <c r="B362" t="s">
        <v>5985</v>
      </c>
      <c r="C362">
        <v>-1</v>
      </c>
      <c r="D362" t="str">
        <f>VLOOKUP(Table_miniLM_document_topics[[#This Row],[Column3.topic]],miniLM_document_topicDescriptio!$B$2:$C$26,2,FALSE)</f>
        <v>-1_the_of_ and_in_to_learning_language</v>
      </c>
    </row>
    <row r="363" spans="1:4" x14ac:dyDescent="0.25">
      <c r="A363" t="s">
        <v>3139</v>
      </c>
      <c r="B363" t="s">
        <v>3140</v>
      </c>
      <c r="C363">
        <v>19</v>
      </c>
      <c r="D363" t="str">
        <f>VLOOKUP(Table_miniLM_document_topics[[#This Row],[Column3.topic]],miniLM_document_topicDescriptio!$B$2:$C$26,2,FALSE)</f>
        <v>19_mt_translation_students_machine</v>
      </c>
    </row>
    <row r="364" spans="1:4" x14ac:dyDescent="0.25">
      <c r="A364" t="s">
        <v>3143</v>
      </c>
      <c r="B364" t="s">
        <v>3144</v>
      </c>
      <c r="C364">
        <v>16</v>
      </c>
      <c r="D364" t="str">
        <f>VLOOKUP(Table_miniLM_document_topics[[#This Row],[Column3.topic]],miniLM_document_topicDescriptio!$B$2:$C$26,2,FALSE)</f>
        <v>16_flipped_the_classroom_in</v>
      </c>
    </row>
    <row r="365" spans="1:4" x14ac:dyDescent="0.25">
      <c r="A365" t="s">
        <v>3149</v>
      </c>
      <c r="B365" t="s">
        <v>3150</v>
      </c>
      <c r="C365">
        <v>-1</v>
      </c>
      <c r="D365" t="str">
        <f>VLOOKUP(Table_miniLM_document_topics[[#This Row],[Column3.topic]],miniLM_document_topicDescriptio!$B$2:$C$26,2,FALSE)</f>
        <v>-1_the_of_ and_in_to_learning_language</v>
      </c>
    </row>
    <row r="366" spans="1:4" x14ac:dyDescent="0.25">
      <c r="A366" t="s">
        <v>3154</v>
      </c>
      <c r="B366" t="s">
        <v>3155</v>
      </c>
      <c r="C366">
        <v>5</v>
      </c>
      <c r="D366" t="str">
        <f>VLOOKUP(Table_miniLM_document_topics[[#This Row],[Column3.topic]],miniLM_document_topicDescriptio!$B$2:$C$26,2,FALSE)</f>
        <v>5_writing_collaborative_wiki_the</v>
      </c>
    </row>
    <row r="367" spans="1:4" x14ac:dyDescent="0.25">
      <c r="A367" t="s">
        <v>3158</v>
      </c>
      <c r="B367" t="s">
        <v>3159</v>
      </c>
      <c r="C367">
        <v>3</v>
      </c>
      <c r="D367" t="str">
        <f>VLOOKUP(Table_miniLM_document_topics[[#This Row],[Column3.topic]],miniLM_document_topicDescriptio!$B$2:$C$26,2,FALSE)</f>
        <v>3_task_the_in_and</v>
      </c>
    </row>
    <row r="368" spans="1:4" x14ac:dyDescent="0.25">
      <c r="A368" t="s">
        <v>3163</v>
      </c>
      <c r="B368" t="s">
        <v>3164</v>
      </c>
      <c r="C368">
        <v>8</v>
      </c>
      <c r="D368" t="str">
        <f>VLOOKUP(Table_miniLM_document_topics[[#This Row],[Column3.topic]],miniLM_document_topicDescriptio!$B$2:$C$26,2,FALSE)</f>
        <v>8_blended_learning_the_and</v>
      </c>
    </row>
    <row r="369" spans="1:4" x14ac:dyDescent="0.25">
      <c r="A369" t="s">
        <v>3168</v>
      </c>
      <c r="B369" t="s">
        <v>3169</v>
      </c>
      <c r="C369">
        <v>0</v>
      </c>
      <c r="D369" t="str">
        <f>VLOOKUP(Table_miniLM_document_topics[[#This Row],[Column3.topic]],miniLM_document_topicDescriptio!$B$2:$C$26,2,FALSE)</f>
        <v>0_technology_teachers_of_the</v>
      </c>
    </row>
    <row r="370" spans="1:4" x14ac:dyDescent="0.25">
      <c r="A370" t="s">
        <v>3174</v>
      </c>
      <c r="B370" t="s">
        <v>3175</v>
      </c>
      <c r="C370">
        <v>16</v>
      </c>
      <c r="D370" t="str">
        <f>VLOOKUP(Table_miniLM_document_topics[[#This Row],[Column3.topic]],miniLM_document_topicDescriptio!$B$2:$C$26,2,FALSE)</f>
        <v>16_flipped_the_classroom_in</v>
      </c>
    </row>
    <row r="371" spans="1:4" x14ac:dyDescent="0.25">
      <c r="A371" t="s">
        <v>3179</v>
      </c>
      <c r="B371" t="s">
        <v>3180</v>
      </c>
      <c r="C371">
        <v>-1</v>
      </c>
      <c r="D371" t="str">
        <f>VLOOKUP(Table_miniLM_document_topics[[#This Row],[Column3.topic]],miniLM_document_topicDescriptio!$B$2:$C$26,2,FALSE)</f>
        <v>-1_the_of_ and_in_to_learning_language</v>
      </c>
    </row>
    <row r="372" spans="1:4" x14ac:dyDescent="0.25">
      <c r="A372" t="s">
        <v>3184</v>
      </c>
      <c r="B372" t="s">
        <v>3185</v>
      </c>
      <c r="C372">
        <v>8</v>
      </c>
      <c r="D372" t="str">
        <f>VLOOKUP(Table_miniLM_document_topics[[#This Row],[Column3.topic]],miniLM_document_topicDescriptio!$B$2:$C$26,2,FALSE)</f>
        <v>8_blended_learning_the_and</v>
      </c>
    </row>
    <row r="373" spans="1:4" x14ac:dyDescent="0.25">
      <c r="A373" t="s">
        <v>3188</v>
      </c>
      <c r="B373" t="s">
        <v>3189</v>
      </c>
      <c r="C373">
        <v>10</v>
      </c>
      <c r="D373" t="str">
        <f>VLOOKUP(Table_miniLM_document_topics[[#This Row],[Column3.topic]],miniLM_document_topicDescriptio!$B$2:$C$26,2,FALSE)</f>
        <v>10_blog_language_online</v>
      </c>
    </row>
    <row r="374" spans="1:4" x14ac:dyDescent="0.25">
      <c r="A374" t="s">
        <v>3193</v>
      </c>
      <c r="B374" t="s">
        <v>3194</v>
      </c>
      <c r="C374">
        <v>19</v>
      </c>
      <c r="D374" t="str">
        <f>VLOOKUP(Table_miniLM_document_topics[[#This Row],[Column3.topic]],miniLM_document_topicDescriptio!$B$2:$C$26,2,FALSE)</f>
        <v>19_mt_translation_students_machine</v>
      </c>
    </row>
    <row r="375" spans="1:4" x14ac:dyDescent="0.25">
      <c r="A375" t="s">
        <v>3198</v>
      </c>
      <c r="B375" t="s">
        <v>3199</v>
      </c>
      <c r="C375">
        <v>-1</v>
      </c>
      <c r="D375" t="str">
        <f>VLOOKUP(Table_miniLM_document_topics[[#This Row],[Column3.topic]],miniLM_document_topicDescriptio!$B$2:$C$26,2,FALSE)</f>
        <v>-1_the_of_ and_in_to_learning_language</v>
      </c>
    </row>
    <row r="376" spans="1:4" x14ac:dyDescent="0.25">
      <c r="A376" t="s">
        <v>3203</v>
      </c>
      <c r="B376" t="s">
        <v>5983</v>
      </c>
      <c r="C376">
        <v>5</v>
      </c>
      <c r="D376" t="str">
        <f>VLOOKUP(Table_miniLM_document_topics[[#This Row],[Column3.topic]],miniLM_document_topicDescriptio!$B$2:$C$26,2,FALSE)</f>
        <v>5_writing_collaborative_wiki_the</v>
      </c>
    </row>
    <row r="377" spans="1:4" x14ac:dyDescent="0.25">
      <c r="A377" t="s">
        <v>3207</v>
      </c>
      <c r="B377" t="s">
        <v>5982</v>
      </c>
      <c r="C377">
        <v>15</v>
      </c>
      <c r="D377" t="str">
        <f>VLOOKUP(Table_miniLM_document_topics[[#This Row],[Column3.topic]],miniLM_document_topicDescriptio!$B$2:$C$26,2,FALSE)</f>
        <v>15_digital_storytelling_the_and</v>
      </c>
    </row>
    <row r="378" spans="1:4" x14ac:dyDescent="0.25">
      <c r="A378" t="s">
        <v>3210</v>
      </c>
      <c r="B378" t="s">
        <v>3211</v>
      </c>
      <c r="C378">
        <v>-1</v>
      </c>
      <c r="D378" t="str">
        <f>VLOOKUP(Table_miniLM_document_topics[[#This Row],[Column3.topic]],miniLM_document_topicDescriptio!$B$2:$C$26,2,FALSE)</f>
        <v>-1_the_of_ and_in_to_learning_language</v>
      </c>
    </row>
    <row r="379" spans="1:4" x14ac:dyDescent="0.25">
      <c r="A379" t="s">
        <v>3216</v>
      </c>
      <c r="B379" t="s">
        <v>5984</v>
      </c>
      <c r="C379">
        <v>7</v>
      </c>
      <c r="D379" t="str">
        <f>VLOOKUP(Table_miniLM_document_topics[[#This Row],[Column3.topic]],miniLM_document_topicDescriptio!$B$2:$C$26,2,FALSE)</f>
        <v>7_game_games_and_gaming</v>
      </c>
    </row>
    <row r="380" spans="1:4" x14ac:dyDescent="0.25">
      <c r="A380" t="s">
        <v>3220</v>
      </c>
      <c r="B380" t="s">
        <v>3221</v>
      </c>
      <c r="C380">
        <v>-1</v>
      </c>
      <c r="D380" t="str">
        <f>VLOOKUP(Table_miniLM_document_topics[[#This Row],[Column3.topic]],miniLM_document_topicDescriptio!$B$2:$C$26,2,FALSE)</f>
        <v>-1_the_of_ and_in_to_learning_language</v>
      </c>
    </row>
    <row r="381" spans="1:4" x14ac:dyDescent="0.25">
      <c r="A381" t="s">
        <v>3437</v>
      </c>
      <c r="B381" t="s">
        <v>3438</v>
      </c>
      <c r="C381">
        <v>8</v>
      </c>
      <c r="D381" t="str">
        <f>VLOOKUP(Table_miniLM_document_topics[[#This Row],[Column3.topic]],miniLM_document_topicDescriptio!$B$2:$C$26,2,FALSE)</f>
        <v>8_blended_learning_the_and</v>
      </c>
    </row>
    <row r="382" spans="1:4" x14ac:dyDescent="0.25">
      <c r="A382" t="s">
        <v>3442</v>
      </c>
      <c r="B382" t="s">
        <v>3443</v>
      </c>
      <c r="C382">
        <v>-1</v>
      </c>
      <c r="D382" t="str">
        <f>VLOOKUP(Table_miniLM_document_topics[[#This Row],[Column3.topic]],miniLM_document_topicDescriptio!$B$2:$C$26,2,FALSE)</f>
        <v>-1_the_of_ and_in_to_learning_language</v>
      </c>
    </row>
    <row r="383" spans="1:4" x14ac:dyDescent="0.25">
      <c r="A383" t="s">
        <v>3448</v>
      </c>
      <c r="B383" t="s">
        <v>3449</v>
      </c>
      <c r="C383">
        <v>1</v>
      </c>
      <c r="D383" t="str">
        <f>VLOOKUP(Table_miniLM_document_topics[[#This Row],[Column3.topic]],miniLM_document_topicDescriptio!$B$2:$C$26,2,FALSE)</f>
        <v>1_and_the_telecollaboration_intercultural</v>
      </c>
    </row>
    <row r="384" spans="1:4" x14ac:dyDescent="0.25">
      <c r="A384" t="s">
        <v>3453</v>
      </c>
      <c r="B384" t="s">
        <v>3454</v>
      </c>
      <c r="C384">
        <v>-1</v>
      </c>
      <c r="D384" t="str">
        <f>VLOOKUP(Table_miniLM_document_topics[[#This Row],[Column3.topic]],miniLM_document_topicDescriptio!$B$2:$C$26,2,FALSE)</f>
        <v>-1_the_of_ and_in_to_learning_language</v>
      </c>
    </row>
    <row r="385" spans="1:4" x14ac:dyDescent="0.25">
      <c r="A385" t="s">
        <v>3458</v>
      </c>
      <c r="B385" t="s">
        <v>3459</v>
      </c>
      <c r="C385">
        <v>11</v>
      </c>
      <c r="D385" t="str">
        <f>VLOOKUP(Table_miniLM_document_topics[[#This Row],[Column3.topic]],miniLM_document_topicDescriptio!$B$2:$C$26,2,FALSE)</f>
        <v>11_feedback_awe_writing_errors</v>
      </c>
    </row>
    <row r="386" spans="1:4" x14ac:dyDescent="0.25">
      <c r="A386" t="s">
        <v>3464</v>
      </c>
      <c r="B386" t="s">
        <v>3465</v>
      </c>
      <c r="C386">
        <v>0</v>
      </c>
      <c r="D386" t="str">
        <f>VLOOKUP(Table_miniLM_document_topics[[#This Row],[Column3.topic]],miniLM_document_topicDescriptio!$B$2:$C$26,2,FALSE)</f>
        <v>0_technology_teachers_of_the</v>
      </c>
    </row>
    <row r="387" spans="1:4" x14ac:dyDescent="0.25">
      <c r="A387" t="s">
        <v>3469</v>
      </c>
      <c r="B387" t="s">
        <v>3470</v>
      </c>
      <c r="C387">
        <v>7</v>
      </c>
      <c r="D387" t="str">
        <f>VLOOKUP(Table_miniLM_document_topics[[#This Row],[Column3.topic]],miniLM_document_topicDescriptio!$B$2:$C$26,2,FALSE)</f>
        <v>7_game_games_and_gaming</v>
      </c>
    </row>
    <row r="388" spans="1:4" x14ac:dyDescent="0.25">
      <c r="A388" t="s">
        <v>3474</v>
      </c>
      <c r="B388" t="s">
        <v>3475</v>
      </c>
      <c r="C388">
        <v>12</v>
      </c>
      <c r="D388" t="str">
        <f>VLOOKUP(Table_miniLM_document_topics[[#This Row],[Column3.topic]],miniLM_document_topicDescriptio!$B$2:$C$26,2,FALSE)</f>
        <v>12_vr_virtual_the_and</v>
      </c>
    </row>
    <row r="389" spans="1:4" x14ac:dyDescent="0.25">
      <c r="A389" t="s">
        <v>3479</v>
      </c>
      <c r="B389" t="s">
        <v>3480</v>
      </c>
      <c r="C389">
        <v>15</v>
      </c>
      <c r="D389" t="str">
        <f>VLOOKUP(Table_miniLM_document_topics[[#This Row],[Column3.topic]],miniLM_document_topicDescriptio!$B$2:$C$26,2,FALSE)</f>
        <v>15_digital_storytelling_the_and</v>
      </c>
    </row>
    <row r="390" spans="1:4" x14ac:dyDescent="0.25">
      <c r="A390" t="s">
        <v>3484</v>
      </c>
      <c r="B390" t="s">
        <v>3485</v>
      </c>
      <c r="C390">
        <v>-1</v>
      </c>
      <c r="D390" t="str">
        <f>VLOOKUP(Table_miniLM_document_topics[[#This Row],[Column3.topic]],miniLM_document_topicDescriptio!$B$2:$C$26,2,FALSE)</f>
        <v>-1_the_of_ and_in_to_learning_language</v>
      </c>
    </row>
    <row r="391" spans="1:4" x14ac:dyDescent="0.25">
      <c r="A391" t="s">
        <v>3490</v>
      </c>
      <c r="B391" t="s">
        <v>3491</v>
      </c>
      <c r="C391">
        <v>-1</v>
      </c>
      <c r="D391" t="str">
        <f>VLOOKUP(Table_miniLM_document_topics[[#This Row],[Column3.topic]],miniLM_document_topicDescriptio!$B$2:$C$26,2,FALSE)</f>
        <v>-1_the_of_ and_in_to_learning_language</v>
      </c>
    </row>
    <row r="392" spans="1:4" x14ac:dyDescent="0.25">
      <c r="A392" t="s">
        <v>3495</v>
      </c>
      <c r="B392" t="s">
        <v>3496</v>
      </c>
      <c r="C392">
        <v>5</v>
      </c>
      <c r="D392" t="str">
        <f>VLOOKUP(Table_miniLM_document_topics[[#This Row],[Column3.topic]],miniLM_document_topicDescriptio!$B$2:$C$26,2,FALSE)</f>
        <v>5_writing_collaborative_wiki_the</v>
      </c>
    </row>
    <row r="393" spans="1:4" x14ac:dyDescent="0.25">
      <c r="A393" t="s">
        <v>3500</v>
      </c>
      <c r="B393" t="s">
        <v>3501</v>
      </c>
      <c r="C393">
        <v>15</v>
      </c>
      <c r="D393" t="str">
        <f>VLOOKUP(Table_miniLM_document_topics[[#This Row],[Column3.topic]],miniLM_document_topicDescriptio!$B$2:$C$26,2,FALSE)</f>
        <v>15_digital_storytelling_the_and</v>
      </c>
    </row>
    <row r="394" spans="1:4" x14ac:dyDescent="0.25">
      <c r="A394" t="s">
        <v>3505</v>
      </c>
      <c r="B394" t="s">
        <v>3506</v>
      </c>
      <c r="C394">
        <v>-1</v>
      </c>
      <c r="D394" t="str">
        <f>VLOOKUP(Table_miniLM_document_topics[[#This Row],[Column3.topic]],miniLM_document_topicDescriptio!$B$2:$C$26,2,FALSE)</f>
        <v>-1_the_of_ and_in_to_learning_language</v>
      </c>
    </row>
    <row r="395" spans="1:4" x14ac:dyDescent="0.25">
      <c r="A395" t="s">
        <v>3511</v>
      </c>
      <c r="B395" t="s">
        <v>3512</v>
      </c>
      <c r="C395">
        <v>12</v>
      </c>
      <c r="D395" t="str">
        <f>VLOOKUP(Table_miniLM_document_topics[[#This Row],[Column3.topic]],miniLM_document_topicDescriptio!$B$2:$C$26,2,FALSE)</f>
        <v>12_vr_virtual_the_and</v>
      </c>
    </row>
    <row r="396" spans="1:4" x14ac:dyDescent="0.25">
      <c r="A396" t="s">
        <v>3516</v>
      </c>
      <c r="B396" t="s">
        <v>3517</v>
      </c>
      <c r="C396">
        <v>22</v>
      </c>
      <c r="D396" t="str">
        <f>VLOOKUP(Table_miniLM_document_topics[[#This Row],[Column3.topic]],miniLM_document_topicDescriptio!$B$2:$C$26,2,FALSE)</f>
        <v>22_robot_rall_the_and</v>
      </c>
    </row>
    <row r="397" spans="1:4" x14ac:dyDescent="0.25">
      <c r="A397" t="s">
        <v>3521</v>
      </c>
      <c r="B397" t="s">
        <v>3522</v>
      </c>
      <c r="C397">
        <v>2</v>
      </c>
      <c r="D397" t="str">
        <f>VLOOKUP(Table_miniLM_document_topics[[#This Row],[Column3.topic]],miniLM_document_topicDescriptio!$B$2:$C$26,2,FALSE)</f>
        <v>2_mobile_learning_mall_the</v>
      </c>
    </row>
    <row r="398" spans="1:4" x14ac:dyDescent="0.25">
      <c r="A398" t="s">
        <v>3526</v>
      </c>
      <c r="B398" t="s">
        <v>3527</v>
      </c>
      <c r="C398">
        <v>-1</v>
      </c>
      <c r="D398" t="str">
        <f>VLOOKUP(Table_miniLM_document_topics[[#This Row],[Column3.topic]],miniLM_document_topicDescriptio!$B$2:$C$26,2,FALSE)</f>
        <v>-1_the_of_ and_in_to_learning_language</v>
      </c>
    </row>
    <row r="399" spans="1:4" x14ac:dyDescent="0.25">
      <c r="A399" t="s">
        <v>3530</v>
      </c>
      <c r="B399" t="s">
        <v>3531</v>
      </c>
      <c r="C399">
        <v>5</v>
      </c>
      <c r="D399" t="str">
        <f>VLOOKUP(Table_miniLM_document_topics[[#This Row],[Column3.topic]],miniLM_document_topicDescriptio!$B$2:$C$26,2,FALSE)</f>
        <v>5_writing_collaborative_wiki_the</v>
      </c>
    </row>
    <row r="400" spans="1:4" x14ac:dyDescent="0.25">
      <c r="A400" t="s">
        <v>3535</v>
      </c>
      <c r="B400" t="s">
        <v>3536</v>
      </c>
      <c r="C400">
        <v>-1</v>
      </c>
      <c r="D400" t="str">
        <f>VLOOKUP(Table_miniLM_document_topics[[#This Row],[Column3.topic]],miniLM_document_topicDescriptio!$B$2:$C$26,2,FALSE)</f>
        <v>-1_the_of_ and_in_to_learning_language</v>
      </c>
    </row>
    <row r="401" spans="1:4" x14ac:dyDescent="0.25">
      <c r="A401" t="s">
        <v>3540</v>
      </c>
      <c r="B401" t="s">
        <v>3541</v>
      </c>
      <c r="C401">
        <v>11</v>
      </c>
      <c r="D401" t="str">
        <f>VLOOKUP(Table_miniLM_document_topics[[#This Row],[Column3.topic]],miniLM_document_topicDescriptio!$B$2:$C$26,2,FALSE)</f>
        <v>11_feedback_awe_writing_errors</v>
      </c>
    </row>
    <row r="402" spans="1:4" x14ac:dyDescent="0.25">
      <c r="A402" t="s">
        <v>3545</v>
      </c>
      <c r="B402" t="s">
        <v>3546</v>
      </c>
      <c r="C402">
        <v>2</v>
      </c>
      <c r="D402" t="str">
        <f>VLOOKUP(Table_miniLM_document_topics[[#This Row],[Column3.topic]],miniLM_document_topicDescriptio!$B$2:$C$26,2,FALSE)</f>
        <v>2_mobile_learning_mall_the</v>
      </c>
    </row>
    <row r="403" spans="1:4" x14ac:dyDescent="0.25">
      <c r="A403" t="s">
        <v>3550</v>
      </c>
      <c r="B403" t="s">
        <v>3551</v>
      </c>
      <c r="C403">
        <v>3</v>
      </c>
      <c r="D403" t="str">
        <f>VLOOKUP(Table_miniLM_document_topics[[#This Row],[Column3.topic]],miniLM_document_topicDescriptio!$B$2:$C$26,2,FALSE)</f>
        <v>3_task_the_in_and</v>
      </c>
    </row>
    <row r="404" spans="1:4" x14ac:dyDescent="0.25">
      <c r="A404" t="s">
        <v>3555</v>
      </c>
      <c r="B404" t="s">
        <v>3556</v>
      </c>
      <c r="C404">
        <v>-1</v>
      </c>
      <c r="D404" t="str">
        <f>VLOOKUP(Table_miniLM_document_topics[[#This Row],[Column3.topic]],miniLM_document_topicDescriptio!$B$2:$C$26,2,FALSE)</f>
        <v>-1_the_of_ and_in_to_learning_language</v>
      </c>
    </row>
    <row r="405" spans="1:4" x14ac:dyDescent="0.25">
      <c r="A405" t="s">
        <v>3560</v>
      </c>
      <c r="B405" t="s">
        <v>3561</v>
      </c>
      <c r="C405">
        <v>-1</v>
      </c>
      <c r="D405" t="str">
        <f>VLOOKUP(Table_miniLM_document_topics[[#This Row],[Column3.topic]],miniLM_document_topicDescriptio!$B$2:$C$26,2,FALSE)</f>
        <v>-1_the_of_ and_in_to_learning_language</v>
      </c>
    </row>
    <row r="406" spans="1:4" x14ac:dyDescent="0.25">
      <c r="A406" t="s">
        <v>3565</v>
      </c>
      <c r="B406" t="s">
        <v>3566</v>
      </c>
      <c r="C406">
        <v>0</v>
      </c>
      <c r="D406" t="str">
        <f>VLOOKUP(Table_miniLM_document_topics[[#This Row],[Column3.topic]],miniLM_document_topicDescriptio!$B$2:$C$26,2,FALSE)</f>
        <v>0_technology_teachers_of_the</v>
      </c>
    </row>
    <row r="407" spans="1:4" x14ac:dyDescent="0.25">
      <c r="A407" t="s">
        <v>3571</v>
      </c>
      <c r="B407" t="s">
        <v>5992</v>
      </c>
      <c r="C407">
        <v>21</v>
      </c>
      <c r="D407" t="str">
        <f>VLOOKUP(Table_miniLM_document_topics[[#This Row],[Column3.topic]],miniLM_document_topicDescriptio!$B$2:$C$26,2,FALSE)</f>
        <v>21_test_assessment_da_takers</v>
      </c>
    </row>
    <row r="408" spans="1:4" x14ac:dyDescent="0.25">
      <c r="A408" t="s">
        <v>3575</v>
      </c>
      <c r="B408" t="s">
        <v>3576</v>
      </c>
      <c r="C408">
        <v>-1</v>
      </c>
      <c r="D408" t="str">
        <f>VLOOKUP(Table_miniLM_document_topics[[#This Row],[Column3.topic]],miniLM_document_topicDescriptio!$B$2:$C$26,2,FALSE)</f>
        <v>-1_the_of_ and_in_to_learning_language</v>
      </c>
    </row>
    <row r="409" spans="1:4" x14ac:dyDescent="0.25">
      <c r="A409" t="s">
        <v>3580</v>
      </c>
      <c r="B409" t="s">
        <v>3581</v>
      </c>
      <c r="C409">
        <v>7</v>
      </c>
      <c r="D409" t="str">
        <f>VLOOKUP(Table_miniLM_document_topics[[#This Row],[Column3.topic]],miniLM_document_topicDescriptio!$B$2:$C$26,2,FALSE)</f>
        <v>7_game_games_and_gaming</v>
      </c>
    </row>
    <row r="410" spans="1:4" x14ac:dyDescent="0.25">
      <c r="A410" t="s">
        <v>3585</v>
      </c>
      <c r="B410" t="s">
        <v>3586</v>
      </c>
      <c r="C410">
        <v>15</v>
      </c>
      <c r="D410" t="str">
        <f>VLOOKUP(Table_miniLM_document_topics[[#This Row],[Column3.topic]],miniLM_document_topicDescriptio!$B$2:$C$26,2,FALSE)</f>
        <v>15_digital_storytelling_the_and</v>
      </c>
    </row>
    <row r="411" spans="1:4" x14ac:dyDescent="0.25">
      <c r="A411" t="s">
        <v>3590</v>
      </c>
      <c r="B411" t="s">
        <v>3591</v>
      </c>
      <c r="C411">
        <v>16</v>
      </c>
      <c r="D411" t="str">
        <f>VLOOKUP(Table_miniLM_document_topics[[#This Row],[Column3.topic]],miniLM_document_topicDescriptio!$B$2:$C$26,2,FALSE)</f>
        <v>16_flipped_the_classroom_in</v>
      </c>
    </row>
    <row r="412" spans="1:4" x14ac:dyDescent="0.25">
      <c r="A412" t="s">
        <v>3595</v>
      </c>
      <c r="B412" t="s">
        <v>3596</v>
      </c>
      <c r="C412">
        <v>5</v>
      </c>
      <c r="D412" t="str">
        <f>VLOOKUP(Table_miniLM_document_topics[[#This Row],[Column3.topic]],miniLM_document_topicDescriptio!$B$2:$C$26,2,FALSE)</f>
        <v>5_writing_collaborative_wiki_the</v>
      </c>
    </row>
    <row r="413" spans="1:4" x14ac:dyDescent="0.25">
      <c r="A413" t="s">
        <v>3600</v>
      </c>
      <c r="B413" t="s">
        <v>3601</v>
      </c>
      <c r="C413">
        <v>3</v>
      </c>
      <c r="D413" t="str">
        <f>VLOOKUP(Table_miniLM_document_topics[[#This Row],[Column3.topic]],miniLM_document_topicDescriptio!$B$2:$C$26,2,FALSE)</f>
        <v>3_task_the_in_and</v>
      </c>
    </row>
    <row r="414" spans="1:4" x14ac:dyDescent="0.25">
      <c r="A414" t="s">
        <v>3605</v>
      </c>
      <c r="B414" t="s">
        <v>5991</v>
      </c>
      <c r="C414">
        <v>7</v>
      </c>
      <c r="D414" t="str">
        <f>VLOOKUP(Table_miniLM_document_topics[[#This Row],[Column3.topic]],miniLM_document_topicDescriptio!$B$2:$C$26,2,FALSE)</f>
        <v>7_game_games_and_gaming</v>
      </c>
    </row>
    <row r="415" spans="1:4" x14ac:dyDescent="0.25">
      <c r="A415" t="s">
        <v>3609</v>
      </c>
      <c r="B415" t="s">
        <v>3610</v>
      </c>
      <c r="C415">
        <v>16</v>
      </c>
      <c r="D415" t="str">
        <f>VLOOKUP(Table_miniLM_document_topics[[#This Row],[Column3.topic]],miniLM_document_topicDescriptio!$B$2:$C$26,2,FALSE)</f>
        <v>16_flipped_the_classroom_in</v>
      </c>
    </row>
    <row r="416" spans="1:4" x14ac:dyDescent="0.25">
      <c r="A416" t="s">
        <v>3614</v>
      </c>
      <c r="B416" t="s">
        <v>3615</v>
      </c>
      <c r="C416">
        <v>0</v>
      </c>
      <c r="D416" t="str">
        <f>VLOOKUP(Table_miniLM_document_topics[[#This Row],[Column3.topic]],miniLM_document_topicDescriptio!$B$2:$C$26,2,FALSE)</f>
        <v>0_technology_teachers_of_the</v>
      </c>
    </row>
    <row r="417" spans="1:4" x14ac:dyDescent="0.25">
      <c r="A417" t="s">
        <v>3619</v>
      </c>
      <c r="B417" t="s">
        <v>3620</v>
      </c>
      <c r="C417">
        <v>11</v>
      </c>
      <c r="D417" t="str">
        <f>VLOOKUP(Table_miniLM_document_topics[[#This Row],[Column3.topic]],miniLM_document_topicDescriptio!$B$2:$C$26,2,FALSE)</f>
        <v>11_feedback_awe_writing_errors</v>
      </c>
    </row>
    <row r="418" spans="1:4" x14ac:dyDescent="0.25">
      <c r="A418" t="s">
        <v>3624</v>
      </c>
      <c r="B418" t="s">
        <v>3625</v>
      </c>
      <c r="C418">
        <v>1</v>
      </c>
      <c r="D418" t="str">
        <f>VLOOKUP(Table_miniLM_document_topics[[#This Row],[Column3.topic]],miniLM_document_topicDescriptio!$B$2:$C$26,2,FALSE)</f>
        <v>1_and_the_telecollaboration_intercultural</v>
      </c>
    </row>
    <row r="419" spans="1:4" x14ac:dyDescent="0.25">
      <c r="A419" t="s">
        <v>3630</v>
      </c>
      <c r="B419" t="s">
        <v>3631</v>
      </c>
      <c r="C419">
        <v>-1</v>
      </c>
      <c r="D419" t="str">
        <f>VLOOKUP(Table_miniLM_document_topics[[#This Row],[Column3.topic]],miniLM_document_topicDescriptio!$B$2:$C$26,2,FALSE)</f>
        <v>-1_the_of_ and_in_to_learning_language</v>
      </c>
    </row>
    <row r="420" spans="1:4" x14ac:dyDescent="0.25">
      <c r="A420" t="s">
        <v>3635</v>
      </c>
      <c r="B420" t="s">
        <v>3636</v>
      </c>
      <c r="C420">
        <v>-1</v>
      </c>
      <c r="D420" t="str">
        <f>VLOOKUP(Table_miniLM_document_topics[[#This Row],[Column3.topic]],miniLM_document_topicDescriptio!$B$2:$C$26,2,FALSE)</f>
        <v>-1_the_of_ and_in_to_learning_language</v>
      </c>
    </row>
    <row r="421" spans="1:4" x14ac:dyDescent="0.25">
      <c r="A421" t="s">
        <v>3640</v>
      </c>
      <c r="B421" t="s">
        <v>3641</v>
      </c>
      <c r="C421">
        <v>4</v>
      </c>
      <c r="D421" t="str">
        <f>VLOOKUP(Table_miniLM_document_topics[[#This Row],[Column3.topic]],miniLM_document_topicDescriptio!$B$2:$C$26,2,FALSE)</f>
        <v>4_corpus_the_ddl_of</v>
      </c>
    </row>
    <row r="422" spans="1:4" x14ac:dyDescent="0.25">
      <c r="A422" t="s">
        <v>3645</v>
      </c>
      <c r="B422" t="s">
        <v>3646</v>
      </c>
      <c r="C422">
        <v>8</v>
      </c>
      <c r="D422" t="str">
        <f>VLOOKUP(Table_miniLM_document_topics[[#This Row],[Column3.topic]],miniLM_document_topicDescriptio!$B$2:$C$26,2,FALSE)</f>
        <v>8_blended_learning_the_and</v>
      </c>
    </row>
    <row r="423" spans="1:4" x14ac:dyDescent="0.25">
      <c r="A423" t="s">
        <v>3650</v>
      </c>
      <c r="B423" t="s">
        <v>5990</v>
      </c>
      <c r="C423">
        <v>5</v>
      </c>
      <c r="D423" t="str">
        <f>VLOOKUP(Table_miniLM_document_topics[[#This Row],[Column3.topic]],miniLM_document_topicDescriptio!$B$2:$C$26,2,FALSE)</f>
        <v>5_writing_collaborative_wiki_the</v>
      </c>
    </row>
    <row r="424" spans="1:4" x14ac:dyDescent="0.25">
      <c r="A424" t="s">
        <v>3654</v>
      </c>
      <c r="B424" t="s">
        <v>3655</v>
      </c>
      <c r="C424">
        <v>12</v>
      </c>
      <c r="D424" t="str">
        <f>VLOOKUP(Table_miniLM_document_topics[[#This Row],[Column3.topic]],miniLM_document_topicDescriptio!$B$2:$C$26,2,FALSE)</f>
        <v>12_vr_virtual_the_and</v>
      </c>
    </row>
    <row r="425" spans="1:4" x14ac:dyDescent="0.25">
      <c r="A425" t="s">
        <v>3659</v>
      </c>
      <c r="B425" t="s">
        <v>3660</v>
      </c>
      <c r="C425">
        <v>7</v>
      </c>
      <c r="D425" t="str">
        <f>VLOOKUP(Table_miniLM_document_topics[[#This Row],[Column3.topic]],miniLM_document_topicDescriptio!$B$2:$C$26,2,FALSE)</f>
        <v>7_game_games_and_gaming</v>
      </c>
    </row>
    <row r="426" spans="1:4" x14ac:dyDescent="0.25">
      <c r="A426" t="s">
        <v>3663</v>
      </c>
      <c r="B426" t="s">
        <v>3664</v>
      </c>
      <c r="C426">
        <v>1</v>
      </c>
      <c r="D426" t="str">
        <f>VLOOKUP(Table_miniLM_document_topics[[#This Row],[Column3.topic]],miniLM_document_topicDescriptio!$B$2:$C$26,2,FALSE)</f>
        <v>1_and_the_telecollaboration_intercultural</v>
      </c>
    </row>
    <row r="427" spans="1:4" x14ac:dyDescent="0.25">
      <c r="A427" t="s">
        <v>3964</v>
      </c>
      <c r="B427" t="s">
        <v>3965</v>
      </c>
      <c r="C427">
        <v>5</v>
      </c>
      <c r="D427" t="str">
        <f>VLOOKUP(Table_miniLM_document_topics[[#This Row],[Column3.topic]],miniLM_document_topicDescriptio!$B$2:$C$26,2,FALSE)</f>
        <v>5_writing_collaborative_wiki_the</v>
      </c>
    </row>
    <row r="428" spans="1:4" x14ac:dyDescent="0.25">
      <c r="A428" t="s">
        <v>3969</v>
      </c>
      <c r="B428" t="s">
        <v>3970</v>
      </c>
      <c r="C428">
        <v>4</v>
      </c>
      <c r="D428" t="str">
        <f>VLOOKUP(Table_miniLM_document_topics[[#This Row],[Column3.topic]],miniLM_document_topicDescriptio!$B$2:$C$26,2,FALSE)</f>
        <v>4_corpus_the_ddl_of</v>
      </c>
    </row>
    <row r="429" spans="1:4" x14ac:dyDescent="0.25">
      <c r="A429" t="s">
        <v>3974</v>
      </c>
      <c r="B429" t="s">
        <v>5993</v>
      </c>
      <c r="C429">
        <v>11</v>
      </c>
      <c r="D429" t="str">
        <f>VLOOKUP(Table_miniLM_document_topics[[#This Row],[Column3.topic]],miniLM_document_topicDescriptio!$B$2:$C$26,2,FALSE)</f>
        <v>11_feedback_awe_writing_errors</v>
      </c>
    </row>
    <row r="430" spans="1:4" x14ac:dyDescent="0.25">
      <c r="A430" t="s">
        <v>3977</v>
      </c>
      <c r="B430" t="s">
        <v>3978</v>
      </c>
      <c r="C430">
        <v>17</v>
      </c>
      <c r="D430" t="str">
        <f>VLOOKUP(Table_miniLM_document_topics[[#This Row],[Column3.topic]],miniLM_document_topicDescriptio!$B$2:$C$26,2,FALSE)</f>
        <v>17_reading_students_the_comprehension</v>
      </c>
    </row>
    <row r="431" spans="1:4" x14ac:dyDescent="0.25">
      <c r="A431" t="s">
        <v>3982</v>
      </c>
      <c r="B431" t="s">
        <v>3983</v>
      </c>
      <c r="C431">
        <v>2</v>
      </c>
      <c r="D431" t="str">
        <f>VLOOKUP(Table_miniLM_document_topics[[#This Row],[Column3.topic]],miniLM_document_topicDescriptio!$B$2:$C$26,2,FALSE)</f>
        <v>2_mobile_learning_mall_the</v>
      </c>
    </row>
    <row r="432" spans="1:4" x14ac:dyDescent="0.25">
      <c r="A432" t="s">
        <v>3987</v>
      </c>
      <c r="B432" t="s">
        <v>3988</v>
      </c>
      <c r="C432">
        <v>3</v>
      </c>
      <c r="D432" t="str">
        <f>VLOOKUP(Table_miniLM_document_topics[[#This Row],[Column3.topic]],miniLM_document_topicDescriptio!$B$2:$C$26,2,FALSE)</f>
        <v>3_task_the_in_and</v>
      </c>
    </row>
    <row r="433" spans="1:4" x14ac:dyDescent="0.25">
      <c r="A433" t="s">
        <v>3991</v>
      </c>
      <c r="B433" t="s">
        <v>3992</v>
      </c>
      <c r="C433">
        <v>-1</v>
      </c>
      <c r="D433" t="str">
        <f>VLOOKUP(Table_miniLM_document_topics[[#This Row],[Column3.topic]],miniLM_document_topicDescriptio!$B$2:$C$26,2,FALSE)</f>
        <v>-1_the_of_ and_in_to_learning_language</v>
      </c>
    </row>
    <row r="434" spans="1:4" x14ac:dyDescent="0.25">
      <c r="A434" t="s">
        <v>3996</v>
      </c>
      <c r="B434" t="s">
        <v>3997</v>
      </c>
      <c r="C434">
        <v>-1</v>
      </c>
      <c r="D434" t="str">
        <f>VLOOKUP(Table_miniLM_document_topics[[#This Row],[Column3.topic]],miniLM_document_topicDescriptio!$B$2:$C$26,2,FALSE)</f>
        <v>-1_the_of_ and_in_to_learning_language</v>
      </c>
    </row>
    <row r="435" spans="1:4" x14ac:dyDescent="0.25">
      <c r="A435" t="s">
        <v>4001</v>
      </c>
      <c r="B435" t="s">
        <v>4002</v>
      </c>
      <c r="C435">
        <v>20</v>
      </c>
      <c r="D435" t="str">
        <f>VLOOKUP(Table_miniLM_document_topics[[#This Row],[Column3.topic]],miniLM_document_topicDescriptio!$B$2:$C$26,2,FALSE)</f>
        <v>20_anxiety_fla_the_speaking</v>
      </c>
    </row>
    <row r="436" spans="1:4" x14ac:dyDescent="0.25">
      <c r="A436" t="s">
        <v>4006</v>
      </c>
      <c r="B436" t="s">
        <v>4007</v>
      </c>
      <c r="C436">
        <v>22</v>
      </c>
      <c r="D436" t="str">
        <f>VLOOKUP(Table_miniLM_document_topics[[#This Row],[Column3.topic]],miniLM_document_topicDescriptio!$B$2:$C$26,2,FALSE)</f>
        <v>22_robot_rall_the_and</v>
      </c>
    </row>
    <row r="437" spans="1:4" x14ac:dyDescent="0.25">
      <c r="A437" t="s">
        <v>4011</v>
      </c>
      <c r="B437" t="s">
        <v>5994</v>
      </c>
      <c r="C437">
        <v>17</v>
      </c>
      <c r="D437" t="str">
        <f>VLOOKUP(Table_miniLM_document_topics[[#This Row],[Column3.topic]],miniLM_document_topicDescriptio!$B$2:$C$26,2,FALSE)</f>
        <v>17_reading_students_the_comprehension</v>
      </c>
    </row>
    <row r="438" spans="1:4" x14ac:dyDescent="0.25">
      <c r="A438" t="s">
        <v>4015</v>
      </c>
      <c r="B438" t="s">
        <v>4016</v>
      </c>
      <c r="C438">
        <v>-1</v>
      </c>
      <c r="D438" t="str">
        <f>VLOOKUP(Table_miniLM_document_topics[[#This Row],[Column3.topic]],miniLM_document_topicDescriptio!$B$2:$C$26,2,FALSE)</f>
        <v>-1_the_of_ and_in_to_learning_language</v>
      </c>
    </row>
    <row r="439" spans="1:4" x14ac:dyDescent="0.25">
      <c r="A439" t="s">
        <v>4020</v>
      </c>
      <c r="B439" t="s">
        <v>5995</v>
      </c>
      <c r="C439">
        <v>-1</v>
      </c>
      <c r="D439" t="str">
        <f>VLOOKUP(Table_miniLM_document_topics[[#This Row],[Column3.topic]],miniLM_document_topicDescriptio!$B$2:$C$26,2,FALSE)</f>
        <v>-1_the_of_ and_in_to_learning_language</v>
      </c>
    </row>
    <row r="440" spans="1:4" x14ac:dyDescent="0.25">
      <c r="A440" t="s">
        <v>4024</v>
      </c>
      <c r="B440" t="s">
        <v>4025</v>
      </c>
      <c r="C440">
        <v>-1</v>
      </c>
      <c r="D440" t="str">
        <f>VLOOKUP(Table_miniLM_document_topics[[#This Row],[Column3.topic]],miniLM_document_topicDescriptio!$B$2:$C$26,2,FALSE)</f>
        <v>-1_the_of_ and_in_to_learning_language</v>
      </c>
    </row>
    <row r="441" spans="1:4" x14ac:dyDescent="0.25">
      <c r="A441" t="s">
        <v>4029</v>
      </c>
      <c r="B441" t="s">
        <v>4030</v>
      </c>
      <c r="C441">
        <v>-1</v>
      </c>
      <c r="D441" t="str">
        <f>VLOOKUP(Table_miniLM_document_topics[[#This Row],[Column3.topic]],miniLM_document_topicDescriptio!$B$2:$C$26,2,FALSE)</f>
        <v>-1_the_of_ and_in_to_learning_language</v>
      </c>
    </row>
    <row r="442" spans="1:4" x14ac:dyDescent="0.25">
      <c r="A442" t="s">
        <v>4034</v>
      </c>
      <c r="B442" t="s">
        <v>4035</v>
      </c>
      <c r="C442">
        <v>9</v>
      </c>
      <c r="D442" t="str">
        <f>VLOOKUP(Table_miniLM_document_topics[[#This Row],[Column3.topic]],miniLM_document_topicDescriptio!$B$2:$C$26,2,FALSE)</f>
        <v>9_captions_comprehension_the_vocabulary</v>
      </c>
    </row>
    <row r="443" spans="1:4" x14ac:dyDescent="0.25">
      <c r="A443" t="s">
        <v>4038</v>
      </c>
      <c r="B443" t="s">
        <v>4039</v>
      </c>
      <c r="C443">
        <v>17</v>
      </c>
      <c r="D443" t="str">
        <f>VLOOKUP(Table_miniLM_document_topics[[#This Row],[Column3.topic]],miniLM_document_topicDescriptio!$B$2:$C$26,2,FALSE)</f>
        <v>17_reading_students_the_comprehension</v>
      </c>
    </row>
    <row r="444" spans="1:4" x14ac:dyDescent="0.25">
      <c r="A444" t="s">
        <v>4043</v>
      </c>
      <c r="B444" t="s">
        <v>4044</v>
      </c>
      <c r="C444">
        <v>21</v>
      </c>
      <c r="D444" t="str">
        <f>VLOOKUP(Table_miniLM_document_topics[[#This Row],[Column3.topic]],miniLM_document_topicDescriptio!$B$2:$C$26,2,FALSE)</f>
        <v>21_test_assessment_da_takers</v>
      </c>
    </row>
    <row r="445" spans="1:4" x14ac:dyDescent="0.25">
      <c r="A445" t="s">
        <v>4048</v>
      </c>
      <c r="B445" t="s">
        <v>4049</v>
      </c>
      <c r="C445">
        <v>0</v>
      </c>
      <c r="D445" t="str">
        <f>VLOOKUP(Table_miniLM_document_topics[[#This Row],[Column3.topic]],miniLM_document_topicDescriptio!$B$2:$C$26,2,FALSE)</f>
        <v>0_technology_teachers_of_the</v>
      </c>
    </row>
    <row r="446" spans="1:4" x14ac:dyDescent="0.25">
      <c r="A446" t="s">
        <v>4053</v>
      </c>
      <c r="B446" t="s">
        <v>4054</v>
      </c>
      <c r="C446">
        <v>9</v>
      </c>
      <c r="D446" t="str">
        <f>VLOOKUP(Table_miniLM_document_topics[[#This Row],[Column3.topic]],miniLM_document_topicDescriptio!$B$2:$C$26,2,FALSE)</f>
        <v>9_captions_comprehension_the_vocabulary</v>
      </c>
    </row>
    <row r="447" spans="1:4" x14ac:dyDescent="0.25">
      <c r="A447" t="s">
        <v>4058</v>
      </c>
      <c r="B447" t="s">
        <v>4059</v>
      </c>
      <c r="C447">
        <v>-1</v>
      </c>
      <c r="D447" t="str">
        <f>VLOOKUP(Table_miniLM_document_topics[[#This Row],[Column3.topic]],miniLM_document_topicDescriptio!$B$2:$C$26,2,FALSE)</f>
        <v>-1_the_of_ and_in_to_learning_language</v>
      </c>
    </row>
    <row r="448" spans="1:4" x14ac:dyDescent="0.25">
      <c r="A448" t="s">
        <v>4062</v>
      </c>
      <c r="B448" t="s">
        <v>4063</v>
      </c>
      <c r="C448">
        <v>0</v>
      </c>
      <c r="D448" t="str">
        <f>VLOOKUP(Table_miniLM_document_topics[[#This Row],[Column3.topic]],miniLM_document_topicDescriptio!$B$2:$C$26,2,FALSE)</f>
        <v>0_technology_teachers_of_the</v>
      </c>
    </row>
    <row r="449" spans="1:4" x14ac:dyDescent="0.25">
      <c r="A449" t="s">
        <v>4067</v>
      </c>
      <c r="B449" t="s">
        <v>4068</v>
      </c>
      <c r="C449">
        <v>11</v>
      </c>
      <c r="D449" t="str">
        <f>VLOOKUP(Table_miniLM_document_topics[[#This Row],[Column3.topic]],miniLM_document_topicDescriptio!$B$2:$C$26,2,FALSE)</f>
        <v>11_feedback_awe_writing_errors</v>
      </c>
    </row>
    <row r="450" spans="1:4" x14ac:dyDescent="0.25">
      <c r="A450" t="s">
        <v>4072</v>
      </c>
      <c r="B450" t="s">
        <v>4073</v>
      </c>
      <c r="C450">
        <v>-1</v>
      </c>
      <c r="D450" t="str">
        <f>VLOOKUP(Table_miniLM_document_topics[[#This Row],[Column3.topic]],miniLM_document_topicDescriptio!$B$2:$C$26,2,FALSE)</f>
        <v>-1_the_of_ and_in_to_learning_language</v>
      </c>
    </row>
    <row r="451" spans="1:4" x14ac:dyDescent="0.25">
      <c r="A451" t="s">
        <v>4077</v>
      </c>
      <c r="B451" t="s">
        <v>4078</v>
      </c>
      <c r="C451">
        <v>-1</v>
      </c>
      <c r="D451" t="str">
        <f>VLOOKUP(Table_miniLM_document_topics[[#This Row],[Column3.topic]],miniLM_document_topicDescriptio!$B$2:$C$26,2,FALSE)</f>
        <v>-1_the_of_ and_in_to_learning_language</v>
      </c>
    </row>
    <row r="452" spans="1:4" x14ac:dyDescent="0.25">
      <c r="A452" t="s">
        <v>4082</v>
      </c>
      <c r="B452" t="s">
        <v>4083</v>
      </c>
      <c r="C452">
        <v>12</v>
      </c>
      <c r="D452" t="str">
        <f>VLOOKUP(Table_miniLM_document_topics[[#This Row],[Column3.topic]],miniLM_document_topicDescriptio!$B$2:$C$26,2,FALSE)</f>
        <v>12_vr_virtual_the_and</v>
      </c>
    </row>
    <row r="453" spans="1:4" x14ac:dyDescent="0.25">
      <c r="A453" t="s">
        <v>4087</v>
      </c>
      <c r="B453" t="s">
        <v>4088</v>
      </c>
      <c r="C453">
        <v>-1</v>
      </c>
      <c r="D453" t="str">
        <f>VLOOKUP(Table_miniLM_document_topics[[#This Row],[Column3.topic]],miniLM_document_topicDescriptio!$B$2:$C$26,2,FALSE)</f>
        <v>-1_the_of_ and_in_to_learning_language</v>
      </c>
    </row>
    <row r="454" spans="1:4" x14ac:dyDescent="0.25">
      <c r="A454" t="s">
        <v>4092</v>
      </c>
      <c r="B454" t="s">
        <v>4093</v>
      </c>
      <c r="C454">
        <v>-1</v>
      </c>
      <c r="D454" t="str">
        <f>VLOOKUP(Table_miniLM_document_topics[[#This Row],[Column3.topic]],miniLM_document_topicDescriptio!$B$2:$C$26,2,FALSE)</f>
        <v>-1_the_of_ and_in_to_learning_language</v>
      </c>
    </row>
    <row r="455" spans="1:4" x14ac:dyDescent="0.25">
      <c r="A455" t="s">
        <v>4097</v>
      </c>
      <c r="B455" t="s">
        <v>4098</v>
      </c>
      <c r="C455">
        <v>-1</v>
      </c>
      <c r="D455" t="str">
        <f>VLOOKUP(Table_miniLM_document_topics[[#This Row],[Column3.topic]],miniLM_document_topicDescriptio!$B$2:$C$26,2,FALSE)</f>
        <v>-1_the_of_ and_in_to_learning_language</v>
      </c>
    </row>
    <row r="456" spans="1:4" x14ac:dyDescent="0.25">
      <c r="A456" t="s">
        <v>4103</v>
      </c>
      <c r="B456" t="s">
        <v>4104</v>
      </c>
      <c r="C456">
        <v>8</v>
      </c>
      <c r="D456" t="str">
        <f>VLOOKUP(Table_miniLM_document_topics[[#This Row],[Column3.topic]],miniLM_document_topicDescriptio!$B$2:$C$26,2,FALSE)</f>
        <v>8_blended_learning_the_and</v>
      </c>
    </row>
    <row r="457" spans="1:4" x14ac:dyDescent="0.25">
      <c r="A457" t="s">
        <v>4109</v>
      </c>
      <c r="B457" t="s">
        <v>4110</v>
      </c>
      <c r="C457">
        <v>-1</v>
      </c>
      <c r="D457" t="str">
        <f>VLOOKUP(Table_miniLM_document_topics[[#This Row],[Column3.topic]],miniLM_document_topicDescriptio!$B$2:$C$26,2,FALSE)</f>
        <v>-1_the_of_ and_in_to_learning_language</v>
      </c>
    </row>
    <row r="458" spans="1:4" x14ac:dyDescent="0.25">
      <c r="A458" t="s">
        <v>4113</v>
      </c>
      <c r="B458" t="s">
        <v>4114</v>
      </c>
      <c r="C458">
        <v>15</v>
      </c>
      <c r="D458" t="str">
        <f>VLOOKUP(Table_miniLM_document_topics[[#This Row],[Column3.topic]],miniLM_document_topicDescriptio!$B$2:$C$26,2,FALSE)</f>
        <v>15_digital_storytelling_the_and</v>
      </c>
    </row>
    <row r="459" spans="1:4" x14ac:dyDescent="0.25">
      <c r="A459" t="s">
        <v>4118</v>
      </c>
      <c r="B459" t="s">
        <v>4119</v>
      </c>
      <c r="C459">
        <v>-1</v>
      </c>
      <c r="D459" t="str">
        <f>VLOOKUP(Table_miniLM_document_topics[[#This Row],[Column3.topic]],miniLM_document_topicDescriptio!$B$2:$C$26,2,FALSE)</f>
        <v>-1_the_of_ and_in_to_learning_language</v>
      </c>
    </row>
    <row r="460" spans="1:4" x14ac:dyDescent="0.25">
      <c r="A460" t="s">
        <v>4123</v>
      </c>
      <c r="B460" t="s">
        <v>4124</v>
      </c>
      <c r="C460">
        <v>0</v>
      </c>
      <c r="D460" t="str">
        <f>VLOOKUP(Table_miniLM_document_topics[[#This Row],[Column3.topic]],miniLM_document_topicDescriptio!$B$2:$C$26,2,FALSE)</f>
        <v>0_technology_teachers_of_the</v>
      </c>
    </row>
    <row r="461" spans="1:4" x14ac:dyDescent="0.25">
      <c r="A461" t="s">
        <v>4128</v>
      </c>
      <c r="B461" t="s">
        <v>4129</v>
      </c>
      <c r="C461">
        <v>0</v>
      </c>
      <c r="D461" t="str">
        <f>VLOOKUP(Table_miniLM_document_topics[[#This Row],[Column3.topic]],miniLM_document_topicDescriptio!$B$2:$C$26,2,FALSE)</f>
        <v>0_technology_teachers_of_the</v>
      </c>
    </row>
    <row r="462" spans="1:4" x14ac:dyDescent="0.25">
      <c r="A462" t="s">
        <v>4133</v>
      </c>
      <c r="B462" t="s">
        <v>5998</v>
      </c>
      <c r="C462">
        <v>19</v>
      </c>
      <c r="D462" t="str">
        <f>VLOOKUP(Table_miniLM_document_topics[[#This Row],[Column3.topic]],miniLM_document_topicDescriptio!$B$2:$C$26,2,FALSE)</f>
        <v>19_mt_translation_students_machine</v>
      </c>
    </row>
    <row r="463" spans="1:4" x14ac:dyDescent="0.25">
      <c r="A463" t="s">
        <v>4136</v>
      </c>
      <c r="B463" t="s">
        <v>4137</v>
      </c>
      <c r="C463">
        <v>22</v>
      </c>
      <c r="D463" t="str">
        <f>VLOOKUP(Table_miniLM_document_topics[[#This Row],[Column3.topic]],miniLM_document_topicDescriptio!$B$2:$C$26,2,FALSE)</f>
        <v>22_robot_rall_the_and</v>
      </c>
    </row>
    <row r="464" spans="1:4" x14ac:dyDescent="0.25">
      <c r="A464" t="s">
        <v>4141</v>
      </c>
      <c r="B464" t="s">
        <v>4142</v>
      </c>
      <c r="C464">
        <v>20</v>
      </c>
      <c r="D464" t="str">
        <f>VLOOKUP(Table_miniLM_document_topics[[#This Row],[Column3.topic]],miniLM_document_topicDescriptio!$B$2:$C$26,2,FALSE)</f>
        <v>20_anxiety_fla_the_speaking</v>
      </c>
    </row>
    <row r="465" spans="1:4" x14ac:dyDescent="0.25">
      <c r="A465" t="s">
        <v>4146</v>
      </c>
      <c r="B465" t="s">
        <v>4147</v>
      </c>
      <c r="C465">
        <v>-1</v>
      </c>
      <c r="D465" t="str">
        <f>VLOOKUP(Table_miniLM_document_topics[[#This Row],[Column3.topic]],miniLM_document_topicDescriptio!$B$2:$C$26,2,FALSE)</f>
        <v>-1_the_of_ and_in_to_learning_language</v>
      </c>
    </row>
    <row r="466" spans="1:4" x14ac:dyDescent="0.25">
      <c r="A466" t="s">
        <v>4151</v>
      </c>
      <c r="B466" t="s">
        <v>4152</v>
      </c>
      <c r="C466">
        <v>-1</v>
      </c>
      <c r="D466" t="str">
        <f>VLOOKUP(Table_miniLM_document_topics[[#This Row],[Column3.topic]],miniLM_document_topicDescriptio!$B$2:$C$26,2,FALSE)</f>
        <v>-1_the_of_ and_in_to_learning_language</v>
      </c>
    </row>
    <row r="467" spans="1:4" x14ac:dyDescent="0.25">
      <c r="A467" t="s">
        <v>4156</v>
      </c>
      <c r="B467" t="s">
        <v>4157</v>
      </c>
      <c r="C467">
        <v>8</v>
      </c>
      <c r="D467" t="str">
        <f>VLOOKUP(Table_miniLM_document_topics[[#This Row],[Column3.topic]],miniLM_document_topicDescriptio!$B$2:$C$26,2,FALSE)</f>
        <v>8_blended_learning_the_and</v>
      </c>
    </row>
    <row r="468" spans="1:4" x14ac:dyDescent="0.25">
      <c r="A468" t="s">
        <v>4161</v>
      </c>
      <c r="B468" t="s">
        <v>6000</v>
      </c>
      <c r="C468">
        <v>4</v>
      </c>
      <c r="D468" t="str">
        <f>VLOOKUP(Table_miniLM_document_topics[[#This Row],[Column3.topic]],miniLM_document_topicDescriptio!$B$2:$C$26,2,FALSE)</f>
        <v>4_corpus_the_ddl_of</v>
      </c>
    </row>
    <row r="469" spans="1:4" x14ac:dyDescent="0.25">
      <c r="A469" t="s">
        <v>4164</v>
      </c>
      <c r="B469" t="s">
        <v>4165</v>
      </c>
      <c r="C469">
        <v>1</v>
      </c>
      <c r="D469" t="str">
        <f>VLOOKUP(Table_miniLM_document_topics[[#This Row],[Column3.topic]],miniLM_document_topicDescriptio!$B$2:$C$26,2,FALSE)</f>
        <v>1_and_the_telecollaboration_intercultural</v>
      </c>
    </row>
    <row r="470" spans="1:4" x14ac:dyDescent="0.25">
      <c r="A470" t="s">
        <v>4170</v>
      </c>
      <c r="B470" t="s">
        <v>4171</v>
      </c>
      <c r="C470">
        <v>8</v>
      </c>
      <c r="D470" t="str">
        <f>VLOOKUP(Table_miniLM_document_topics[[#This Row],[Column3.topic]],miniLM_document_topicDescriptio!$B$2:$C$26,2,FALSE)</f>
        <v>8_blended_learning_the_and</v>
      </c>
    </row>
    <row r="471" spans="1:4" x14ac:dyDescent="0.25">
      <c r="A471" t="s">
        <v>4175</v>
      </c>
      <c r="B471" t="s">
        <v>5996</v>
      </c>
      <c r="C471">
        <v>-1</v>
      </c>
      <c r="D471" t="str">
        <f>VLOOKUP(Table_miniLM_document_topics[[#This Row],[Column3.topic]],miniLM_document_topicDescriptio!$B$2:$C$26,2,FALSE)</f>
        <v>-1_the_of_ and_in_to_learning_language</v>
      </c>
    </row>
    <row r="472" spans="1:4" x14ac:dyDescent="0.25">
      <c r="A472" t="s">
        <v>4180</v>
      </c>
      <c r="B472" t="s">
        <v>4181</v>
      </c>
      <c r="C472">
        <v>16</v>
      </c>
      <c r="D472" t="str">
        <f>VLOOKUP(Table_miniLM_document_topics[[#This Row],[Column3.topic]],miniLM_document_topicDescriptio!$B$2:$C$26,2,FALSE)</f>
        <v>16_flipped_the_classroom_in</v>
      </c>
    </row>
    <row r="473" spans="1:4" x14ac:dyDescent="0.25">
      <c r="A473" t="s">
        <v>4185</v>
      </c>
      <c r="B473" t="s">
        <v>5997</v>
      </c>
      <c r="C473">
        <v>15</v>
      </c>
      <c r="D473" t="str">
        <f>VLOOKUP(Table_miniLM_document_topics[[#This Row],[Column3.topic]],miniLM_document_topicDescriptio!$B$2:$C$26,2,FALSE)</f>
        <v>15_digital_storytelling_the_and</v>
      </c>
    </row>
    <row r="474" spans="1:4" x14ac:dyDescent="0.25">
      <c r="A474" t="s">
        <v>4189</v>
      </c>
      <c r="B474" t="s">
        <v>4190</v>
      </c>
      <c r="C474">
        <v>-1</v>
      </c>
      <c r="D474" t="str">
        <f>VLOOKUP(Table_miniLM_document_topics[[#This Row],[Column3.topic]],miniLM_document_topicDescriptio!$B$2:$C$26,2,FALSE)</f>
        <v>-1_the_of_ and_in_to_learning_language</v>
      </c>
    </row>
    <row r="475" spans="1:4" x14ac:dyDescent="0.25">
      <c r="A475" t="s">
        <v>4194</v>
      </c>
      <c r="B475" t="s">
        <v>4195</v>
      </c>
      <c r="C475">
        <v>-1</v>
      </c>
      <c r="D475" t="str">
        <f>VLOOKUP(Table_miniLM_document_topics[[#This Row],[Column3.topic]],miniLM_document_topicDescriptio!$B$2:$C$26,2,FALSE)</f>
        <v>-1_the_of_ and_in_to_learning_language</v>
      </c>
    </row>
    <row r="476" spans="1:4" x14ac:dyDescent="0.25">
      <c r="A476" t="s">
        <v>4199</v>
      </c>
      <c r="B476" t="s">
        <v>4200</v>
      </c>
      <c r="C476">
        <v>3</v>
      </c>
      <c r="D476" t="str">
        <f>VLOOKUP(Table_miniLM_document_topics[[#This Row],[Column3.topic]],miniLM_document_topicDescriptio!$B$2:$C$26,2,FALSE)</f>
        <v>3_task_the_in_and</v>
      </c>
    </row>
    <row r="477" spans="1:4" x14ac:dyDescent="0.25">
      <c r="A477" t="s">
        <v>4204</v>
      </c>
      <c r="B477" t="s">
        <v>4205</v>
      </c>
      <c r="C477">
        <v>5</v>
      </c>
      <c r="D477" t="str">
        <f>VLOOKUP(Table_miniLM_document_topics[[#This Row],[Column3.topic]],miniLM_document_topicDescriptio!$B$2:$C$26,2,FALSE)</f>
        <v>5_writing_collaborative_wiki_the</v>
      </c>
    </row>
    <row r="478" spans="1:4" x14ac:dyDescent="0.25">
      <c r="A478" t="s">
        <v>4209</v>
      </c>
      <c r="B478" t="s">
        <v>4210</v>
      </c>
      <c r="C478">
        <v>13</v>
      </c>
      <c r="D478" t="str">
        <f>VLOOKUP(Table_miniLM_document_topics[[#This Row],[Column3.topic]],miniLM_document_topicDescriptio!$B$2:$C$26,2,FALSE)</f>
        <v>13_multimodal_of_the_online</v>
      </c>
    </row>
    <row r="479" spans="1:4" x14ac:dyDescent="0.25">
      <c r="A479" t="s">
        <v>4214</v>
      </c>
      <c r="B479" t="s">
        <v>4215</v>
      </c>
      <c r="C479">
        <v>14</v>
      </c>
      <c r="D479" t="str">
        <f>VLOOKUP(Table_miniLM_document_topics[[#This Row],[Column3.topic]],miniLM_document_topicDescriptio!$B$2:$C$26,2,FALSE)</f>
        <v>14_vocabulary_the_of_and</v>
      </c>
    </row>
    <row r="480" spans="1:4" x14ac:dyDescent="0.25">
      <c r="A480" t="s">
        <v>4220</v>
      </c>
      <c r="B480" t="s">
        <v>4221</v>
      </c>
      <c r="C480">
        <v>0</v>
      </c>
      <c r="D480" t="str">
        <f>VLOOKUP(Table_miniLM_document_topics[[#This Row],[Column3.topic]],miniLM_document_topicDescriptio!$B$2:$C$26,2,FALSE)</f>
        <v>0_technology_teachers_of_the</v>
      </c>
    </row>
    <row r="481" spans="1:4" x14ac:dyDescent="0.25">
      <c r="A481" t="s">
        <v>4225</v>
      </c>
      <c r="B481" t="s">
        <v>4226</v>
      </c>
      <c r="C481">
        <v>-1</v>
      </c>
      <c r="D481" t="str">
        <f>VLOOKUP(Table_miniLM_document_topics[[#This Row],[Column3.topic]],miniLM_document_topicDescriptio!$B$2:$C$26,2,FALSE)</f>
        <v>-1_the_of_ and_in_to_learning_language</v>
      </c>
    </row>
    <row r="482" spans="1:4" x14ac:dyDescent="0.25">
      <c r="A482" t="s">
        <v>4230</v>
      </c>
      <c r="B482" t="s">
        <v>4231</v>
      </c>
      <c r="C482">
        <v>18</v>
      </c>
      <c r="D482" t="str">
        <f>VLOOKUP(Table_miniLM_document_topics[[#This Row],[Column3.topic]],miniLM_document_topicDescriptio!$B$2:$C$26,2,FALSE)</f>
        <v>18_online_and_the_language</v>
      </c>
    </row>
    <row r="483" spans="1:4" x14ac:dyDescent="0.25">
      <c r="A483" t="s">
        <v>4235</v>
      </c>
      <c r="B483" t="s">
        <v>4236</v>
      </c>
      <c r="C483">
        <v>-1</v>
      </c>
      <c r="D483" t="str">
        <f>VLOOKUP(Table_miniLM_document_topics[[#This Row],[Column3.topic]],miniLM_document_topicDescriptio!$B$2:$C$26,2,FALSE)</f>
        <v>-1_the_of_ and_in_to_learning_language</v>
      </c>
    </row>
    <row r="484" spans="1:4" x14ac:dyDescent="0.25">
      <c r="A484" t="s">
        <v>4240</v>
      </c>
      <c r="B484" t="s">
        <v>4241</v>
      </c>
      <c r="C484">
        <v>-1</v>
      </c>
      <c r="D484" t="str">
        <f>VLOOKUP(Table_miniLM_document_topics[[#This Row],[Column3.topic]],miniLM_document_topicDescriptio!$B$2:$C$26,2,FALSE)</f>
        <v>-1_the_of_ and_in_to_learning_language</v>
      </c>
    </row>
    <row r="485" spans="1:4" x14ac:dyDescent="0.25">
      <c r="A485" t="s">
        <v>4245</v>
      </c>
      <c r="B485" t="s">
        <v>4246</v>
      </c>
      <c r="C485">
        <v>16</v>
      </c>
      <c r="D485" t="str">
        <f>VLOOKUP(Table_miniLM_document_topics[[#This Row],[Column3.topic]],miniLM_document_topicDescriptio!$B$2:$C$26,2,FALSE)</f>
        <v>16_flipped_the_classroom_in</v>
      </c>
    </row>
    <row r="486" spans="1:4" x14ac:dyDescent="0.25">
      <c r="A486" t="s">
        <v>4250</v>
      </c>
      <c r="B486" t="s">
        <v>4251</v>
      </c>
      <c r="C486">
        <v>2</v>
      </c>
      <c r="D486" t="str">
        <f>VLOOKUP(Table_miniLM_document_topics[[#This Row],[Column3.topic]],miniLM_document_topicDescriptio!$B$2:$C$26,2,FALSE)</f>
        <v>2_mobile_learning_mall_the</v>
      </c>
    </row>
    <row r="487" spans="1:4" x14ac:dyDescent="0.25">
      <c r="A487" t="s">
        <v>4255</v>
      </c>
      <c r="B487" t="s">
        <v>5999</v>
      </c>
      <c r="C487">
        <v>2</v>
      </c>
      <c r="D487" t="str">
        <f>VLOOKUP(Table_miniLM_document_topics[[#This Row],[Column3.topic]],miniLM_document_topicDescriptio!$B$2:$C$26,2,FALSE)</f>
        <v>2_mobile_learning_mall_the</v>
      </c>
    </row>
    <row r="488" spans="1:4" x14ac:dyDescent="0.25">
      <c r="A488" t="s">
        <v>4259</v>
      </c>
      <c r="B488" t="s">
        <v>4260</v>
      </c>
      <c r="C488">
        <v>7</v>
      </c>
      <c r="D488" t="str">
        <f>VLOOKUP(Table_miniLM_document_topics[[#This Row],[Column3.topic]],miniLM_document_topicDescriptio!$B$2:$C$26,2,FALSE)</f>
        <v>7_game_games_and_gaming</v>
      </c>
    </row>
    <row r="489" spans="1:4" x14ac:dyDescent="0.25">
      <c r="A489" t="s">
        <v>4458</v>
      </c>
      <c r="B489" t="s">
        <v>4459</v>
      </c>
      <c r="C489">
        <v>-1</v>
      </c>
      <c r="D489" t="str">
        <f>VLOOKUP(Table_miniLM_document_topics[[#This Row],[Column3.topic]],miniLM_document_topicDescriptio!$B$2:$C$26,2,FALSE)</f>
        <v>-1_the_of_ and_in_to_learning_language</v>
      </c>
    </row>
    <row r="490" spans="1:4" x14ac:dyDescent="0.25">
      <c r="A490" t="s">
        <v>4464</v>
      </c>
      <c r="B490" t="s">
        <v>5964</v>
      </c>
      <c r="C490">
        <v>5</v>
      </c>
      <c r="D490" t="str">
        <f>VLOOKUP(Table_miniLM_document_topics[[#This Row],[Column3.topic]],miniLM_document_topicDescriptio!$B$2:$C$26,2,FALSE)</f>
        <v>5_writing_collaborative_wiki_the</v>
      </c>
    </row>
    <row r="491" spans="1:4" x14ac:dyDescent="0.25">
      <c r="A491" t="s">
        <v>4467</v>
      </c>
      <c r="B491" t="s">
        <v>4468</v>
      </c>
      <c r="C491">
        <v>0</v>
      </c>
      <c r="D491" t="str">
        <f>VLOOKUP(Table_miniLM_document_topics[[#This Row],[Column3.topic]],miniLM_document_topicDescriptio!$B$2:$C$26,2,FALSE)</f>
        <v>0_technology_teachers_of_the</v>
      </c>
    </row>
    <row r="492" spans="1:4" x14ac:dyDescent="0.25">
      <c r="A492" t="s">
        <v>4472</v>
      </c>
      <c r="B492" t="s">
        <v>4473</v>
      </c>
      <c r="C492">
        <v>4</v>
      </c>
      <c r="D492" t="str">
        <f>VLOOKUP(Table_miniLM_document_topics[[#This Row],[Column3.topic]],miniLM_document_topicDescriptio!$B$2:$C$26,2,FALSE)</f>
        <v>4_corpus_the_ddl_of</v>
      </c>
    </row>
    <row r="493" spans="1:4" x14ac:dyDescent="0.25">
      <c r="A493" t="s">
        <v>4477</v>
      </c>
      <c r="B493" t="s">
        <v>4478</v>
      </c>
      <c r="C493">
        <v>5</v>
      </c>
      <c r="D493" t="str">
        <f>VLOOKUP(Table_miniLM_document_topics[[#This Row],[Column3.topic]],miniLM_document_topicDescriptio!$B$2:$C$26,2,FALSE)</f>
        <v>5_writing_collaborative_wiki_the</v>
      </c>
    </row>
    <row r="494" spans="1:4" x14ac:dyDescent="0.25">
      <c r="A494" t="s">
        <v>4481</v>
      </c>
      <c r="B494" t="s">
        <v>4482</v>
      </c>
      <c r="C494">
        <v>8</v>
      </c>
      <c r="D494" t="str">
        <f>VLOOKUP(Table_miniLM_document_topics[[#This Row],[Column3.topic]],miniLM_document_topicDescriptio!$B$2:$C$26,2,FALSE)</f>
        <v>8_blended_learning_the_and</v>
      </c>
    </row>
    <row r="495" spans="1:4" x14ac:dyDescent="0.25">
      <c r="A495" t="s">
        <v>4486</v>
      </c>
      <c r="B495" t="s">
        <v>4487</v>
      </c>
      <c r="C495">
        <v>-1</v>
      </c>
      <c r="D495" t="str">
        <f>VLOOKUP(Table_miniLM_document_topics[[#This Row],[Column3.topic]],miniLM_document_topicDescriptio!$B$2:$C$26,2,FALSE)</f>
        <v>-1_the_of_ and_in_to_learning_language</v>
      </c>
    </row>
    <row r="496" spans="1:4" x14ac:dyDescent="0.25">
      <c r="A496" t="s">
        <v>4491</v>
      </c>
      <c r="B496" t="s">
        <v>4492</v>
      </c>
      <c r="C496">
        <v>-1</v>
      </c>
      <c r="D496" t="str">
        <f>VLOOKUP(Table_miniLM_document_topics[[#This Row],[Column3.topic]],miniLM_document_topicDescriptio!$B$2:$C$26,2,FALSE)</f>
        <v>-1_the_of_ and_in_to_learning_language</v>
      </c>
    </row>
    <row r="497" spans="1:4" x14ac:dyDescent="0.25">
      <c r="A497" t="s">
        <v>4496</v>
      </c>
      <c r="B497" t="s">
        <v>4497</v>
      </c>
      <c r="C497">
        <v>6</v>
      </c>
      <c r="D497" t="str">
        <f>VLOOKUP(Table_miniLM_document_topics[[#This Row],[Column3.topic]],miniLM_document_topicDescriptio!$B$2:$C$26,2,FALSE)</f>
        <v>6_pronunciation_the_asr_of</v>
      </c>
    </row>
    <row r="498" spans="1:4" x14ac:dyDescent="0.25">
      <c r="A498" t="s">
        <v>4501</v>
      </c>
      <c r="B498" t="s">
        <v>4502</v>
      </c>
      <c r="C498">
        <v>-1</v>
      </c>
      <c r="D498" t="str">
        <f>VLOOKUP(Table_miniLM_document_topics[[#This Row],[Column3.topic]],miniLM_document_topicDescriptio!$B$2:$C$26,2,FALSE)</f>
        <v>-1_the_of_ and_in_to_learning_language</v>
      </c>
    </row>
    <row r="499" spans="1:4" x14ac:dyDescent="0.25">
      <c r="A499" t="s">
        <v>4506</v>
      </c>
      <c r="B499" t="s">
        <v>4507</v>
      </c>
      <c r="C499">
        <v>14</v>
      </c>
      <c r="D499" t="str">
        <f>VLOOKUP(Table_miniLM_document_topics[[#This Row],[Column3.topic]],miniLM_document_topicDescriptio!$B$2:$C$26,2,FALSE)</f>
        <v>14_vocabulary_the_of_and</v>
      </c>
    </row>
    <row r="500" spans="1:4" x14ac:dyDescent="0.25">
      <c r="A500" t="s">
        <v>4511</v>
      </c>
      <c r="B500" t="s">
        <v>4512</v>
      </c>
      <c r="C500">
        <v>-1</v>
      </c>
      <c r="D500" t="str">
        <f>VLOOKUP(Table_miniLM_document_topics[[#This Row],[Column3.topic]],miniLM_document_topicDescriptio!$B$2:$C$26,2,FALSE)</f>
        <v>-1_the_of_ and_in_to_learning_language</v>
      </c>
    </row>
    <row r="501" spans="1:4" x14ac:dyDescent="0.25">
      <c r="A501" t="s">
        <v>4516</v>
      </c>
      <c r="B501" t="s">
        <v>4517</v>
      </c>
      <c r="C501">
        <v>-1</v>
      </c>
      <c r="D501" t="str">
        <f>VLOOKUP(Table_miniLM_document_topics[[#This Row],[Column3.topic]],miniLM_document_topicDescriptio!$B$2:$C$26,2,FALSE)</f>
        <v>-1_the_of_ and_in_to_learning_language</v>
      </c>
    </row>
    <row r="502" spans="1:4" x14ac:dyDescent="0.25">
      <c r="A502" t="s">
        <v>4521</v>
      </c>
      <c r="B502" t="s">
        <v>4522</v>
      </c>
      <c r="C502">
        <v>0</v>
      </c>
      <c r="D502" t="str">
        <f>VLOOKUP(Table_miniLM_document_topics[[#This Row],[Column3.topic]],miniLM_document_topicDescriptio!$B$2:$C$26,2,FALSE)</f>
        <v>0_technology_teachers_of_the</v>
      </c>
    </row>
    <row r="503" spans="1:4" x14ac:dyDescent="0.25">
      <c r="A503" t="s">
        <v>4526</v>
      </c>
      <c r="B503" t="s">
        <v>4527</v>
      </c>
      <c r="C503">
        <v>5</v>
      </c>
      <c r="D503" t="str">
        <f>VLOOKUP(Table_miniLM_document_topics[[#This Row],[Column3.topic]],miniLM_document_topicDescriptio!$B$2:$C$26,2,FALSE)</f>
        <v>5_writing_collaborative_wiki_the</v>
      </c>
    </row>
    <row r="504" spans="1:4" x14ac:dyDescent="0.25">
      <c r="A504" t="s">
        <v>4530</v>
      </c>
      <c r="B504" t="s">
        <v>4531</v>
      </c>
      <c r="C504">
        <v>10</v>
      </c>
      <c r="D504" t="str">
        <f>VLOOKUP(Table_miniLM_document_topics[[#This Row],[Column3.topic]],miniLM_document_topicDescriptio!$B$2:$C$26,2,FALSE)</f>
        <v>10_blog_language_online</v>
      </c>
    </row>
    <row r="505" spans="1:4" x14ac:dyDescent="0.25">
      <c r="A505" t="s">
        <v>4535</v>
      </c>
      <c r="B505" t="s">
        <v>4536</v>
      </c>
      <c r="C505">
        <v>-1</v>
      </c>
      <c r="D505" t="str">
        <f>VLOOKUP(Table_miniLM_document_topics[[#This Row],[Column3.topic]],miniLM_document_topicDescriptio!$B$2:$C$26,2,FALSE)</f>
        <v>-1_the_of_ and_in_to_learning_language</v>
      </c>
    </row>
    <row r="506" spans="1:4" x14ac:dyDescent="0.25">
      <c r="A506" t="s">
        <v>4540</v>
      </c>
      <c r="B506" t="s">
        <v>4541</v>
      </c>
      <c r="C506">
        <v>0</v>
      </c>
      <c r="D506" t="str">
        <f>VLOOKUP(Table_miniLM_document_topics[[#This Row],[Column3.topic]],miniLM_document_topicDescriptio!$B$2:$C$26,2,FALSE)</f>
        <v>0_technology_teachers_of_the</v>
      </c>
    </row>
    <row r="507" spans="1:4" x14ac:dyDescent="0.25">
      <c r="A507" t="s">
        <v>4545</v>
      </c>
      <c r="B507" t="s">
        <v>4546</v>
      </c>
      <c r="C507">
        <v>4</v>
      </c>
      <c r="D507" t="str">
        <f>VLOOKUP(Table_miniLM_document_topics[[#This Row],[Column3.topic]],miniLM_document_topicDescriptio!$B$2:$C$26,2,FALSE)</f>
        <v>4_corpus_the_ddl_of</v>
      </c>
    </row>
    <row r="508" spans="1:4" x14ac:dyDescent="0.25">
      <c r="A508" t="s">
        <v>4550</v>
      </c>
      <c r="B508" t="s">
        <v>4551</v>
      </c>
      <c r="C508">
        <v>-1</v>
      </c>
      <c r="D508" t="str">
        <f>VLOOKUP(Table_miniLM_document_topics[[#This Row],[Column3.topic]],miniLM_document_topicDescriptio!$B$2:$C$26,2,FALSE)</f>
        <v>-1_the_of_ and_in_to_learning_language</v>
      </c>
    </row>
    <row r="509" spans="1:4" x14ac:dyDescent="0.25">
      <c r="A509" t="s">
        <v>377</v>
      </c>
      <c r="B509" t="s">
        <v>378</v>
      </c>
      <c r="C509">
        <v>3</v>
      </c>
      <c r="D509" t="str">
        <f>VLOOKUP(Table_miniLM_document_topics[[#This Row],[Column3.topic]],miniLM_document_topicDescriptio!$B$2:$C$26,2,FALSE)</f>
        <v>3_task_the_in_and</v>
      </c>
    </row>
    <row r="510" spans="1:4" x14ac:dyDescent="0.25">
      <c r="A510" t="s">
        <v>384</v>
      </c>
      <c r="B510" t="s">
        <v>385</v>
      </c>
      <c r="C510">
        <v>-1</v>
      </c>
      <c r="D510" t="str">
        <f>VLOOKUP(Table_miniLM_document_topics[[#This Row],[Column3.topic]],miniLM_document_topicDescriptio!$B$2:$C$26,2,FALSE)</f>
        <v>-1_the_of_ and_in_to_learning_language</v>
      </c>
    </row>
    <row r="511" spans="1:4" x14ac:dyDescent="0.25">
      <c r="A511" t="s">
        <v>390</v>
      </c>
      <c r="B511" t="s">
        <v>391</v>
      </c>
      <c r="C511">
        <v>6</v>
      </c>
      <c r="D511" t="str">
        <f>VLOOKUP(Table_miniLM_document_topics[[#This Row],[Column3.topic]],miniLM_document_topicDescriptio!$B$2:$C$26,2,FALSE)</f>
        <v>6_pronunciation_the_asr_of</v>
      </c>
    </row>
    <row r="512" spans="1:4" x14ac:dyDescent="0.25">
      <c r="A512" t="s">
        <v>395</v>
      </c>
      <c r="B512" t="s">
        <v>396</v>
      </c>
      <c r="C512">
        <v>3</v>
      </c>
      <c r="D512" t="str">
        <f>VLOOKUP(Table_miniLM_document_topics[[#This Row],[Column3.topic]],miniLM_document_topicDescriptio!$B$2:$C$26,2,FALSE)</f>
        <v>3_task_the_in_and</v>
      </c>
    </row>
    <row r="513" spans="1:4" x14ac:dyDescent="0.25">
      <c r="A513" t="s">
        <v>400</v>
      </c>
      <c r="B513" t="s">
        <v>401</v>
      </c>
      <c r="C513">
        <v>17</v>
      </c>
      <c r="D513" t="str">
        <f>VLOOKUP(Table_miniLM_document_topics[[#This Row],[Column3.topic]],miniLM_document_topicDescriptio!$B$2:$C$26,2,FALSE)</f>
        <v>17_reading_students_the_comprehension</v>
      </c>
    </row>
    <row r="514" spans="1:4" x14ac:dyDescent="0.25">
      <c r="A514" t="s">
        <v>405</v>
      </c>
      <c r="B514" t="s">
        <v>406</v>
      </c>
      <c r="C514">
        <v>11</v>
      </c>
      <c r="D514" t="str">
        <f>VLOOKUP(Table_miniLM_document_topics[[#This Row],[Column3.topic]],miniLM_document_topicDescriptio!$B$2:$C$26,2,FALSE)</f>
        <v>11_feedback_awe_writing_errors</v>
      </c>
    </row>
    <row r="515" spans="1:4" x14ac:dyDescent="0.25">
      <c r="A515" t="s">
        <v>410</v>
      </c>
      <c r="B515" t="s">
        <v>411</v>
      </c>
      <c r="C515">
        <v>3</v>
      </c>
      <c r="D515" t="str">
        <f>VLOOKUP(Table_miniLM_document_topics[[#This Row],[Column3.topic]],miniLM_document_topicDescriptio!$B$2:$C$26,2,FALSE)</f>
        <v>3_task_the_in_and</v>
      </c>
    </row>
    <row r="516" spans="1:4" x14ac:dyDescent="0.25">
      <c r="A516" t="s">
        <v>415</v>
      </c>
      <c r="B516" t="s">
        <v>416</v>
      </c>
      <c r="C516">
        <v>23</v>
      </c>
      <c r="D516" t="str">
        <f>VLOOKUP(Table_miniLM_document_topics[[#This Row],[Column3.topic]],miniLM_document_topicDescriptio!$B$2:$C$26,2,FALSE)</f>
        <v>23_meta_call_of_research</v>
      </c>
    </row>
    <row r="517" spans="1:4" x14ac:dyDescent="0.25">
      <c r="A517" t="s">
        <v>419</v>
      </c>
      <c r="B517" t="s">
        <v>420</v>
      </c>
      <c r="C517">
        <v>8</v>
      </c>
      <c r="D517" t="str">
        <f>VLOOKUP(Table_miniLM_document_topics[[#This Row],[Column3.topic]],miniLM_document_topicDescriptio!$B$2:$C$26,2,FALSE)</f>
        <v>8_blended_learning_the_and</v>
      </c>
    </row>
    <row r="518" spans="1:4" x14ac:dyDescent="0.25">
      <c r="A518" t="s">
        <v>424</v>
      </c>
      <c r="B518" t="s">
        <v>425</v>
      </c>
      <c r="C518">
        <v>0</v>
      </c>
      <c r="D518" t="str">
        <f>VLOOKUP(Table_miniLM_document_topics[[#This Row],[Column3.topic]],miniLM_document_topicDescriptio!$B$2:$C$26,2,FALSE)</f>
        <v>0_technology_teachers_of_the</v>
      </c>
    </row>
    <row r="519" spans="1:4" x14ac:dyDescent="0.25">
      <c r="A519" t="s">
        <v>429</v>
      </c>
      <c r="B519" t="s">
        <v>430</v>
      </c>
      <c r="C519">
        <v>0</v>
      </c>
      <c r="D519" t="str">
        <f>VLOOKUP(Table_miniLM_document_topics[[#This Row],[Column3.topic]],miniLM_document_topicDescriptio!$B$2:$C$26,2,FALSE)</f>
        <v>0_technology_teachers_of_the</v>
      </c>
    </row>
    <row r="520" spans="1:4" x14ac:dyDescent="0.25">
      <c r="A520" t="s">
        <v>434</v>
      </c>
      <c r="B520" t="s">
        <v>435</v>
      </c>
      <c r="C520">
        <v>1</v>
      </c>
      <c r="D520" t="str">
        <f>VLOOKUP(Table_miniLM_document_topics[[#This Row],[Column3.topic]],miniLM_document_topicDescriptio!$B$2:$C$26,2,FALSE)</f>
        <v>1_and_the_telecollaboration_intercultural</v>
      </c>
    </row>
    <row r="521" spans="1:4" x14ac:dyDescent="0.25">
      <c r="A521" t="s">
        <v>439</v>
      </c>
      <c r="B521" t="s">
        <v>440</v>
      </c>
      <c r="C521">
        <v>9</v>
      </c>
      <c r="D521" t="str">
        <f>VLOOKUP(Table_miniLM_document_topics[[#This Row],[Column3.topic]],miniLM_document_topicDescriptio!$B$2:$C$26,2,FALSE)</f>
        <v>9_captions_comprehension_the_vocabulary</v>
      </c>
    </row>
    <row r="522" spans="1:4" x14ac:dyDescent="0.25">
      <c r="A522" t="s">
        <v>445</v>
      </c>
      <c r="B522" t="s">
        <v>446</v>
      </c>
      <c r="C522">
        <v>5</v>
      </c>
      <c r="D522" t="str">
        <f>VLOOKUP(Table_miniLM_document_topics[[#This Row],[Column3.topic]],miniLM_document_topicDescriptio!$B$2:$C$26,2,FALSE)</f>
        <v>5_writing_collaborative_wiki_the</v>
      </c>
    </row>
    <row r="523" spans="1:4" x14ac:dyDescent="0.25">
      <c r="A523" t="s">
        <v>450</v>
      </c>
      <c r="B523" t="s">
        <v>451</v>
      </c>
      <c r="C523">
        <v>20</v>
      </c>
      <c r="D523" t="str">
        <f>VLOOKUP(Table_miniLM_document_topics[[#This Row],[Column3.topic]],miniLM_document_topicDescriptio!$B$2:$C$26,2,FALSE)</f>
        <v>20_anxiety_fla_the_speaking</v>
      </c>
    </row>
    <row r="524" spans="1:4" x14ac:dyDescent="0.25">
      <c r="A524" t="s">
        <v>455</v>
      </c>
      <c r="B524" t="s">
        <v>456</v>
      </c>
      <c r="C524">
        <v>11</v>
      </c>
      <c r="D524" t="str">
        <f>VLOOKUP(Table_miniLM_document_topics[[#This Row],[Column3.topic]],miniLM_document_topicDescriptio!$B$2:$C$26,2,FALSE)</f>
        <v>11_feedback_awe_writing_errors</v>
      </c>
    </row>
    <row r="525" spans="1:4" x14ac:dyDescent="0.25">
      <c r="A525" t="s">
        <v>460</v>
      </c>
      <c r="B525" t="s">
        <v>461</v>
      </c>
      <c r="C525">
        <v>-1</v>
      </c>
      <c r="D525" t="str">
        <f>VLOOKUP(Table_miniLM_document_topics[[#This Row],[Column3.topic]],miniLM_document_topicDescriptio!$B$2:$C$26,2,FALSE)</f>
        <v>-1_the_of_ and_in_to_learning_language</v>
      </c>
    </row>
    <row r="526" spans="1:4" x14ac:dyDescent="0.25">
      <c r="A526" t="s">
        <v>464</v>
      </c>
      <c r="B526" t="s">
        <v>465</v>
      </c>
      <c r="C526">
        <v>1</v>
      </c>
      <c r="D526" t="str">
        <f>VLOOKUP(Table_miniLM_document_topics[[#This Row],[Column3.topic]],miniLM_document_topicDescriptio!$B$2:$C$26,2,FALSE)</f>
        <v>1_and_the_telecollaboration_intercultural</v>
      </c>
    </row>
    <row r="527" spans="1:4" x14ac:dyDescent="0.25">
      <c r="A527" t="s">
        <v>469</v>
      </c>
      <c r="B527" t="s">
        <v>470</v>
      </c>
      <c r="C527">
        <v>5</v>
      </c>
      <c r="D527" t="str">
        <f>VLOOKUP(Table_miniLM_document_topics[[#This Row],[Column3.topic]],miniLM_document_topicDescriptio!$B$2:$C$26,2,FALSE)</f>
        <v>5_writing_collaborative_wiki_the</v>
      </c>
    </row>
    <row r="528" spans="1:4" x14ac:dyDescent="0.25">
      <c r="A528" t="s">
        <v>474</v>
      </c>
      <c r="B528" t="s">
        <v>475</v>
      </c>
      <c r="C528">
        <v>1</v>
      </c>
      <c r="D528" t="str">
        <f>VLOOKUP(Table_miniLM_document_topics[[#This Row],[Column3.topic]],miniLM_document_topicDescriptio!$B$2:$C$26,2,FALSE)</f>
        <v>1_and_the_telecollaboration_intercultural</v>
      </c>
    </row>
    <row r="529" spans="1:4" x14ac:dyDescent="0.25">
      <c r="A529" t="s">
        <v>479</v>
      </c>
      <c r="B529" t="s">
        <v>480</v>
      </c>
      <c r="C529">
        <v>4</v>
      </c>
      <c r="D529" t="str">
        <f>VLOOKUP(Table_miniLM_document_topics[[#This Row],[Column3.topic]],miniLM_document_topicDescriptio!$B$2:$C$26,2,FALSE)</f>
        <v>4_corpus_the_ddl_of</v>
      </c>
    </row>
    <row r="530" spans="1:4" x14ac:dyDescent="0.25">
      <c r="A530" t="s">
        <v>484</v>
      </c>
      <c r="B530" t="s">
        <v>485</v>
      </c>
      <c r="C530">
        <v>-1</v>
      </c>
      <c r="D530" t="str">
        <f>VLOOKUP(Table_miniLM_document_topics[[#This Row],[Column3.topic]],miniLM_document_topicDescriptio!$B$2:$C$26,2,FALSE)</f>
        <v>-1_the_of_ and_in_to_learning_language</v>
      </c>
    </row>
    <row r="531" spans="1:4" x14ac:dyDescent="0.25">
      <c r="A531" t="s">
        <v>489</v>
      </c>
      <c r="B531" t="s">
        <v>490</v>
      </c>
      <c r="C531">
        <v>7</v>
      </c>
      <c r="D531" t="str">
        <f>VLOOKUP(Table_miniLM_document_topics[[#This Row],[Column3.topic]],miniLM_document_topicDescriptio!$B$2:$C$26,2,FALSE)</f>
        <v>7_game_games_and_gaming</v>
      </c>
    </row>
    <row r="532" spans="1:4" x14ac:dyDescent="0.25">
      <c r="A532" t="s">
        <v>495</v>
      </c>
      <c r="B532" t="s">
        <v>496</v>
      </c>
      <c r="C532">
        <v>7</v>
      </c>
      <c r="D532" t="str">
        <f>VLOOKUP(Table_miniLM_document_topics[[#This Row],[Column3.topic]],miniLM_document_topicDescriptio!$B$2:$C$26,2,FALSE)</f>
        <v>7_game_games_and_gaming</v>
      </c>
    </row>
    <row r="533" spans="1:4" x14ac:dyDescent="0.25">
      <c r="A533" t="s">
        <v>501</v>
      </c>
      <c r="B533" t="s">
        <v>502</v>
      </c>
      <c r="C533">
        <v>7</v>
      </c>
      <c r="D533" t="str">
        <f>VLOOKUP(Table_miniLM_document_topics[[#This Row],[Column3.topic]],miniLM_document_topicDescriptio!$B$2:$C$26,2,FALSE)</f>
        <v>7_game_games_and_gaming</v>
      </c>
    </row>
    <row r="534" spans="1:4" x14ac:dyDescent="0.25">
      <c r="A534" t="s">
        <v>505</v>
      </c>
      <c r="B534" t="s">
        <v>506</v>
      </c>
      <c r="C534">
        <v>-1</v>
      </c>
      <c r="D534" t="str">
        <f>VLOOKUP(Table_miniLM_document_topics[[#This Row],[Column3.topic]],miniLM_document_topicDescriptio!$B$2:$C$26,2,FALSE)</f>
        <v>-1_the_of_ and_in_to_learning_language</v>
      </c>
    </row>
    <row r="535" spans="1:4" x14ac:dyDescent="0.25">
      <c r="A535" t="s">
        <v>510</v>
      </c>
      <c r="B535" t="s">
        <v>511</v>
      </c>
      <c r="C535">
        <v>1</v>
      </c>
      <c r="D535" t="str">
        <f>VLOOKUP(Table_miniLM_document_topics[[#This Row],[Column3.topic]],miniLM_document_topicDescriptio!$B$2:$C$26,2,FALSE)</f>
        <v>1_and_the_telecollaboration_intercultural</v>
      </c>
    </row>
    <row r="536" spans="1:4" x14ac:dyDescent="0.25">
      <c r="A536" t="s">
        <v>515</v>
      </c>
      <c r="B536" t="s">
        <v>516</v>
      </c>
      <c r="C536">
        <v>7</v>
      </c>
      <c r="D536" t="str">
        <f>VLOOKUP(Table_miniLM_document_topics[[#This Row],[Column3.topic]],miniLM_document_topicDescriptio!$B$2:$C$26,2,FALSE)</f>
        <v>7_game_games_and_gaming</v>
      </c>
    </row>
    <row r="537" spans="1:4" x14ac:dyDescent="0.25">
      <c r="A537" t="s">
        <v>850</v>
      </c>
      <c r="B537" t="s">
        <v>851</v>
      </c>
      <c r="C537">
        <v>1</v>
      </c>
      <c r="D537" t="str">
        <f>VLOOKUP(Table_miniLM_document_topics[[#This Row],[Column3.topic]],miniLM_document_topicDescriptio!$B$2:$C$26,2,FALSE)</f>
        <v>1_and_the_telecollaboration_intercultural</v>
      </c>
    </row>
    <row r="538" spans="1:4" x14ac:dyDescent="0.25">
      <c r="A538" t="s">
        <v>855</v>
      </c>
      <c r="B538" t="s">
        <v>5550</v>
      </c>
      <c r="C538">
        <v>-1</v>
      </c>
      <c r="D538" t="str">
        <f>VLOOKUP(Table_miniLM_document_topics[[#This Row],[Column3.topic]],miniLM_document_topicDescriptio!$B$2:$C$26,2,FALSE)</f>
        <v>-1_the_of_ and_in_to_learning_language</v>
      </c>
    </row>
    <row r="539" spans="1:4" x14ac:dyDescent="0.25">
      <c r="A539" t="s">
        <v>860</v>
      </c>
      <c r="B539" t="s">
        <v>861</v>
      </c>
      <c r="C539">
        <v>10</v>
      </c>
      <c r="D539" t="str">
        <f>VLOOKUP(Table_miniLM_document_topics[[#This Row],[Column3.topic]],miniLM_document_topicDescriptio!$B$2:$C$26,2,FALSE)</f>
        <v>10_blog_language_online</v>
      </c>
    </row>
    <row r="540" spans="1:4" x14ac:dyDescent="0.25">
      <c r="A540" t="s">
        <v>864</v>
      </c>
      <c r="B540" t="s">
        <v>865</v>
      </c>
      <c r="C540">
        <v>-1</v>
      </c>
      <c r="D540" t="str">
        <f>VLOOKUP(Table_miniLM_document_topics[[#This Row],[Column3.topic]],miniLM_document_topicDescriptio!$B$2:$C$26,2,FALSE)</f>
        <v>-1_the_of_ and_in_to_learning_language</v>
      </c>
    </row>
    <row r="541" spans="1:4" x14ac:dyDescent="0.25">
      <c r="A541" t="s">
        <v>870</v>
      </c>
      <c r="B541" t="s">
        <v>871</v>
      </c>
      <c r="C541">
        <v>-1</v>
      </c>
      <c r="D541" t="str">
        <f>VLOOKUP(Table_miniLM_document_topics[[#This Row],[Column3.topic]],miniLM_document_topicDescriptio!$B$2:$C$26,2,FALSE)</f>
        <v>-1_the_of_ and_in_to_learning_language</v>
      </c>
    </row>
    <row r="542" spans="1:4" x14ac:dyDescent="0.25">
      <c r="A542" t="s">
        <v>875</v>
      </c>
      <c r="B542" t="s">
        <v>876</v>
      </c>
      <c r="C542">
        <v>13</v>
      </c>
      <c r="D542" t="str">
        <f>VLOOKUP(Table_miniLM_document_topics[[#This Row],[Column3.topic]],miniLM_document_topicDescriptio!$B$2:$C$26,2,FALSE)</f>
        <v>13_multimodal_of_the_online</v>
      </c>
    </row>
    <row r="543" spans="1:4" x14ac:dyDescent="0.25">
      <c r="A543" t="s">
        <v>880</v>
      </c>
      <c r="B543" t="s">
        <v>881</v>
      </c>
      <c r="C543">
        <v>5</v>
      </c>
      <c r="D543" t="str">
        <f>VLOOKUP(Table_miniLM_document_topics[[#This Row],[Column3.topic]],miniLM_document_topicDescriptio!$B$2:$C$26,2,FALSE)</f>
        <v>5_writing_collaborative_wiki_the</v>
      </c>
    </row>
    <row r="544" spans="1:4" x14ac:dyDescent="0.25">
      <c r="A544" t="s">
        <v>885</v>
      </c>
      <c r="B544" t="s">
        <v>886</v>
      </c>
      <c r="C544">
        <v>1</v>
      </c>
      <c r="D544" t="str">
        <f>VLOOKUP(Table_miniLM_document_topics[[#This Row],[Column3.topic]],miniLM_document_topicDescriptio!$B$2:$C$26,2,FALSE)</f>
        <v>1_and_the_telecollaboration_intercultural</v>
      </c>
    </row>
    <row r="545" spans="1:4" x14ac:dyDescent="0.25">
      <c r="A545" t="s">
        <v>891</v>
      </c>
      <c r="B545" t="s">
        <v>892</v>
      </c>
      <c r="C545">
        <v>0</v>
      </c>
      <c r="D545" t="str">
        <f>VLOOKUP(Table_miniLM_document_topics[[#This Row],[Column3.topic]],miniLM_document_topicDescriptio!$B$2:$C$26,2,FALSE)</f>
        <v>0_technology_teachers_of_the</v>
      </c>
    </row>
    <row r="546" spans="1:4" x14ac:dyDescent="0.25">
      <c r="A546" t="s">
        <v>896</v>
      </c>
      <c r="B546" t="s">
        <v>897</v>
      </c>
      <c r="C546">
        <v>-1</v>
      </c>
      <c r="D546" t="str">
        <f>VLOOKUP(Table_miniLM_document_topics[[#This Row],[Column3.topic]],miniLM_document_topicDescriptio!$B$2:$C$26,2,FALSE)</f>
        <v>-1_the_of_ and_in_to_learning_language</v>
      </c>
    </row>
    <row r="547" spans="1:4" x14ac:dyDescent="0.25">
      <c r="A547" t="s">
        <v>901</v>
      </c>
      <c r="B547" t="s">
        <v>902</v>
      </c>
      <c r="C547">
        <v>-1</v>
      </c>
      <c r="D547" t="str">
        <f>VLOOKUP(Table_miniLM_document_topics[[#This Row],[Column3.topic]],miniLM_document_topicDescriptio!$B$2:$C$26,2,FALSE)</f>
        <v>-1_the_of_ and_in_to_learning_language</v>
      </c>
    </row>
    <row r="548" spans="1:4" x14ac:dyDescent="0.25">
      <c r="A548" t="s">
        <v>905</v>
      </c>
      <c r="B548" t="s">
        <v>906</v>
      </c>
      <c r="C548">
        <v>11</v>
      </c>
      <c r="D548" t="str">
        <f>VLOOKUP(Table_miniLM_document_topics[[#This Row],[Column3.topic]],miniLM_document_topicDescriptio!$B$2:$C$26,2,FALSE)</f>
        <v>11_feedback_awe_writing_errors</v>
      </c>
    </row>
    <row r="549" spans="1:4" x14ac:dyDescent="0.25">
      <c r="A549" t="s">
        <v>910</v>
      </c>
      <c r="B549" t="s">
        <v>911</v>
      </c>
      <c r="C549">
        <v>1</v>
      </c>
      <c r="D549" t="str">
        <f>VLOOKUP(Table_miniLM_document_topics[[#This Row],[Column3.topic]],miniLM_document_topicDescriptio!$B$2:$C$26,2,FALSE)</f>
        <v>1_and_the_telecollaboration_intercultural</v>
      </c>
    </row>
    <row r="550" spans="1:4" x14ac:dyDescent="0.25">
      <c r="A550" t="s">
        <v>916</v>
      </c>
      <c r="B550" t="s">
        <v>917</v>
      </c>
      <c r="C550">
        <v>0</v>
      </c>
      <c r="D550" t="str">
        <f>VLOOKUP(Table_miniLM_document_topics[[#This Row],[Column3.topic]],miniLM_document_topicDescriptio!$B$2:$C$26,2,FALSE)</f>
        <v>0_technology_teachers_of_the</v>
      </c>
    </row>
    <row r="551" spans="1:4" x14ac:dyDescent="0.25">
      <c r="A551" t="s">
        <v>921</v>
      </c>
      <c r="B551" t="s">
        <v>922</v>
      </c>
      <c r="C551">
        <v>12</v>
      </c>
      <c r="D551" t="str">
        <f>VLOOKUP(Table_miniLM_document_topics[[#This Row],[Column3.topic]],miniLM_document_topicDescriptio!$B$2:$C$26,2,FALSE)</f>
        <v>12_vr_virtual_the_and</v>
      </c>
    </row>
    <row r="552" spans="1:4" x14ac:dyDescent="0.25">
      <c r="A552" t="s">
        <v>927</v>
      </c>
      <c r="B552" t="s">
        <v>928</v>
      </c>
      <c r="C552">
        <v>0</v>
      </c>
      <c r="D552" t="str">
        <f>VLOOKUP(Table_miniLM_document_topics[[#This Row],[Column3.topic]],miniLM_document_topicDescriptio!$B$2:$C$26,2,FALSE)</f>
        <v>0_technology_teachers_of_the</v>
      </c>
    </row>
    <row r="553" spans="1:4" x14ac:dyDescent="0.25">
      <c r="A553" t="s">
        <v>932</v>
      </c>
      <c r="B553" t="s">
        <v>933</v>
      </c>
      <c r="C553">
        <v>0</v>
      </c>
      <c r="D553" t="str">
        <f>VLOOKUP(Table_miniLM_document_topics[[#This Row],[Column3.topic]],miniLM_document_topicDescriptio!$B$2:$C$26,2,FALSE)</f>
        <v>0_technology_teachers_of_the</v>
      </c>
    </row>
    <row r="554" spans="1:4" x14ac:dyDescent="0.25">
      <c r="A554" t="s">
        <v>937</v>
      </c>
      <c r="B554" t="s">
        <v>938</v>
      </c>
      <c r="C554">
        <v>0</v>
      </c>
      <c r="D554" t="str">
        <f>VLOOKUP(Table_miniLM_document_topics[[#This Row],[Column3.topic]],miniLM_document_topicDescriptio!$B$2:$C$26,2,FALSE)</f>
        <v>0_technology_teachers_of_the</v>
      </c>
    </row>
    <row r="555" spans="1:4" x14ac:dyDescent="0.25">
      <c r="A555" t="s">
        <v>942</v>
      </c>
      <c r="B555" t="s">
        <v>943</v>
      </c>
      <c r="C555">
        <v>11</v>
      </c>
      <c r="D555" t="str">
        <f>VLOOKUP(Table_miniLM_document_topics[[#This Row],[Column3.topic]],miniLM_document_topicDescriptio!$B$2:$C$26,2,FALSE)</f>
        <v>11_feedback_awe_writing_errors</v>
      </c>
    </row>
    <row r="556" spans="1:4" x14ac:dyDescent="0.25">
      <c r="A556" t="s">
        <v>947</v>
      </c>
      <c r="B556" t="s">
        <v>948</v>
      </c>
      <c r="C556">
        <v>17</v>
      </c>
      <c r="D556" t="str">
        <f>VLOOKUP(Table_miniLM_document_topics[[#This Row],[Column3.topic]],miniLM_document_topicDescriptio!$B$2:$C$26,2,FALSE)</f>
        <v>17_reading_students_the_comprehension</v>
      </c>
    </row>
    <row r="557" spans="1:4" x14ac:dyDescent="0.25">
      <c r="A557" t="s">
        <v>952</v>
      </c>
      <c r="B557" t="s">
        <v>953</v>
      </c>
      <c r="C557">
        <v>-1</v>
      </c>
      <c r="D557" t="str">
        <f>VLOOKUP(Table_miniLM_document_topics[[#This Row],[Column3.topic]],miniLM_document_topicDescriptio!$B$2:$C$26,2,FALSE)</f>
        <v>-1_the_of_ and_in_to_learning_language</v>
      </c>
    </row>
    <row r="558" spans="1:4" x14ac:dyDescent="0.25">
      <c r="A558" t="s">
        <v>956</v>
      </c>
      <c r="B558" t="s">
        <v>957</v>
      </c>
      <c r="C558">
        <v>-1</v>
      </c>
      <c r="D558" t="str">
        <f>VLOOKUP(Table_miniLM_document_topics[[#This Row],[Column3.topic]],miniLM_document_topicDescriptio!$B$2:$C$26,2,FALSE)</f>
        <v>-1_the_of_ and_in_to_learning_language</v>
      </c>
    </row>
    <row r="559" spans="1:4" x14ac:dyDescent="0.25">
      <c r="A559" t="s">
        <v>961</v>
      </c>
      <c r="B559" t="s">
        <v>962</v>
      </c>
      <c r="C559">
        <v>5</v>
      </c>
      <c r="D559" t="str">
        <f>VLOOKUP(Table_miniLM_document_topics[[#This Row],[Column3.topic]],miniLM_document_topicDescriptio!$B$2:$C$26,2,FALSE)</f>
        <v>5_writing_collaborative_wiki_the</v>
      </c>
    </row>
    <row r="560" spans="1:4" x14ac:dyDescent="0.25">
      <c r="A560" t="s">
        <v>966</v>
      </c>
      <c r="B560" t="s">
        <v>967</v>
      </c>
      <c r="C560">
        <v>3</v>
      </c>
      <c r="D560" t="str">
        <f>VLOOKUP(Table_miniLM_document_topics[[#This Row],[Column3.topic]],miniLM_document_topicDescriptio!$B$2:$C$26,2,FALSE)</f>
        <v>3_task_the_in_and</v>
      </c>
    </row>
    <row r="561" spans="1:4" x14ac:dyDescent="0.25">
      <c r="A561" t="s">
        <v>971</v>
      </c>
      <c r="B561" t="s">
        <v>972</v>
      </c>
      <c r="C561">
        <v>10</v>
      </c>
      <c r="D561" t="str">
        <f>VLOOKUP(Table_miniLM_document_topics[[#This Row],[Column3.topic]],miniLM_document_topicDescriptio!$B$2:$C$26,2,FALSE)</f>
        <v>10_blog_language_online</v>
      </c>
    </row>
    <row r="562" spans="1:4" x14ac:dyDescent="0.25">
      <c r="A562" t="s">
        <v>976</v>
      </c>
      <c r="B562" t="s">
        <v>977</v>
      </c>
      <c r="C562">
        <v>1</v>
      </c>
      <c r="D562" t="str">
        <f>VLOOKUP(Table_miniLM_document_topics[[#This Row],[Column3.topic]],miniLM_document_topicDescriptio!$B$2:$C$26,2,FALSE)</f>
        <v>1_and_the_telecollaboration_intercultural</v>
      </c>
    </row>
    <row r="563" spans="1:4" x14ac:dyDescent="0.25">
      <c r="A563" t="s">
        <v>981</v>
      </c>
      <c r="B563" t="s">
        <v>982</v>
      </c>
      <c r="C563">
        <v>4</v>
      </c>
      <c r="D563" t="str">
        <f>VLOOKUP(Table_miniLM_document_topics[[#This Row],[Column3.topic]],miniLM_document_topicDescriptio!$B$2:$C$26,2,FALSE)</f>
        <v>4_corpus_the_ddl_of</v>
      </c>
    </row>
    <row r="564" spans="1:4" x14ac:dyDescent="0.25">
      <c r="A564" t="s">
        <v>986</v>
      </c>
      <c r="B564" t="s">
        <v>987</v>
      </c>
      <c r="C564">
        <v>12</v>
      </c>
      <c r="D564" t="str">
        <f>VLOOKUP(Table_miniLM_document_topics[[#This Row],[Column3.topic]],miniLM_document_topicDescriptio!$B$2:$C$26,2,FALSE)</f>
        <v>12_vr_virtual_the_and</v>
      </c>
    </row>
    <row r="565" spans="1:4" x14ac:dyDescent="0.25">
      <c r="A565" t="s">
        <v>1422</v>
      </c>
      <c r="B565" t="s">
        <v>1423</v>
      </c>
      <c r="C565">
        <v>-1</v>
      </c>
      <c r="D565" t="str">
        <f>VLOOKUP(Table_miniLM_document_topics[[#This Row],[Column3.topic]],miniLM_document_topicDescriptio!$B$2:$C$26,2,FALSE)</f>
        <v>-1_the_of_ and_in_to_learning_language</v>
      </c>
    </row>
    <row r="566" spans="1:4" x14ac:dyDescent="0.25">
      <c r="A566" t="s">
        <v>1427</v>
      </c>
      <c r="B566" t="s">
        <v>1428</v>
      </c>
      <c r="C566">
        <v>-1</v>
      </c>
      <c r="D566" t="str">
        <f>VLOOKUP(Table_miniLM_document_topics[[#This Row],[Column3.topic]],miniLM_document_topicDescriptio!$B$2:$C$26,2,FALSE)</f>
        <v>-1_the_of_ and_in_to_learning_language</v>
      </c>
    </row>
    <row r="567" spans="1:4" x14ac:dyDescent="0.25">
      <c r="A567" t="s">
        <v>1432</v>
      </c>
      <c r="B567" t="s">
        <v>1433</v>
      </c>
      <c r="C567">
        <v>-1</v>
      </c>
      <c r="D567" t="str">
        <f>VLOOKUP(Table_miniLM_document_topics[[#This Row],[Column3.topic]],miniLM_document_topicDescriptio!$B$2:$C$26,2,FALSE)</f>
        <v>-1_the_of_ and_in_to_learning_language</v>
      </c>
    </row>
    <row r="568" spans="1:4" x14ac:dyDescent="0.25">
      <c r="A568" t="s">
        <v>1437</v>
      </c>
      <c r="B568" t="s">
        <v>1438</v>
      </c>
      <c r="C568">
        <v>0</v>
      </c>
      <c r="D568" t="str">
        <f>VLOOKUP(Table_miniLM_document_topics[[#This Row],[Column3.topic]],miniLM_document_topicDescriptio!$B$2:$C$26,2,FALSE)</f>
        <v>0_technology_teachers_of_the</v>
      </c>
    </row>
    <row r="569" spans="1:4" x14ac:dyDescent="0.25">
      <c r="A569" t="s">
        <v>1442</v>
      </c>
      <c r="B569" t="s">
        <v>1443</v>
      </c>
      <c r="C569">
        <v>6</v>
      </c>
      <c r="D569" t="str">
        <f>VLOOKUP(Table_miniLM_document_topics[[#This Row],[Column3.topic]],miniLM_document_topicDescriptio!$B$2:$C$26,2,FALSE)</f>
        <v>6_pronunciation_the_asr_of</v>
      </c>
    </row>
    <row r="570" spans="1:4" x14ac:dyDescent="0.25">
      <c r="A570" t="s">
        <v>1447</v>
      </c>
      <c r="B570" t="s">
        <v>1448</v>
      </c>
      <c r="C570">
        <v>-1</v>
      </c>
      <c r="D570" t="str">
        <f>VLOOKUP(Table_miniLM_document_topics[[#This Row],[Column3.topic]],miniLM_document_topicDescriptio!$B$2:$C$26,2,FALSE)</f>
        <v>-1_the_of_ and_in_to_learning_language</v>
      </c>
    </row>
    <row r="571" spans="1:4" x14ac:dyDescent="0.25">
      <c r="A571" t="s">
        <v>1452</v>
      </c>
      <c r="B571" t="s">
        <v>1453</v>
      </c>
      <c r="C571">
        <v>-1</v>
      </c>
      <c r="D571" t="str">
        <f>VLOOKUP(Table_miniLM_document_topics[[#This Row],[Column3.topic]],miniLM_document_topicDescriptio!$B$2:$C$26,2,FALSE)</f>
        <v>-1_the_of_ and_in_to_learning_language</v>
      </c>
    </row>
    <row r="572" spans="1:4" x14ac:dyDescent="0.25">
      <c r="A572" t="s">
        <v>1457</v>
      </c>
      <c r="B572" t="s">
        <v>1458</v>
      </c>
      <c r="C572">
        <v>23</v>
      </c>
      <c r="D572" t="str">
        <f>VLOOKUP(Table_miniLM_document_topics[[#This Row],[Column3.topic]],miniLM_document_topicDescriptio!$B$2:$C$26,2,FALSE)</f>
        <v>23_meta_call_of_research</v>
      </c>
    </row>
    <row r="573" spans="1:4" x14ac:dyDescent="0.25">
      <c r="A573" t="s">
        <v>1462</v>
      </c>
      <c r="B573" t="s">
        <v>1463</v>
      </c>
      <c r="C573">
        <v>1</v>
      </c>
      <c r="D573" t="str">
        <f>VLOOKUP(Table_miniLM_document_topics[[#This Row],[Column3.topic]],miniLM_document_topicDescriptio!$B$2:$C$26,2,FALSE)</f>
        <v>1_and_the_telecollaboration_intercultural</v>
      </c>
    </row>
    <row r="574" spans="1:4" x14ac:dyDescent="0.25">
      <c r="A574" t="s">
        <v>1467</v>
      </c>
      <c r="B574" t="s">
        <v>1468</v>
      </c>
      <c r="C574">
        <v>0</v>
      </c>
      <c r="D574" t="str">
        <f>VLOOKUP(Table_miniLM_document_topics[[#This Row],[Column3.topic]],miniLM_document_topicDescriptio!$B$2:$C$26,2,FALSE)</f>
        <v>0_technology_teachers_of_the</v>
      </c>
    </row>
    <row r="575" spans="1:4" x14ac:dyDescent="0.25">
      <c r="A575" t="s">
        <v>1472</v>
      </c>
      <c r="B575" t="s">
        <v>1473</v>
      </c>
      <c r="C575">
        <v>-1</v>
      </c>
      <c r="D575" t="str">
        <f>VLOOKUP(Table_miniLM_document_topics[[#This Row],[Column3.topic]],miniLM_document_topicDescriptio!$B$2:$C$26,2,FALSE)</f>
        <v>-1_the_of_ and_in_to_learning_language</v>
      </c>
    </row>
    <row r="576" spans="1:4" x14ac:dyDescent="0.25">
      <c r="A576" t="s">
        <v>1477</v>
      </c>
      <c r="B576" t="s">
        <v>1478</v>
      </c>
      <c r="C576">
        <v>-1</v>
      </c>
      <c r="D576" t="str">
        <f>VLOOKUP(Table_miniLM_document_topics[[#This Row],[Column3.topic]],miniLM_document_topicDescriptio!$B$2:$C$26,2,FALSE)</f>
        <v>-1_the_of_ and_in_to_learning_language</v>
      </c>
    </row>
    <row r="577" spans="1:4" x14ac:dyDescent="0.25">
      <c r="A577" t="s">
        <v>1481</v>
      </c>
      <c r="B577" t="s">
        <v>1482</v>
      </c>
      <c r="C577">
        <v>0</v>
      </c>
      <c r="D577" t="str">
        <f>VLOOKUP(Table_miniLM_document_topics[[#This Row],[Column3.topic]],miniLM_document_topicDescriptio!$B$2:$C$26,2,FALSE)</f>
        <v>0_technology_teachers_of_the</v>
      </c>
    </row>
    <row r="578" spans="1:4" x14ac:dyDescent="0.25">
      <c r="A578" t="s">
        <v>1485</v>
      </c>
      <c r="B578" t="s">
        <v>1486</v>
      </c>
      <c r="C578">
        <v>-1</v>
      </c>
      <c r="D578" t="str">
        <f>VLOOKUP(Table_miniLM_document_topics[[#This Row],[Column3.topic]],miniLM_document_topicDescriptio!$B$2:$C$26,2,FALSE)</f>
        <v>-1_the_of_ and_in_to_learning_language</v>
      </c>
    </row>
    <row r="579" spans="1:4" x14ac:dyDescent="0.25">
      <c r="A579" t="s">
        <v>1490</v>
      </c>
      <c r="B579" t="s">
        <v>1491</v>
      </c>
      <c r="C579">
        <v>-1</v>
      </c>
      <c r="D579" t="str">
        <f>VLOOKUP(Table_miniLM_document_topics[[#This Row],[Column3.topic]],miniLM_document_topicDescriptio!$B$2:$C$26,2,FALSE)</f>
        <v>-1_the_of_ and_in_to_learning_language</v>
      </c>
    </row>
    <row r="580" spans="1:4" x14ac:dyDescent="0.25">
      <c r="A580" t="s">
        <v>1495</v>
      </c>
      <c r="B580" t="s">
        <v>1496</v>
      </c>
      <c r="C580">
        <v>-1</v>
      </c>
      <c r="D580" t="str">
        <f>VLOOKUP(Table_miniLM_document_topics[[#This Row],[Column3.topic]],miniLM_document_topicDescriptio!$B$2:$C$26,2,FALSE)</f>
        <v>-1_the_of_ and_in_to_learning_language</v>
      </c>
    </row>
    <row r="581" spans="1:4" x14ac:dyDescent="0.25">
      <c r="A581" t="s">
        <v>1500</v>
      </c>
      <c r="B581" t="s">
        <v>1501</v>
      </c>
      <c r="C581">
        <v>18</v>
      </c>
      <c r="D581" t="str">
        <f>VLOOKUP(Table_miniLM_document_topics[[#This Row],[Column3.topic]],miniLM_document_topicDescriptio!$B$2:$C$26,2,FALSE)</f>
        <v>18_online_and_the_language</v>
      </c>
    </row>
    <row r="582" spans="1:4" x14ac:dyDescent="0.25">
      <c r="A582" t="s">
        <v>1506</v>
      </c>
      <c r="B582" t="s">
        <v>1507</v>
      </c>
      <c r="C582">
        <v>5</v>
      </c>
      <c r="D582" t="str">
        <f>VLOOKUP(Table_miniLM_document_topics[[#This Row],[Column3.topic]],miniLM_document_topicDescriptio!$B$2:$C$26,2,FALSE)</f>
        <v>5_writing_collaborative_wiki_the</v>
      </c>
    </row>
    <row r="583" spans="1:4" x14ac:dyDescent="0.25">
      <c r="A583" t="s">
        <v>1511</v>
      </c>
      <c r="B583" t="s">
        <v>1512</v>
      </c>
      <c r="C583">
        <v>-1</v>
      </c>
      <c r="D583" t="str">
        <f>VLOOKUP(Table_miniLM_document_topics[[#This Row],[Column3.topic]],miniLM_document_topicDescriptio!$B$2:$C$26,2,FALSE)</f>
        <v>-1_the_of_ and_in_to_learning_language</v>
      </c>
    </row>
    <row r="584" spans="1:4" x14ac:dyDescent="0.25">
      <c r="A584" t="s">
        <v>1516</v>
      </c>
      <c r="B584" t="s">
        <v>1517</v>
      </c>
      <c r="C584">
        <v>11</v>
      </c>
      <c r="D584" t="str">
        <f>VLOOKUP(Table_miniLM_document_topics[[#This Row],[Column3.topic]],miniLM_document_topicDescriptio!$B$2:$C$26,2,FALSE)</f>
        <v>11_feedback_awe_writing_errors</v>
      </c>
    </row>
    <row r="585" spans="1:4" x14ac:dyDescent="0.25">
      <c r="A585" t="s">
        <v>1521</v>
      </c>
      <c r="B585" t="s">
        <v>1522</v>
      </c>
      <c r="C585">
        <v>4</v>
      </c>
      <c r="D585" t="str">
        <f>VLOOKUP(Table_miniLM_document_topics[[#This Row],[Column3.topic]],miniLM_document_topicDescriptio!$B$2:$C$26,2,FALSE)</f>
        <v>4_corpus_the_ddl_of</v>
      </c>
    </row>
    <row r="586" spans="1:4" x14ac:dyDescent="0.25">
      <c r="A586" t="s">
        <v>1526</v>
      </c>
      <c r="B586" t="s">
        <v>1527</v>
      </c>
      <c r="C586">
        <v>12</v>
      </c>
      <c r="D586" t="str">
        <f>VLOOKUP(Table_miniLM_document_topics[[#This Row],[Column3.topic]],miniLM_document_topicDescriptio!$B$2:$C$26,2,FALSE)</f>
        <v>12_vr_virtual_the_and</v>
      </c>
    </row>
    <row r="587" spans="1:4" x14ac:dyDescent="0.25">
      <c r="A587" t="s">
        <v>1532</v>
      </c>
      <c r="B587" t="s">
        <v>1533</v>
      </c>
      <c r="C587">
        <v>10</v>
      </c>
      <c r="D587" t="str">
        <f>VLOOKUP(Table_miniLM_document_topics[[#This Row],[Column3.topic]],miniLM_document_topicDescriptio!$B$2:$C$26,2,FALSE)</f>
        <v>10_blog_language_online</v>
      </c>
    </row>
    <row r="588" spans="1:4" x14ac:dyDescent="0.25">
      <c r="A588" t="s">
        <v>1537</v>
      </c>
      <c r="B588" t="s">
        <v>1538</v>
      </c>
      <c r="C588">
        <v>6</v>
      </c>
      <c r="D588" t="str">
        <f>VLOOKUP(Table_miniLM_document_topics[[#This Row],[Column3.topic]],miniLM_document_topicDescriptio!$B$2:$C$26,2,FALSE)</f>
        <v>6_pronunciation_the_asr_of</v>
      </c>
    </row>
    <row r="589" spans="1:4" x14ac:dyDescent="0.25">
      <c r="A589" t="s">
        <v>1542</v>
      </c>
      <c r="B589" t="s">
        <v>1543</v>
      </c>
      <c r="C589">
        <v>-1</v>
      </c>
      <c r="D589" t="str">
        <f>VLOOKUP(Table_miniLM_document_topics[[#This Row],[Column3.topic]],miniLM_document_topicDescriptio!$B$2:$C$26,2,FALSE)</f>
        <v>-1_the_of_ and_in_to_learning_language</v>
      </c>
    </row>
    <row r="590" spans="1:4" x14ac:dyDescent="0.25">
      <c r="A590" t="s">
        <v>1547</v>
      </c>
      <c r="B590" t="s">
        <v>5540</v>
      </c>
      <c r="C590">
        <v>-1</v>
      </c>
      <c r="D590" t="str">
        <f>VLOOKUP(Table_miniLM_document_topics[[#This Row],[Column3.topic]],miniLM_document_topicDescriptio!$B$2:$C$26,2,FALSE)</f>
        <v>-1_the_of_ and_in_to_learning_language</v>
      </c>
    </row>
    <row r="591" spans="1:4" x14ac:dyDescent="0.25">
      <c r="A591" t="s">
        <v>1550</v>
      </c>
      <c r="B591" t="s">
        <v>1551</v>
      </c>
      <c r="C591">
        <v>13</v>
      </c>
      <c r="D591" t="str">
        <f>VLOOKUP(Table_miniLM_document_topics[[#This Row],[Column3.topic]],miniLM_document_topicDescriptio!$B$2:$C$26,2,FALSE)</f>
        <v>13_multimodal_of_the_online</v>
      </c>
    </row>
    <row r="592" spans="1:4" x14ac:dyDescent="0.25">
      <c r="A592" t="s">
        <v>1555</v>
      </c>
      <c r="B592" t="s">
        <v>1556</v>
      </c>
      <c r="C592">
        <v>3</v>
      </c>
      <c r="D592" t="str">
        <f>VLOOKUP(Table_miniLM_document_topics[[#This Row],[Column3.topic]],miniLM_document_topicDescriptio!$B$2:$C$26,2,FALSE)</f>
        <v>3_task_the_in_and</v>
      </c>
    </row>
    <row r="593" spans="1:4" x14ac:dyDescent="0.25">
      <c r="A593" t="s">
        <v>1560</v>
      </c>
      <c r="B593" t="s">
        <v>1561</v>
      </c>
      <c r="C593">
        <v>-1</v>
      </c>
      <c r="D593" t="str">
        <f>VLOOKUP(Table_miniLM_document_topics[[#This Row],[Column3.topic]],miniLM_document_topicDescriptio!$B$2:$C$26,2,FALSE)</f>
        <v>-1_the_of_ and_in_to_learning_language</v>
      </c>
    </row>
    <row r="594" spans="1:4" x14ac:dyDescent="0.25">
      <c r="A594" t="s">
        <v>1565</v>
      </c>
      <c r="B594" t="s">
        <v>1566</v>
      </c>
      <c r="C594">
        <v>9</v>
      </c>
      <c r="D594" t="str">
        <f>VLOOKUP(Table_miniLM_document_topics[[#This Row],[Column3.topic]],miniLM_document_topicDescriptio!$B$2:$C$26,2,FALSE)</f>
        <v>9_captions_comprehension_the_vocabulary</v>
      </c>
    </row>
    <row r="595" spans="1:4" x14ac:dyDescent="0.25">
      <c r="A595" t="s">
        <v>1570</v>
      </c>
      <c r="B595" t="s">
        <v>1571</v>
      </c>
      <c r="C595">
        <v>2</v>
      </c>
      <c r="D595" t="str">
        <f>VLOOKUP(Table_miniLM_document_topics[[#This Row],[Column3.topic]],miniLM_document_topicDescriptio!$B$2:$C$26,2,FALSE)</f>
        <v>2_mobile_learning_mall_the</v>
      </c>
    </row>
    <row r="596" spans="1:4" x14ac:dyDescent="0.25">
      <c r="A596" t="s">
        <v>1574</v>
      </c>
      <c r="B596" t="s">
        <v>1575</v>
      </c>
      <c r="C596">
        <v>1</v>
      </c>
      <c r="D596" t="str">
        <f>VLOOKUP(Table_miniLM_document_topics[[#This Row],[Column3.topic]],miniLM_document_topicDescriptio!$B$2:$C$26,2,FALSE)</f>
        <v>1_and_the_telecollaboration_intercultural</v>
      </c>
    </row>
    <row r="597" spans="1:4" x14ac:dyDescent="0.25">
      <c r="A597" t="s">
        <v>1579</v>
      </c>
      <c r="B597" t="s">
        <v>1580</v>
      </c>
      <c r="C597">
        <v>-1</v>
      </c>
      <c r="D597" t="str">
        <f>VLOOKUP(Table_miniLM_document_topics[[#This Row],[Column3.topic]],miniLM_document_topicDescriptio!$B$2:$C$26,2,FALSE)</f>
        <v>-1_the_of_ and_in_to_learning_language</v>
      </c>
    </row>
    <row r="598" spans="1:4" x14ac:dyDescent="0.25">
      <c r="A598" t="s">
        <v>1869</v>
      </c>
      <c r="B598" t="s">
        <v>1870</v>
      </c>
      <c r="C598">
        <v>-1</v>
      </c>
      <c r="D598" t="str">
        <f>VLOOKUP(Table_miniLM_document_topics[[#This Row],[Column3.topic]],miniLM_document_topicDescriptio!$B$2:$C$26,2,FALSE)</f>
        <v>-1_the_of_ and_in_to_learning_language</v>
      </c>
    </row>
    <row r="599" spans="1:4" x14ac:dyDescent="0.25">
      <c r="A599" t="s">
        <v>1874</v>
      </c>
      <c r="B599" t="s">
        <v>1875</v>
      </c>
      <c r="C599">
        <v>5</v>
      </c>
      <c r="D599" t="str">
        <f>VLOOKUP(Table_miniLM_document_topics[[#This Row],[Column3.topic]],miniLM_document_topicDescriptio!$B$2:$C$26,2,FALSE)</f>
        <v>5_writing_collaborative_wiki_the</v>
      </c>
    </row>
    <row r="600" spans="1:4" x14ac:dyDescent="0.25">
      <c r="A600" t="s">
        <v>1879</v>
      </c>
      <c r="B600" t="s">
        <v>1880</v>
      </c>
      <c r="C600">
        <v>10</v>
      </c>
      <c r="D600" t="str">
        <f>VLOOKUP(Table_miniLM_document_topics[[#This Row],[Column3.topic]],miniLM_document_topicDescriptio!$B$2:$C$26,2,FALSE)</f>
        <v>10_blog_language_online</v>
      </c>
    </row>
    <row r="601" spans="1:4" x14ac:dyDescent="0.25">
      <c r="A601" t="s">
        <v>1884</v>
      </c>
      <c r="B601" t="s">
        <v>1885</v>
      </c>
      <c r="C601">
        <v>5</v>
      </c>
      <c r="D601" t="str">
        <f>VLOOKUP(Table_miniLM_document_topics[[#This Row],[Column3.topic]],miniLM_document_topicDescriptio!$B$2:$C$26,2,FALSE)</f>
        <v>5_writing_collaborative_wiki_the</v>
      </c>
    </row>
    <row r="602" spans="1:4" x14ac:dyDescent="0.25">
      <c r="A602" t="s">
        <v>1889</v>
      </c>
      <c r="B602" t="s">
        <v>1890</v>
      </c>
      <c r="C602">
        <v>3</v>
      </c>
      <c r="D602" t="str">
        <f>VLOOKUP(Table_miniLM_document_topics[[#This Row],[Column3.topic]],miniLM_document_topicDescriptio!$B$2:$C$26,2,FALSE)</f>
        <v>3_task_the_in_and</v>
      </c>
    </row>
    <row r="603" spans="1:4" x14ac:dyDescent="0.25">
      <c r="A603" t="s">
        <v>1895</v>
      </c>
      <c r="B603" t="s">
        <v>1896</v>
      </c>
      <c r="C603">
        <v>5</v>
      </c>
      <c r="D603" t="str">
        <f>VLOOKUP(Table_miniLM_document_topics[[#This Row],[Column3.topic]],miniLM_document_topicDescriptio!$B$2:$C$26,2,FALSE)</f>
        <v>5_writing_collaborative_wiki_the</v>
      </c>
    </row>
    <row r="604" spans="1:4" x14ac:dyDescent="0.25">
      <c r="A604" t="s">
        <v>1901</v>
      </c>
      <c r="B604" t="s">
        <v>1902</v>
      </c>
      <c r="C604">
        <v>1</v>
      </c>
      <c r="D604" t="str">
        <f>VLOOKUP(Table_miniLM_document_topics[[#This Row],[Column3.topic]],miniLM_document_topicDescriptio!$B$2:$C$26,2,FALSE)</f>
        <v>1_and_the_telecollaboration_intercultural</v>
      </c>
    </row>
    <row r="605" spans="1:4" x14ac:dyDescent="0.25">
      <c r="A605" t="s">
        <v>1906</v>
      </c>
      <c r="B605" t="s">
        <v>1907</v>
      </c>
      <c r="C605">
        <v>3</v>
      </c>
      <c r="D605" t="str">
        <f>VLOOKUP(Table_miniLM_document_topics[[#This Row],[Column3.topic]],miniLM_document_topicDescriptio!$B$2:$C$26,2,FALSE)</f>
        <v>3_task_the_in_and</v>
      </c>
    </row>
    <row r="606" spans="1:4" x14ac:dyDescent="0.25">
      <c r="A606" t="s">
        <v>1911</v>
      </c>
      <c r="B606" t="s">
        <v>1912</v>
      </c>
      <c r="C606">
        <v>14</v>
      </c>
      <c r="D606" t="str">
        <f>VLOOKUP(Table_miniLM_document_topics[[#This Row],[Column3.topic]],miniLM_document_topicDescriptio!$B$2:$C$26,2,FALSE)</f>
        <v>14_vocabulary_the_of_and</v>
      </c>
    </row>
    <row r="607" spans="1:4" x14ac:dyDescent="0.25">
      <c r="A607" t="s">
        <v>1916</v>
      </c>
      <c r="B607" t="s">
        <v>1917</v>
      </c>
      <c r="C607">
        <v>23</v>
      </c>
      <c r="D607" t="str">
        <f>VLOOKUP(Table_miniLM_document_topics[[#This Row],[Column3.topic]],miniLM_document_topicDescriptio!$B$2:$C$26,2,FALSE)</f>
        <v>23_meta_call_of_research</v>
      </c>
    </row>
    <row r="608" spans="1:4" x14ac:dyDescent="0.25">
      <c r="A608" t="s">
        <v>1921</v>
      </c>
      <c r="B608" t="s">
        <v>1922</v>
      </c>
      <c r="C608">
        <v>13</v>
      </c>
      <c r="D608" t="str">
        <f>VLOOKUP(Table_miniLM_document_topics[[#This Row],[Column3.topic]],miniLM_document_topicDescriptio!$B$2:$C$26,2,FALSE)</f>
        <v>13_multimodal_of_the_online</v>
      </c>
    </row>
    <row r="609" spans="1:4" x14ac:dyDescent="0.25">
      <c r="A609" t="s">
        <v>1926</v>
      </c>
      <c r="B609" t="s">
        <v>5535</v>
      </c>
      <c r="C609">
        <v>16</v>
      </c>
      <c r="D609" t="str">
        <f>VLOOKUP(Table_miniLM_document_topics[[#This Row],[Column3.topic]],miniLM_document_topicDescriptio!$B$2:$C$26,2,FALSE)</f>
        <v>16_flipped_the_classroom_in</v>
      </c>
    </row>
    <row r="610" spans="1:4" x14ac:dyDescent="0.25">
      <c r="A610" t="s">
        <v>1929</v>
      </c>
      <c r="B610" t="s">
        <v>1930</v>
      </c>
      <c r="C610">
        <v>7</v>
      </c>
      <c r="D610" t="str">
        <f>VLOOKUP(Table_miniLM_document_topics[[#This Row],[Column3.topic]],miniLM_document_topicDescriptio!$B$2:$C$26,2,FALSE)</f>
        <v>7_game_games_and_gaming</v>
      </c>
    </row>
    <row r="611" spans="1:4" x14ac:dyDescent="0.25">
      <c r="A611" t="s">
        <v>1934</v>
      </c>
      <c r="B611" t="s">
        <v>1935</v>
      </c>
      <c r="C611">
        <v>3</v>
      </c>
      <c r="D611" t="str">
        <f>VLOOKUP(Table_miniLM_document_topics[[#This Row],[Column3.topic]],miniLM_document_topicDescriptio!$B$2:$C$26,2,FALSE)</f>
        <v>3_task_the_in_and</v>
      </c>
    </row>
    <row r="612" spans="1:4" x14ac:dyDescent="0.25">
      <c r="A612" t="s">
        <v>1939</v>
      </c>
      <c r="B612" t="s">
        <v>1940</v>
      </c>
      <c r="C612">
        <v>-1</v>
      </c>
      <c r="D612" t="str">
        <f>VLOOKUP(Table_miniLM_document_topics[[#This Row],[Column3.topic]],miniLM_document_topicDescriptio!$B$2:$C$26,2,FALSE)</f>
        <v>-1_the_of_ and_in_to_learning_language</v>
      </c>
    </row>
    <row r="613" spans="1:4" x14ac:dyDescent="0.25">
      <c r="A613" t="s">
        <v>1944</v>
      </c>
      <c r="B613" t="s">
        <v>1945</v>
      </c>
      <c r="C613">
        <v>8</v>
      </c>
      <c r="D613" t="str">
        <f>VLOOKUP(Table_miniLM_document_topics[[#This Row],[Column3.topic]],miniLM_document_topicDescriptio!$B$2:$C$26,2,FALSE)</f>
        <v>8_blended_learning_the_and</v>
      </c>
    </row>
    <row r="614" spans="1:4" x14ac:dyDescent="0.25">
      <c r="A614" t="s">
        <v>1948</v>
      </c>
      <c r="B614" t="s">
        <v>1949</v>
      </c>
      <c r="C614">
        <v>13</v>
      </c>
      <c r="D614" t="str">
        <f>VLOOKUP(Table_miniLM_document_topics[[#This Row],[Column3.topic]],miniLM_document_topicDescriptio!$B$2:$C$26,2,FALSE)</f>
        <v>13_multimodal_of_the_online</v>
      </c>
    </row>
    <row r="615" spans="1:4" x14ac:dyDescent="0.25">
      <c r="A615" t="s">
        <v>1954</v>
      </c>
      <c r="B615" t="s">
        <v>1955</v>
      </c>
      <c r="C615">
        <v>5</v>
      </c>
      <c r="D615" t="str">
        <f>VLOOKUP(Table_miniLM_document_topics[[#This Row],[Column3.topic]],miniLM_document_topicDescriptio!$B$2:$C$26,2,FALSE)</f>
        <v>5_writing_collaborative_wiki_the</v>
      </c>
    </row>
    <row r="616" spans="1:4" x14ac:dyDescent="0.25">
      <c r="A616" t="s">
        <v>1959</v>
      </c>
      <c r="B616" t="s">
        <v>1960</v>
      </c>
      <c r="C616">
        <v>2</v>
      </c>
      <c r="D616" t="str">
        <f>VLOOKUP(Table_miniLM_document_topics[[#This Row],[Column3.topic]],miniLM_document_topicDescriptio!$B$2:$C$26,2,FALSE)</f>
        <v>2_mobile_learning_mall_the</v>
      </c>
    </row>
    <row r="617" spans="1:4" x14ac:dyDescent="0.25">
      <c r="A617" t="s">
        <v>1963</v>
      </c>
      <c r="B617" t="s">
        <v>1964</v>
      </c>
      <c r="C617">
        <v>4</v>
      </c>
      <c r="D617" t="str">
        <f>VLOOKUP(Table_miniLM_document_topics[[#This Row],[Column3.topic]],miniLM_document_topicDescriptio!$B$2:$C$26,2,FALSE)</f>
        <v>4_corpus_the_ddl_of</v>
      </c>
    </row>
    <row r="618" spans="1:4" x14ac:dyDescent="0.25">
      <c r="A618" t="s">
        <v>1968</v>
      </c>
      <c r="B618" t="s">
        <v>1969</v>
      </c>
      <c r="C618">
        <v>4</v>
      </c>
      <c r="D618" t="str">
        <f>VLOOKUP(Table_miniLM_document_topics[[#This Row],[Column3.topic]],miniLM_document_topicDescriptio!$B$2:$C$26,2,FALSE)</f>
        <v>4_corpus_the_ddl_of</v>
      </c>
    </row>
    <row r="619" spans="1:4" x14ac:dyDescent="0.25">
      <c r="A619" t="s">
        <v>1972</v>
      </c>
      <c r="B619" t="s">
        <v>1973</v>
      </c>
      <c r="C619">
        <v>-1</v>
      </c>
      <c r="D619" t="str">
        <f>VLOOKUP(Table_miniLM_document_topics[[#This Row],[Column3.topic]],miniLM_document_topicDescriptio!$B$2:$C$26,2,FALSE)</f>
        <v>-1_the_of_ and_in_to_learning_language</v>
      </c>
    </row>
    <row r="620" spans="1:4" x14ac:dyDescent="0.25">
      <c r="A620" t="s">
        <v>1977</v>
      </c>
      <c r="B620" t="s">
        <v>1978</v>
      </c>
      <c r="C620">
        <v>4</v>
      </c>
      <c r="D620" t="str">
        <f>VLOOKUP(Table_miniLM_document_topics[[#This Row],[Column3.topic]],miniLM_document_topicDescriptio!$B$2:$C$26,2,FALSE)</f>
        <v>4_corpus_the_ddl_of</v>
      </c>
    </row>
    <row r="621" spans="1:4" x14ac:dyDescent="0.25">
      <c r="A621" t="s">
        <v>1982</v>
      </c>
      <c r="B621" t="s">
        <v>1983</v>
      </c>
      <c r="C621">
        <v>-1</v>
      </c>
      <c r="D621" t="str">
        <f>VLOOKUP(Table_miniLM_document_topics[[#This Row],[Column3.topic]],miniLM_document_topicDescriptio!$B$2:$C$26,2,FALSE)</f>
        <v>-1_the_of_ and_in_to_learning_language</v>
      </c>
    </row>
    <row r="622" spans="1:4" x14ac:dyDescent="0.25">
      <c r="A622" t="s">
        <v>1988</v>
      </c>
      <c r="B622" t="s">
        <v>1989</v>
      </c>
      <c r="C622">
        <v>18</v>
      </c>
      <c r="D622" t="str">
        <f>VLOOKUP(Table_miniLM_document_topics[[#This Row],[Column3.topic]],miniLM_document_topicDescriptio!$B$2:$C$26,2,FALSE)</f>
        <v>18_online_and_the_language</v>
      </c>
    </row>
    <row r="623" spans="1:4" x14ac:dyDescent="0.25">
      <c r="A623" t="s">
        <v>1994</v>
      </c>
      <c r="B623" t="s">
        <v>1995</v>
      </c>
      <c r="C623">
        <v>4</v>
      </c>
      <c r="D623" t="str">
        <f>VLOOKUP(Table_miniLM_document_topics[[#This Row],[Column3.topic]],miniLM_document_topicDescriptio!$B$2:$C$26,2,FALSE)</f>
        <v>4_corpus_the_ddl_of</v>
      </c>
    </row>
    <row r="624" spans="1:4" x14ac:dyDescent="0.25">
      <c r="A624" t="s">
        <v>2000</v>
      </c>
      <c r="B624" t="s">
        <v>2001</v>
      </c>
      <c r="C624">
        <v>3</v>
      </c>
      <c r="D624" t="str">
        <f>VLOOKUP(Table_miniLM_document_topics[[#This Row],[Column3.topic]],miniLM_document_topicDescriptio!$B$2:$C$26,2,FALSE)</f>
        <v>3_task_the_in_and</v>
      </c>
    </row>
    <row r="625" spans="1:4" x14ac:dyDescent="0.25">
      <c r="A625" t="s">
        <v>2006</v>
      </c>
      <c r="B625" t="s">
        <v>2007</v>
      </c>
      <c r="C625">
        <v>4</v>
      </c>
      <c r="D625" t="str">
        <f>VLOOKUP(Table_miniLM_document_topics[[#This Row],[Column3.topic]],miniLM_document_topicDescriptio!$B$2:$C$26,2,FALSE)</f>
        <v>4_corpus_the_ddl_of</v>
      </c>
    </row>
    <row r="626" spans="1:4" x14ac:dyDescent="0.25">
      <c r="A626" t="s">
        <v>2011</v>
      </c>
      <c r="B626" t="s">
        <v>2012</v>
      </c>
      <c r="C626">
        <v>4</v>
      </c>
      <c r="D626" t="str">
        <f>VLOOKUP(Table_miniLM_document_topics[[#This Row],[Column3.topic]],miniLM_document_topicDescriptio!$B$2:$C$26,2,FALSE)</f>
        <v>4_corpus_the_ddl_of</v>
      </c>
    </row>
    <row r="627" spans="1:4" x14ac:dyDescent="0.25">
      <c r="A627" t="s">
        <v>2312</v>
      </c>
      <c r="B627" t="s">
        <v>2313</v>
      </c>
      <c r="C627">
        <v>5</v>
      </c>
      <c r="D627" t="str">
        <f>VLOOKUP(Table_miniLM_document_topics[[#This Row],[Column3.topic]],miniLM_document_topicDescriptio!$B$2:$C$26,2,FALSE)</f>
        <v>5_writing_collaborative_wiki_the</v>
      </c>
    </row>
    <row r="628" spans="1:4" x14ac:dyDescent="0.25">
      <c r="A628" t="s">
        <v>2317</v>
      </c>
      <c r="B628" t="s">
        <v>5533</v>
      </c>
      <c r="C628">
        <v>1</v>
      </c>
      <c r="D628" t="str">
        <f>VLOOKUP(Table_miniLM_document_topics[[#This Row],[Column3.topic]],miniLM_document_topicDescriptio!$B$2:$C$26,2,FALSE)</f>
        <v>1_and_the_telecollaboration_intercultural</v>
      </c>
    </row>
    <row r="629" spans="1:4" x14ac:dyDescent="0.25">
      <c r="A629" t="s">
        <v>2322</v>
      </c>
      <c r="B629" t="s">
        <v>5534</v>
      </c>
      <c r="C629">
        <v>10</v>
      </c>
      <c r="D629" t="str">
        <f>VLOOKUP(Table_miniLM_document_topics[[#This Row],[Column3.topic]],miniLM_document_topicDescriptio!$B$2:$C$26,2,FALSE)</f>
        <v>10_blog_language_online</v>
      </c>
    </row>
    <row r="630" spans="1:4" x14ac:dyDescent="0.25">
      <c r="A630" t="s">
        <v>2326</v>
      </c>
      <c r="B630" t="s">
        <v>2327</v>
      </c>
      <c r="C630">
        <v>10</v>
      </c>
      <c r="D630" t="str">
        <f>VLOOKUP(Table_miniLM_document_topics[[#This Row],[Column3.topic]],miniLM_document_topicDescriptio!$B$2:$C$26,2,FALSE)</f>
        <v>10_blog_language_online</v>
      </c>
    </row>
    <row r="631" spans="1:4" x14ac:dyDescent="0.25">
      <c r="A631" t="s">
        <v>2331</v>
      </c>
      <c r="B631" t="s">
        <v>2332</v>
      </c>
      <c r="C631">
        <v>17</v>
      </c>
      <c r="D631" t="str">
        <f>VLOOKUP(Table_miniLM_document_topics[[#This Row],[Column3.topic]],miniLM_document_topicDescriptio!$B$2:$C$26,2,FALSE)</f>
        <v>17_reading_students_the_comprehension</v>
      </c>
    </row>
    <row r="632" spans="1:4" x14ac:dyDescent="0.25">
      <c r="A632" t="s">
        <v>2336</v>
      </c>
      <c r="B632" t="s">
        <v>2337</v>
      </c>
      <c r="C632">
        <v>21</v>
      </c>
      <c r="D632" t="str">
        <f>VLOOKUP(Table_miniLM_document_topics[[#This Row],[Column3.topic]],miniLM_document_topicDescriptio!$B$2:$C$26,2,FALSE)</f>
        <v>21_test_assessment_da_takers</v>
      </c>
    </row>
    <row r="633" spans="1:4" x14ac:dyDescent="0.25">
      <c r="A633" t="s">
        <v>2341</v>
      </c>
      <c r="B633" t="s">
        <v>2342</v>
      </c>
      <c r="C633">
        <v>6</v>
      </c>
      <c r="D633" t="str">
        <f>VLOOKUP(Table_miniLM_document_topics[[#This Row],[Column3.topic]],miniLM_document_topicDescriptio!$B$2:$C$26,2,FALSE)</f>
        <v>6_pronunciation_the_asr_of</v>
      </c>
    </row>
    <row r="634" spans="1:4" x14ac:dyDescent="0.25">
      <c r="A634" t="s">
        <v>2346</v>
      </c>
      <c r="B634" t="s">
        <v>2347</v>
      </c>
      <c r="C634">
        <v>1</v>
      </c>
      <c r="D634" t="str">
        <f>VLOOKUP(Table_miniLM_document_topics[[#This Row],[Column3.topic]],miniLM_document_topicDescriptio!$B$2:$C$26,2,FALSE)</f>
        <v>1_and_the_telecollaboration_intercultural</v>
      </c>
    </row>
    <row r="635" spans="1:4" x14ac:dyDescent="0.25">
      <c r="A635" t="s">
        <v>2352</v>
      </c>
      <c r="B635" t="s">
        <v>5532</v>
      </c>
      <c r="C635">
        <v>-1</v>
      </c>
      <c r="D635" t="str">
        <f>VLOOKUP(Table_miniLM_document_topics[[#This Row],[Column3.topic]],miniLM_document_topicDescriptio!$B$2:$C$26,2,FALSE)</f>
        <v>-1_the_of_ and_in_to_learning_language</v>
      </c>
    </row>
    <row r="636" spans="1:4" x14ac:dyDescent="0.25">
      <c r="A636" t="s">
        <v>2357</v>
      </c>
      <c r="B636" t="s">
        <v>2358</v>
      </c>
      <c r="C636">
        <v>-1</v>
      </c>
      <c r="D636" t="str">
        <f>VLOOKUP(Table_miniLM_document_topics[[#This Row],[Column3.topic]],miniLM_document_topicDescriptio!$B$2:$C$26,2,FALSE)</f>
        <v>-1_the_of_ and_in_to_learning_language</v>
      </c>
    </row>
    <row r="637" spans="1:4" x14ac:dyDescent="0.25">
      <c r="A637" t="s">
        <v>2362</v>
      </c>
      <c r="B637" t="s">
        <v>2363</v>
      </c>
      <c r="C637">
        <v>16</v>
      </c>
      <c r="D637" t="str">
        <f>VLOOKUP(Table_miniLM_document_topics[[#This Row],[Column3.topic]],miniLM_document_topicDescriptio!$B$2:$C$26,2,FALSE)</f>
        <v>16_flipped_the_classroom_in</v>
      </c>
    </row>
    <row r="638" spans="1:4" x14ac:dyDescent="0.25">
      <c r="A638" t="s">
        <v>2367</v>
      </c>
      <c r="B638" t="s">
        <v>2368</v>
      </c>
      <c r="C638">
        <v>3</v>
      </c>
      <c r="D638" t="str">
        <f>VLOOKUP(Table_miniLM_document_topics[[#This Row],[Column3.topic]],miniLM_document_topicDescriptio!$B$2:$C$26,2,FALSE)</f>
        <v>3_task_the_in_and</v>
      </c>
    </row>
    <row r="639" spans="1:4" x14ac:dyDescent="0.25">
      <c r="A639" t="s">
        <v>2372</v>
      </c>
      <c r="B639" t="s">
        <v>2373</v>
      </c>
      <c r="C639">
        <v>0</v>
      </c>
      <c r="D639" t="str">
        <f>VLOOKUP(Table_miniLM_document_topics[[#This Row],[Column3.topic]],miniLM_document_topicDescriptio!$B$2:$C$26,2,FALSE)</f>
        <v>0_technology_teachers_of_the</v>
      </c>
    </row>
    <row r="640" spans="1:4" x14ac:dyDescent="0.25">
      <c r="A640" t="s">
        <v>2377</v>
      </c>
      <c r="B640" t="s">
        <v>2378</v>
      </c>
      <c r="C640">
        <v>16</v>
      </c>
      <c r="D640" t="str">
        <f>VLOOKUP(Table_miniLM_document_topics[[#This Row],[Column3.topic]],miniLM_document_topicDescriptio!$B$2:$C$26,2,FALSE)</f>
        <v>16_flipped_the_classroom_in</v>
      </c>
    </row>
    <row r="641" spans="1:4" x14ac:dyDescent="0.25">
      <c r="A641" t="s">
        <v>2382</v>
      </c>
      <c r="B641" t="s">
        <v>2383</v>
      </c>
      <c r="C641">
        <v>1</v>
      </c>
      <c r="D641" t="str">
        <f>VLOOKUP(Table_miniLM_document_topics[[#This Row],[Column3.topic]],miniLM_document_topicDescriptio!$B$2:$C$26,2,FALSE)</f>
        <v>1_and_the_telecollaboration_intercultural</v>
      </c>
    </row>
    <row r="642" spans="1:4" x14ac:dyDescent="0.25">
      <c r="A642" t="s">
        <v>2387</v>
      </c>
      <c r="B642" t="s">
        <v>2388</v>
      </c>
      <c r="C642">
        <v>13</v>
      </c>
      <c r="D642" t="str">
        <f>VLOOKUP(Table_miniLM_document_topics[[#This Row],[Column3.topic]],miniLM_document_topicDescriptio!$B$2:$C$26,2,FALSE)</f>
        <v>13_multimodal_of_the_online</v>
      </c>
    </row>
    <row r="643" spans="1:4" x14ac:dyDescent="0.25">
      <c r="A643" t="s">
        <v>2391</v>
      </c>
      <c r="B643" t="s">
        <v>2392</v>
      </c>
      <c r="C643">
        <v>-1</v>
      </c>
      <c r="D643" t="str">
        <f>VLOOKUP(Table_miniLM_document_topics[[#This Row],[Column3.topic]],miniLM_document_topicDescriptio!$B$2:$C$26,2,FALSE)</f>
        <v>-1_the_of_ and_in_to_learning_language</v>
      </c>
    </row>
    <row r="644" spans="1:4" x14ac:dyDescent="0.25">
      <c r="A644" t="s">
        <v>2395</v>
      </c>
      <c r="B644" t="s">
        <v>2396</v>
      </c>
      <c r="C644">
        <v>14</v>
      </c>
      <c r="D644" t="str">
        <f>VLOOKUP(Table_miniLM_document_topics[[#This Row],[Column3.topic]],miniLM_document_topicDescriptio!$B$2:$C$26,2,FALSE)</f>
        <v>14_vocabulary_the_of_and</v>
      </c>
    </row>
    <row r="645" spans="1:4" x14ac:dyDescent="0.25">
      <c r="A645" t="s">
        <v>2400</v>
      </c>
      <c r="B645" t="s">
        <v>2401</v>
      </c>
      <c r="C645">
        <v>3</v>
      </c>
      <c r="D645" t="str">
        <f>VLOOKUP(Table_miniLM_document_topics[[#This Row],[Column3.topic]],miniLM_document_topicDescriptio!$B$2:$C$26,2,FALSE)</f>
        <v>3_task_the_in_and</v>
      </c>
    </row>
    <row r="646" spans="1:4" x14ac:dyDescent="0.25">
      <c r="A646" t="s">
        <v>2405</v>
      </c>
      <c r="B646" t="s">
        <v>2406</v>
      </c>
      <c r="C646">
        <v>-1</v>
      </c>
      <c r="D646" t="str">
        <f>VLOOKUP(Table_miniLM_document_topics[[#This Row],[Column3.topic]],miniLM_document_topicDescriptio!$B$2:$C$26,2,FALSE)</f>
        <v>-1_the_of_ and_in_to_learning_language</v>
      </c>
    </row>
    <row r="647" spans="1:4" x14ac:dyDescent="0.25">
      <c r="A647" t="s">
        <v>2410</v>
      </c>
      <c r="B647" t="s">
        <v>2411</v>
      </c>
      <c r="C647">
        <v>5</v>
      </c>
      <c r="D647" t="str">
        <f>VLOOKUP(Table_miniLM_document_topics[[#This Row],[Column3.topic]],miniLM_document_topicDescriptio!$B$2:$C$26,2,FALSE)</f>
        <v>5_writing_collaborative_wiki_the</v>
      </c>
    </row>
    <row r="648" spans="1:4" x14ac:dyDescent="0.25">
      <c r="A648" t="s">
        <v>2415</v>
      </c>
      <c r="B648" t="s">
        <v>2416</v>
      </c>
      <c r="C648">
        <v>3</v>
      </c>
      <c r="D648" t="str">
        <f>VLOOKUP(Table_miniLM_document_topics[[#This Row],[Column3.topic]],miniLM_document_topicDescriptio!$B$2:$C$26,2,FALSE)</f>
        <v>3_task_the_in_and</v>
      </c>
    </row>
    <row r="649" spans="1:4" x14ac:dyDescent="0.25">
      <c r="A649" t="s">
        <v>2420</v>
      </c>
      <c r="B649" t="s">
        <v>2421</v>
      </c>
      <c r="C649">
        <v>9</v>
      </c>
      <c r="D649" t="str">
        <f>VLOOKUP(Table_miniLM_document_topics[[#This Row],[Column3.topic]],miniLM_document_topicDescriptio!$B$2:$C$26,2,FALSE)</f>
        <v>9_captions_comprehension_the_vocabulary</v>
      </c>
    </row>
    <row r="650" spans="1:4" x14ac:dyDescent="0.25">
      <c r="A650" t="s">
        <v>2425</v>
      </c>
      <c r="B650" t="s">
        <v>2426</v>
      </c>
      <c r="C650">
        <v>10</v>
      </c>
      <c r="D650" t="str">
        <f>VLOOKUP(Table_miniLM_document_topics[[#This Row],[Column3.topic]],miniLM_document_topicDescriptio!$B$2:$C$26,2,FALSE)</f>
        <v>10_blog_language_online</v>
      </c>
    </row>
    <row r="651" spans="1:4" x14ac:dyDescent="0.25">
      <c r="A651" t="s">
        <v>2430</v>
      </c>
      <c r="B651" t="s">
        <v>2431</v>
      </c>
      <c r="C651">
        <v>22</v>
      </c>
      <c r="D651" t="str">
        <f>VLOOKUP(Table_miniLM_document_topics[[#This Row],[Column3.topic]],miniLM_document_topicDescriptio!$B$2:$C$26,2,FALSE)</f>
        <v>22_robot_rall_the_and</v>
      </c>
    </row>
    <row r="652" spans="1:4" x14ac:dyDescent="0.25">
      <c r="A652" t="s">
        <v>2435</v>
      </c>
      <c r="B652" t="s">
        <v>2436</v>
      </c>
      <c r="C652">
        <v>-1</v>
      </c>
      <c r="D652" t="str">
        <f>VLOOKUP(Table_miniLM_document_topics[[#This Row],[Column3.topic]],miniLM_document_topicDescriptio!$B$2:$C$26,2,FALSE)</f>
        <v>-1_the_of_ and_in_to_learning_language</v>
      </c>
    </row>
    <row r="653" spans="1:4" x14ac:dyDescent="0.25">
      <c r="A653" t="s">
        <v>2440</v>
      </c>
      <c r="B653" t="s">
        <v>2441</v>
      </c>
      <c r="C653">
        <v>14</v>
      </c>
      <c r="D653" t="str">
        <f>VLOOKUP(Table_miniLM_document_topics[[#This Row],[Column3.topic]],miniLM_document_topicDescriptio!$B$2:$C$26,2,FALSE)</f>
        <v>14_vocabulary_the_of_and</v>
      </c>
    </row>
    <row r="654" spans="1:4" x14ac:dyDescent="0.25">
      <c r="A654" t="s">
        <v>2444</v>
      </c>
      <c r="B654" t="s">
        <v>2445</v>
      </c>
      <c r="C654">
        <v>7</v>
      </c>
      <c r="D654" t="str">
        <f>VLOOKUP(Table_miniLM_document_topics[[#This Row],[Column3.topic]],miniLM_document_topicDescriptio!$B$2:$C$26,2,FALSE)</f>
        <v>7_game_games_and_gaming</v>
      </c>
    </row>
    <row r="655" spans="1:4" x14ac:dyDescent="0.25">
      <c r="A655" t="s">
        <v>2714</v>
      </c>
      <c r="B655" t="s">
        <v>2715</v>
      </c>
      <c r="C655">
        <v>9</v>
      </c>
      <c r="D655" t="str">
        <f>VLOOKUP(Table_miniLM_document_topics[[#This Row],[Column3.topic]],miniLM_document_topicDescriptio!$B$2:$C$26,2,FALSE)</f>
        <v>9_captions_comprehension_the_vocabulary</v>
      </c>
    </row>
    <row r="656" spans="1:4" x14ac:dyDescent="0.25">
      <c r="A656" t="s">
        <v>2719</v>
      </c>
      <c r="B656" t="s">
        <v>2720</v>
      </c>
      <c r="C656">
        <v>-1</v>
      </c>
      <c r="D656" t="str">
        <f>VLOOKUP(Table_miniLM_document_topics[[#This Row],[Column3.topic]],miniLM_document_topicDescriptio!$B$2:$C$26,2,FALSE)</f>
        <v>-1_the_of_ and_in_to_learning_language</v>
      </c>
    </row>
    <row r="657" spans="1:4" x14ac:dyDescent="0.25">
      <c r="A657" t="s">
        <v>2725</v>
      </c>
      <c r="B657" t="s">
        <v>2726</v>
      </c>
      <c r="C657">
        <v>11</v>
      </c>
      <c r="D657" t="str">
        <f>VLOOKUP(Table_miniLM_document_topics[[#This Row],[Column3.topic]],miniLM_document_topicDescriptio!$B$2:$C$26,2,FALSE)</f>
        <v>11_feedback_awe_writing_errors</v>
      </c>
    </row>
    <row r="658" spans="1:4" x14ac:dyDescent="0.25">
      <c r="A658" t="s">
        <v>2730</v>
      </c>
      <c r="B658" t="s">
        <v>2731</v>
      </c>
      <c r="C658">
        <v>-1</v>
      </c>
      <c r="D658" t="str">
        <f>VLOOKUP(Table_miniLM_document_topics[[#This Row],[Column3.topic]],miniLM_document_topicDescriptio!$B$2:$C$26,2,FALSE)</f>
        <v>-1_the_of_ and_in_to_learning_language</v>
      </c>
    </row>
    <row r="659" spans="1:4" x14ac:dyDescent="0.25">
      <c r="A659" t="s">
        <v>2735</v>
      </c>
      <c r="B659" t="s">
        <v>2736</v>
      </c>
      <c r="C659">
        <v>14</v>
      </c>
      <c r="D659" t="str">
        <f>VLOOKUP(Table_miniLM_document_topics[[#This Row],[Column3.topic]],miniLM_document_topicDescriptio!$B$2:$C$26,2,FALSE)</f>
        <v>14_vocabulary_the_of_and</v>
      </c>
    </row>
    <row r="660" spans="1:4" x14ac:dyDescent="0.25">
      <c r="A660" t="s">
        <v>2740</v>
      </c>
      <c r="B660" t="s">
        <v>2741</v>
      </c>
      <c r="C660">
        <v>9</v>
      </c>
      <c r="D660" t="str">
        <f>VLOOKUP(Table_miniLM_document_topics[[#This Row],[Column3.topic]],miniLM_document_topicDescriptio!$B$2:$C$26,2,FALSE)</f>
        <v>9_captions_comprehension_the_vocabulary</v>
      </c>
    </row>
    <row r="661" spans="1:4" x14ac:dyDescent="0.25">
      <c r="A661" t="s">
        <v>2745</v>
      </c>
      <c r="B661" t="s">
        <v>2746</v>
      </c>
      <c r="C661">
        <v>5</v>
      </c>
      <c r="D661" t="str">
        <f>VLOOKUP(Table_miniLM_document_topics[[#This Row],[Column3.topic]],miniLM_document_topicDescriptio!$B$2:$C$26,2,FALSE)</f>
        <v>5_writing_collaborative_wiki_the</v>
      </c>
    </row>
    <row r="662" spans="1:4" x14ac:dyDescent="0.25">
      <c r="A662" t="s">
        <v>2750</v>
      </c>
      <c r="B662" t="s">
        <v>2751</v>
      </c>
      <c r="C662">
        <v>5</v>
      </c>
      <c r="D662" t="str">
        <f>VLOOKUP(Table_miniLM_document_topics[[#This Row],[Column3.topic]],miniLM_document_topicDescriptio!$B$2:$C$26,2,FALSE)</f>
        <v>5_writing_collaborative_wiki_the</v>
      </c>
    </row>
    <row r="663" spans="1:4" x14ac:dyDescent="0.25">
      <c r="A663" t="s">
        <v>2755</v>
      </c>
      <c r="B663" t="s">
        <v>2756</v>
      </c>
      <c r="C663">
        <v>1</v>
      </c>
      <c r="D663" t="str">
        <f>VLOOKUP(Table_miniLM_document_topics[[#This Row],[Column3.topic]],miniLM_document_topicDescriptio!$B$2:$C$26,2,FALSE)</f>
        <v>1_and_the_telecollaboration_intercultural</v>
      </c>
    </row>
    <row r="664" spans="1:4" x14ac:dyDescent="0.25">
      <c r="A664" t="s">
        <v>2760</v>
      </c>
      <c r="B664" t="s">
        <v>2761</v>
      </c>
      <c r="C664">
        <v>1</v>
      </c>
      <c r="D664" t="str">
        <f>VLOOKUP(Table_miniLM_document_topics[[#This Row],[Column3.topic]],miniLM_document_topicDescriptio!$B$2:$C$26,2,FALSE)</f>
        <v>1_and_the_telecollaboration_intercultural</v>
      </c>
    </row>
    <row r="665" spans="1:4" x14ac:dyDescent="0.25">
      <c r="A665" t="s">
        <v>2766</v>
      </c>
      <c r="B665" t="s">
        <v>2767</v>
      </c>
      <c r="C665">
        <v>1</v>
      </c>
      <c r="D665" t="str">
        <f>VLOOKUP(Table_miniLM_document_topics[[#This Row],[Column3.topic]],miniLM_document_topicDescriptio!$B$2:$C$26,2,FALSE)</f>
        <v>1_and_the_telecollaboration_intercultural</v>
      </c>
    </row>
    <row r="666" spans="1:4" x14ac:dyDescent="0.25">
      <c r="A666" t="s">
        <v>2771</v>
      </c>
      <c r="B666" t="s">
        <v>2772</v>
      </c>
      <c r="C666">
        <v>1</v>
      </c>
      <c r="D666" t="str">
        <f>VLOOKUP(Table_miniLM_document_topics[[#This Row],[Column3.topic]],miniLM_document_topicDescriptio!$B$2:$C$26,2,FALSE)</f>
        <v>1_and_the_telecollaboration_intercultural</v>
      </c>
    </row>
    <row r="667" spans="1:4" x14ac:dyDescent="0.25">
      <c r="A667" t="s">
        <v>2777</v>
      </c>
      <c r="B667" t="s">
        <v>2778</v>
      </c>
      <c r="C667">
        <v>1</v>
      </c>
      <c r="D667" t="str">
        <f>VLOOKUP(Table_miniLM_document_topics[[#This Row],[Column3.topic]],miniLM_document_topicDescriptio!$B$2:$C$26,2,FALSE)</f>
        <v>1_and_the_telecollaboration_intercultural</v>
      </c>
    </row>
    <row r="668" spans="1:4" x14ac:dyDescent="0.25">
      <c r="A668" t="s">
        <v>2781</v>
      </c>
      <c r="B668" t="s">
        <v>2782</v>
      </c>
      <c r="C668">
        <v>-1</v>
      </c>
      <c r="D668" t="str">
        <f>VLOOKUP(Table_miniLM_document_topics[[#This Row],[Column3.topic]],miniLM_document_topicDescriptio!$B$2:$C$26,2,FALSE)</f>
        <v>-1_the_of_ and_in_to_learning_language</v>
      </c>
    </row>
    <row r="669" spans="1:4" x14ac:dyDescent="0.25">
      <c r="A669" t="s">
        <v>2787</v>
      </c>
      <c r="B669" t="s">
        <v>2788</v>
      </c>
      <c r="C669">
        <v>12</v>
      </c>
      <c r="D669" t="str">
        <f>VLOOKUP(Table_miniLM_document_topics[[#This Row],[Column3.topic]],miniLM_document_topicDescriptio!$B$2:$C$26,2,FALSE)</f>
        <v>12_vr_virtual_the_and</v>
      </c>
    </row>
    <row r="670" spans="1:4" x14ac:dyDescent="0.25">
      <c r="A670" t="s">
        <v>2792</v>
      </c>
      <c r="B670" t="s">
        <v>2793</v>
      </c>
      <c r="C670">
        <v>1</v>
      </c>
      <c r="D670" t="str">
        <f>VLOOKUP(Table_miniLM_document_topics[[#This Row],[Column3.topic]],miniLM_document_topicDescriptio!$B$2:$C$26,2,FALSE)</f>
        <v>1_and_the_telecollaboration_intercultural</v>
      </c>
    </row>
    <row r="671" spans="1:4" x14ac:dyDescent="0.25">
      <c r="A671" t="s">
        <v>2797</v>
      </c>
      <c r="B671" t="s">
        <v>2798</v>
      </c>
      <c r="C671">
        <v>3</v>
      </c>
      <c r="D671" t="str">
        <f>VLOOKUP(Table_miniLM_document_topics[[#This Row],[Column3.topic]],miniLM_document_topicDescriptio!$B$2:$C$26,2,FALSE)</f>
        <v>3_task_the_in_and</v>
      </c>
    </row>
    <row r="672" spans="1:4" x14ac:dyDescent="0.25">
      <c r="A672" t="s">
        <v>2803</v>
      </c>
      <c r="B672" t="s">
        <v>2804</v>
      </c>
      <c r="C672">
        <v>7</v>
      </c>
      <c r="D672" t="str">
        <f>VLOOKUP(Table_miniLM_document_topics[[#This Row],[Column3.topic]],miniLM_document_topicDescriptio!$B$2:$C$26,2,FALSE)</f>
        <v>7_game_games_and_gaming</v>
      </c>
    </row>
    <row r="673" spans="1:4" x14ac:dyDescent="0.25">
      <c r="A673" t="s">
        <v>2808</v>
      </c>
      <c r="B673" t="s">
        <v>2809</v>
      </c>
      <c r="C673">
        <v>15</v>
      </c>
      <c r="D673" t="str">
        <f>VLOOKUP(Table_miniLM_document_topics[[#This Row],[Column3.topic]],miniLM_document_topicDescriptio!$B$2:$C$26,2,FALSE)</f>
        <v>15_digital_storytelling_the_and</v>
      </c>
    </row>
    <row r="674" spans="1:4" x14ac:dyDescent="0.25">
      <c r="A674" t="s">
        <v>2814</v>
      </c>
      <c r="B674" t="s">
        <v>2815</v>
      </c>
      <c r="C674">
        <v>7</v>
      </c>
      <c r="D674" t="str">
        <f>VLOOKUP(Table_miniLM_document_topics[[#This Row],[Column3.topic]],miniLM_document_topicDescriptio!$B$2:$C$26,2,FALSE)</f>
        <v>7_game_games_and_gaming</v>
      </c>
    </row>
    <row r="675" spans="1:4" x14ac:dyDescent="0.25">
      <c r="A675" t="s">
        <v>2820</v>
      </c>
      <c r="B675" t="s">
        <v>2821</v>
      </c>
      <c r="C675">
        <v>20</v>
      </c>
      <c r="D675" t="str">
        <f>VLOOKUP(Table_miniLM_document_topics[[#This Row],[Column3.topic]],miniLM_document_topicDescriptio!$B$2:$C$26,2,FALSE)</f>
        <v>20_anxiety_fla_the_speaking</v>
      </c>
    </row>
    <row r="676" spans="1:4" x14ac:dyDescent="0.25">
      <c r="A676" t="s">
        <v>2824</v>
      </c>
      <c r="B676" t="s">
        <v>2825</v>
      </c>
      <c r="C676">
        <v>17</v>
      </c>
      <c r="D676" t="str">
        <f>VLOOKUP(Table_miniLM_document_topics[[#This Row],[Column3.topic]],miniLM_document_topicDescriptio!$B$2:$C$26,2,FALSE)</f>
        <v>17_reading_students_the_comprehension</v>
      </c>
    </row>
    <row r="677" spans="1:4" x14ac:dyDescent="0.25">
      <c r="A677" t="s">
        <v>2829</v>
      </c>
      <c r="B677" t="s">
        <v>2830</v>
      </c>
      <c r="C677">
        <v>0</v>
      </c>
      <c r="D677" t="str">
        <f>VLOOKUP(Table_miniLM_document_topics[[#This Row],[Column3.topic]],miniLM_document_topicDescriptio!$B$2:$C$26,2,FALSE)</f>
        <v>0_technology_teachers_of_the</v>
      </c>
    </row>
    <row r="678" spans="1:4" x14ac:dyDescent="0.25">
      <c r="A678" t="s">
        <v>2833</v>
      </c>
      <c r="B678" t="s">
        <v>2834</v>
      </c>
      <c r="C678">
        <v>15</v>
      </c>
      <c r="D678" t="str">
        <f>VLOOKUP(Table_miniLM_document_topics[[#This Row],[Column3.topic]],miniLM_document_topicDescriptio!$B$2:$C$26,2,FALSE)</f>
        <v>15_digital_storytelling_the_and</v>
      </c>
    </row>
    <row r="679" spans="1:4" x14ac:dyDescent="0.25">
      <c r="A679" t="s">
        <v>3225</v>
      </c>
      <c r="B679" t="s">
        <v>3226</v>
      </c>
      <c r="C679">
        <v>0</v>
      </c>
      <c r="D679" t="str">
        <f>VLOOKUP(Table_miniLM_document_topics[[#This Row],[Column3.topic]],miniLM_document_topicDescriptio!$B$2:$C$26,2,FALSE)</f>
        <v>0_technology_teachers_of_the</v>
      </c>
    </row>
    <row r="680" spans="1:4" x14ac:dyDescent="0.25">
      <c r="A680" t="s">
        <v>3230</v>
      </c>
      <c r="B680" t="s">
        <v>3231</v>
      </c>
      <c r="C680">
        <v>1</v>
      </c>
      <c r="D680" t="str">
        <f>VLOOKUP(Table_miniLM_document_topics[[#This Row],[Column3.topic]],miniLM_document_topicDescriptio!$B$2:$C$26,2,FALSE)</f>
        <v>1_and_the_telecollaboration_intercultural</v>
      </c>
    </row>
    <row r="681" spans="1:4" x14ac:dyDescent="0.25">
      <c r="A681" t="s">
        <v>3234</v>
      </c>
      <c r="B681" t="s">
        <v>3235</v>
      </c>
      <c r="C681">
        <v>3</v>
      </c>
      <c r="D681" t="str">
        <f>VLOOKUP(Table_miniLM_document_topics[[#This Row],[Column3.topic]],miniLM_document_topicDescriptio!$B$2:$C$26,2,FALSE)</f>
        <v>3_task_the_in_and</v>
      </c>
    </row>
    <row r="682" spans="1:4" x14ac:dyDescent="0.25">
      <c r="A682" t="s">
        <v>3239</v>
      </c>
      <c r="B682" t="s">
        <v>3240</v>
      </c>
      <c r="C682">
        <v>3</v>
      </c>
      <c r="D682" t="str">
        <f>VLOOKUP(Table_miniLM_document_topics[[#This Row],[Column3.topic]],miniLM_document_topicDescriptio!$B$2:$C$26,2,FALSE)</f>
        <v>3_task_the_in_and</v>
      </c>
    </row>
    <row r="683" spans="1:4" x14ac:dyDescent="0.25">
      <c r="A683" t="s">
        <v>3244</v>
      </c>
      <c r="B683" t="s">
        <v>3245</v>
      </c>
      <c r="C683">
        <v>0</v>
      </c>
      <c r="D683" t="str">
        <f>VLOOKUP(Table_miniLM_document_topics[[#This Row],[Column3.topic]],miniLM_document_topicDescriptio!$B$2:$C$26,2,FALSE)</f>
        <v>0_technology_teachers_of_the</v>
      </c>
    </row>
    <row r="684" spans="1:4" x14ac:dyDescent="0.25">
      <c r="A684" t="s">
        <v>3249</v>
      </c>
      <c r="B684" t="s">
        <v>3250</v>
      </c>
      <c r="C684">
        <v>13</v>
      </c>
      <c r="D684" t="str">
        <f>VLOOKUP(Table_miniLM_document_topics[[#This Row],[Column3.topic]],miniLM_document_topicDescriptio!$B$2:$C$26,2,FALSE)</f>
        <v>13_multimodal_of_the_online</v>
      </c>
    </row>
    <row r="685" spans="1:4" x14ac:dyDescent="0.25">
      <c r="A685" t="s">
        <v>3254</v>
      </c>
      <c r="B685" t="s">
        <v>3255</v>
      </c>
      <c r="C685">
        <v>-1</v>
      </c>
      <c r="D685" t="str">
        <f>VLOOKUP(Table_miniLM_document_topics[[#This Row],[Column3.topic]],miniLM_document_topicDescriptio!$B$2:$C$26,2,FALSE)</f>
        <v>-1_the_of_ and_in_to_learning_language</v>
      </c>
    </row>
    <row r="686" spans="1:4" x14ac:dyDescent="0.25">
      <c r="A686" t="s">
        <v>3259</v>
      </c>
      <c r="B686" t="s">
        <v>3260</v>
      </c>
      <c r="C686">
        <v>4</v>
      </c>
      <c r="D686" t="str">
        <f>VLOOKUP(Table_miniLM_document_topics[[#This Row],[Column3.topic]],miniLM_document_topicDescriptio!$B$2:$C$26,2,FALSE)</f>
        <v>4_corpus_the_ddl_of</v>
      </c>
    </row>
    <row r="687" spans="1:4" x14ac:dyDescent="0.25">
      <c r="A687" t="s">
        <v>3265</v>
      </c>
      <c r="B687" t="s">
        <v>3266</v>
      </c>
      <c r="C687">
        <v>11</v>
      </c>
      <c r="D687" t="str">
        <f>VLOOKUP(Table_miniLM_document_topics[[#This Row],[Column3.topic]],miniLM_document_topicDescriptio!$B$2:$C$26,2,FALSE)</f>
        <v>11_feedback_awe_writing_errors</v>
      </c>
    </row>
    <row r="688" spans="1:4" x14ac:dyDescent="0.25">
      <c r="A688" t="s">
        <v>3270</v>
      </c>
      <c r="B688" t="s">
        <v>3271</v>
      </c>
      <c r="C688">
        <v>-1</v>
      </c>
      <c r="D688" t="str">
        <f>VLOOKUP(Table_miniLM_document_topics[[#This Row],[Column3.topic]],miniLM_document_topicDescriptio!$B$2:$C$26,2,FALSE)</f>
        <v>-1_the_of_ and_in_to_learning_language</v>
      </c>
    </row>
    <row r="689" spans="1:4" x14ac:dyDescent="0.25">
      <c r="A689" t="s">
        <v>3274</v>
      </c>
      <c r="B689" t="s">
        <v>3275</v>
      </c>
      <c r="C689">
        <v>17</v>
      </c>
      <c r="D689" t="str">
        <f>VLOOKUP(Table_miniLM_document_topics[[#This Row],[Column3.topic]],miniLM_document_topicDescriptio!$B$2:$C$26,2,FALSE)</f>
        <v>17_reading_students_the_comprehension</v>
      </c>
    </row>
    <row r="690" spans="1:4" x14ac:dyDescent="0.25">
      <c r="A690" t="s">
        <v>3279</v>
      </c>
      <c r="B690" t="s">
        <v>3280</v>
      </c>
      <c r="C690">
        <v>-1</v>
      </c>
      <c r="D690" t="str">
        <f>VLOOKUP(Table_miniLM_document_topics[[#This Row],[Column3.topic]],miniLM_document_topicDescriptio!$B$2:$C$26,2,FALSE)</f>
        <v>-1_the_of_ and_in_to_learning_language</v>
      </c>
    </row>
    <row r="691" spans="1:4" x14ac:dyDescent="0.25">
      <c r="A691" t="s">
        <v>3284</v>
      </c>
      <c r="B691" t="s">
        <v>3285</v>
      </c>
      <c r="C691">
        <v>3</v>
      </c>
      <c r="D691" t="str">
        <f>VLOOKUP(Table_miniLM_document_topics[[#This Row],[Column3.topic]],miniLM_document_topicDescriptio!$B$2:$C$26,2,FALSE)</f>
        <v>3_task_the_in_and</v>
      </c>
    </row>
    <row r="692" spans="1:4" x14ac:dyDescent="0.25">
      <c r="A692" t="s">
        <v>3289</v>
      </c>
      <c r="B692" t="s">
        <v>3290</v>
      </c>
      <c r="C692">
        <v>22</v>
      </c>
      <c r="D692" t="str">
        <f>VLOOKUP(Table_miniLM_document_topics[[#This Row],[Column3.topic]],miniLM_document_topicDescriptio!$B$2:$C$26,2,FALSE)</f>
        <v>22_robot_rall_the_and</v>
      </c>
    </row>
    <row r="693" spans="1:4" x14ac:dyDescent="0.25">
      <c r="A693" t="s">
        <v>3294</v>
      </c>
      <c r="B693" t="s">
        <v>3295</v>
      </c>
      <c r="C693">
        <v>-1</v>
      </c>
      <c r="D693" t="str">
        <f>VLOOKUP(Table_miniLM_document_topics[[#This Row],[Column3.topic]],miniLM_document_topicDescriptio!$B$2:$C$26,2,FALSE)</f>
        <v>-1_the_of_ and_in_to_learning_language</v>
      </c>
    </row>
    <row r="694" spans="1:4" x14ac:dyDescent="0.25">
      <c r="A694" t="s">
        <v>3299</v>
      </c>
      <c r="B694" t="s">
        <v>3300</v>
      </c>
      <c r="C694">
        <v>-1</v>
      </c>
      <c r="D694" t="str">
        <f>VLOOKUP(Table_miniLM_document_topics[[#This Row],[Column3.topic]],miniLM_document_topicDescriptio!$B$2:$C$26,2,FALSE)</f>
        <v>-1_the_of_ and_in_to_learning_language</v>
      </c>
    </row>
    <row r="695" spans="1:4" x14ac:dyDescent="0.25">
      <c r="A695" t="s">
        <v>3304</v>
      </c>
      <c r="B695" t="s">
        <v>3305</v>
      </c>
      <c r="C695">
        <v>22</v>
      </c>
      <c r="D695" t="str">
        <f>VLOOKUP(Table_miniLM_document_topics[[#This Row],[Column3.topic]],miniLM_document_topicDescriptio!$B$2:$C$26,2,FALSE)</f>
        <v>22_robot_rall_the_and</v>
      </c>
    </row>
    <row r="696" spans="1:4" x14ac:dyDescent="0.25">
      <c r="A696" t="s">
        <v>3309</v>
      </c>
      <c r="B696" t="s">
        <v>3310</v>
      </c>
      <c r="C696">
        <v>6</v>
      </c>
      <c r="D696" t="str">
        <f>VLOOKUP(Table_miniLM_document_topics[[#This Row],[Column3.topic]],miniLM_document_topicDescriptio!$B$2:$C$26,2,FALSE)</f>
        <v>6_pronunciation_the_asr_of</v>
      </c>
    </row>
    <row r="697" spans="1:4" x14ac:dyDescent="0.25">
      <c r="A697" t="s">
        <v>3314</v>
      </c>
      <c r="B697" t="s">
        <v>3315</v>
      </c>
      <c r="C697">
        <v>6</v>
      </c>
      <c r="D697" t="str">
        <f>VLOOKUP(Table_miniLM_document_topics[[#This Row],[Column3.topic]],miniLM_document_topicDescriptio!$B$2:$C$26,2,FALSE)</f>
        <v>6_pronunciation_the_asr_of</v>
      </c>
    </row>
    <row r="698" spans="1:4" x14ac:dyDescent="0.25">
      <c r="A698" t="s">
        <v>3318</v>
      </c>
      <c r="B698" t="s">
        <v>3319</v>
      </c>
      <c r="C698">
        <v>5</v>
      </c>
      <c r="D698" t="str">
        <f>VLOOKUP(Table_miniLM_document_topics[[#This Row],[Column3.topic]],miniLM_document_topicDescriptio!$B$2:$C$26,2,FALSE)</f>
        <v>5_writing_collaborative_wiki_the</v>
      </c>
    </row>
    <row r="699" spans="1:4" x14ac:dyDescent="0.25">
      <c r="A699" t="s">
        <v>3322</v>
      </c>
      <c r="B699" t="s">
        <v>3323</v>
      </c>
      <c r="C699">
        <v>12</v>
      </c>
      <c r="D699" t="str">
        <f>VLOOKUP(Table_miniLM_document_topics[[#This Row],[Column3.topic]],miniLM_document_topicDescriptio!$B$2:$C$26,2,FALSE)</f>
        <v>12_vr_virtual_the_and</v>
      </c>
    </row>
    <row r="700" spans="1:4" x14ac:dyDescent="0.25">
      <c r="A700" t="s">
        <v>3327</v>
      </c>
      <c r="B700" t="s">
        <v>3328</v>
      </c>
      <c r="C700">
        <v>1</v>
      </c>
      <c r="D700" t="str">
        <f>VLOOKUP(Table_miniLM_document_topics[[#This Row],[Column3.topic]],miniLM_document_topicDescriptio!$B$2:$C$26,2,FALSE)</f>
        <v>1_and_the_telecollaboration_intercultural</v>
      </c>
    </row>
    <row r="701" spans="1:4" x14ac:dyDescent="0.25">
      <c r="A701" t="s">
        <v>3331</v>
      </c>
      <c r="B701" t="s">
        <v>3332</v>
      </c>
      <c r="C701">
        <v>12</v>
      </c>
      <c r="D701" t="str">
        <f>VLOOKUP(Table_miniLM_document_topics[[#This Row],[Column3.topic]],miniLM_document_topicDescriptio!$B$2:$C$26,2,FALSE)</f>
        <v>12_vr_virtual_the_and</v>
      </c>
    </row>
    <row r="702" spans="1:4" x14ac:dyDescent="0.25">
      <c r="A702" t="s">
        <v>3335</v>
      </c>
      <c r="B702" t="s">
        <v>3336</v>
      </c>
      <c r="C702">
        <v>13</v>
      </c>
      <c r="D702" t="str">
        <f>VLOOKUP(Table_miniLM_document_topics[[#This Row],[Column3.topic]],miniLM_document_topicDescriptio!$B$2:$C$26,2,FALSE)</f>
        <v>13_multimodal_of_the_online</v>
      </c>
    </row>
    <row r="703" spans="1:4" x14ac:dyDescent="0.25">
      <c r="A703" t="s">
        <v>3340</v>
      </c>
      <c r="B703" t="s">
        <v>3341</v>
      </c>
      <c r="C703">
        <v>-1</v>
      </c>
      <c r="D703" t="str">
        <f>VLOOKUP(Table_miniLM_document_topics[[#This Row],[Column3.topic]],miniLM_document_topicDescriptio!$B$2:$C$26,2,FALSE)</f>
        <v>-1_the_of_ and_in_to_learning_language</v>
      </c>
    </row>
    <row r="704" spans="1:4" x14ac:dyDescent="0.25">
      <c r="A704" t="s">
        <v>3344</v>
      </c>
      <c r="B704" t="s">
        <v>5531</v>
      </c>
      <c r="C704">
        <v>1</v>
      </c>
      <c r="D704" t="str">
        <f>VLOOKUP(Table_miniLM_document_topics[[#This Row],[Column3.topic]],miniLM_document_topicDescriptio!$B$2:$C$26,2,FALSE)</f>
        <v>1_and_the_telecollaboration_intercultural</v>
      </c>
    </row>
    <row r="705" spans="1:4" x14ac:dyDescent="0.25">
      <c r="A705" t="s">
        <v>3348</v>
      </c>
      <c r="B705" t="s">
        <v>3349</v>
      </c>
      <c r="C705">
        <v>6</v>
      </c>
      <c r="D705" t="str">
        <f>VLOOKUP(Table_miniLM_document_topics[[#This Row],[Column3.topic]],miniLM_document_topicDescriptio!$B$2:$C$26,2,FALSE)</f>
        <v>6_pronunciation_the_asr_of</v>
      </c>
    </row>
    <row r="706" spans="1:4" x14ac:dyDescent="0.25">
      <c r="A706" t="s">
        <v>3353</v>
      </c>
      <c r="B706" t="s">
        <v>3354</v>
      </c>
      <c r="C706">
        <v>8</v>
      </c>
      <c r="D706" t="str">
        <f>VLOOKUP(Table_miniLM_document_topics[[#This Row],[Column3.topic]],miniLM_document_topicDescriptio!$B$2:$C$26,2,FALSE)</f>
        <v>8_blended_learning_the_and</v>
      </c>
    </row>
    <row r="707" spans="1:4" x14ac:dyDescent="0.25">
      <c r="A707" t="s">
        <v>3669</v>
      </c>
      <c r="B707" t="s">
        <v>3670</v>
      </c>
      <c r="C707">
        <v>6</v>
      </c>
      <c r="D707" t="str">
        <f>VLOOKUP(Table_miniLM_document_topics[[#This Row],[Column3.topic]],miniLM_document_topicDescriptio!$B$2:$C$26,2,FALSE)</f>
        <v>6_pronunciation_the_asr_of</v>
      </c>
    </row>
    <row r="708" spans="1:4" x14ac:dyDescent="0.25">
      <c r="A708" t="s">
        <v>3674</v>
      </c>
      <c r="B708" t="s">
        <v>3675</v>
      </c>
      <c r="C708">
        <v>8</v>
      </c>
      <c r="D708" t="str">
        <f>VLOOKUP(Table_miniLM_document_topics[[#This Row],[Column3.topic]],miniLM_document_topicDescriptio!$B$2:$C$26,2,FALSE)</f>
        <v>8_blended_learning_the_and</v>
      </c>
    </row>
    <row r="709" spans="1:4" x14ac:dyDescent="0.25">
      <c r="A709" t="s">
        <v>3678</v>
      </c>
      <c r="B709" t="s">
        <v>3679</v>
      </c>
      <c r="C709">
        <v>8</v>
      </c>
      <c r="D709" t="str">
        <f>VLOOKUP(Table_miniLM_document_topics[[#This Row],[Column3.topic]],miniLM_document_topicDescriptio!$B$2:$C$26,2,FALSE)</f>
        <v>8_blended_learning_the_and</v>
      </c>
    </row>
    <row r="710" spans="1:4" x14ac:dyDescent="0.25">
      <c r="A710" t="s">
        <v>3683</v>
      </c>
      <c r="B710" t="s">
        <v>3684</v>
      </c>
      <c r="C710">
        <v>19</v>
      </c>
      <c r="D710" t="str">
        <f>VLOOKUP(Table_miniLM_document_topics[[#This Row],[Column3.topic]],miniLM_document_topicDescriptio!$B$2:$C$26,2,FALSE)</f>
        <v>19_mt_translation_students_machine</v>
      </c>
    </row>
    <row r="711" spans="1:4" x14ac:dyDescent="0.25">
      <c r="A711" t="s">
        <v>3689</v>
      </c>
      <c r="B711" t="s">
        <v>3690</v>
      </c>
      <c r="C711">
        <v>4</v>
      </c>
      <c r="D711" t="str">
        <f>VLOOKUP(Table_miniLM_document_topics[[#This Row],[Column3.topic]],miniLM_document_topicDescriptio!$B$2:$C$26,2,FALSE)</f>
        <v>4_corpus_the_ddl_of</v>
      </c>
    </row>
    <row r="712" spans="1:4" x14ac:dyDescent="0.25">
      <c r="A712" t="s">
        <v>3694</v>
      </c>
      <c r="B712" t="s">
        <v>3695</v>
      </c>
      <c r="C712">
        <v>-1</v>
      </c>
      <c r="D712" t="str">
        <f>VLOOKUP(Table_miniLM_document_topics[[#This Row],[Column3.topic]],miniLM_document_topicDescriptio!$B$2:$C$26,2,FALSE)</f>
        <v>-1_the_of_ and_in_to_learning_language</v>
      </c>
    </row>
    <row r="713" spans="1:4" x14ac:dyDescent="0.25">
      <c r="A713" t="s">
        <v>3699</v>
      </c>
      <c r="B713" t="s">
        <v>3700</v>
      </c>
      <c r="C713">
        <v>0</v>
      </c>
      <c r="D713" t="str">
        <f>VLOOKUP(Table_miniLM_document_topics[[#This Row],[Column3.topic]],miniLM_document_topicDescriptio!$B$2:$C$26,2,FALSE)</f>
        <v>0_technology_teachers_of_the</v>
      </c>
    </row>
    <row r="714" spans="1:4" x14ac:dyDescent="0.25">
      <c r="A714" t="s">
        <v>3705</v>
      </c>
      <c r="B714" t="s">
        <v>3706</v>
      </c>
      <c r="C714">
        <v>-1</v>
      </c>
      <c r="D714" t="str">
        <f>VLOOKUP(Table_miniLM_document_topics[[#This Row],[Column3.topic]],miniLM_document_topicDescriptio!$B$2:$C$26,2,FALSE)</f>
        <v>-1_the_of_ and_in_to_learning_language</v>
      </c>
    </row>
    <row r="715" spans="1:4" x14ac:dyDescent="0.25">
      <c r="A715" t="s">
        <v>3709</v>
      </c>
      <c r="B715" t="s">
        <v>3710</v>
      </c>
      <c r="C715">
        <v>-1</v>
      </c>
      <c r="D715" t="str">
        <f>VLOOKUP(Table_miniLM_document_topics[[#This Row],[Column3.topic]],miniLM_document_topicDescriptio!$B$2:$C$26,2,FALSE)</f>
        <v>-1_the_of_ and_in_to_learning_language</v>
      </c>
    </row>
    <row r="716" spans="1:4" x14ac:dyDescent="0.25">
      <c r="A716" t="s">
        <v>3714</v>
      </c>
      <c r="B716" t="s">
        <v>3715</v>
      </c>
      <c r="C716">
        <v>-1</v>
      </c>
      <c r="D716" t="str">
        <f>VLOOKUP(Table_miniLM_document_topics[[#This Row],[Column3.topic]],miniLM_document_topicDescriptio!$B$2:$C$26,2,FALSE)</f>
        <v>-1_the_of_ and_in_to_learning_language</v>
      </c>
    </row>
    <row r="717" spans="1:4" x14ac:dyDescent="0.25">
      <c r="A717" t="s">
        <v>3718</v>
      </c>
      <c r="B717" t="s">
        <v>3719</v>
      </c>
      <c r="C717">
        <v>-1</v>
      </c>
      <c r="D717" t="str">
        <f>VLOOKUP(Table_miniLM_document_topics[[#This Row],[Column3.topic]],miniLM_document_topicDescriptio!$B$2:$C$26,2,FALSE)</f>
        <v>-1_the_of_ and_in_to_learning_language</v>
      </c>
    </row>
    <row r="718" spans="1:4" x14ac:dyDescent="0.25">
      <c r="A718" t="s">
        <v>3723</v>
      </c>
      <c r="B718" t="s">
        <v>3724</v>
      </c>
      <c r="C718">
        <v>-1</v>
      </c>
      <c r="D718" t="str">
        <f>VLOOKUP(Table_miniLM_document_topics[[#This Row],[Column3.topic]],miniLM_document_topicDescriptio!$B$2:$C$26,2,FALSE)</f>
        <v>-1_the_of_ and_in_to_learning_language</v>
      </c>
    </row>
    <row r="719" spans="1:4" x14ac:dyDescent="0.25">
      <c r="A719" t="s">
        <v>3728</v>
      </c>
      <c r="B719" t="s">
        <v>3729</v>
      </c>
      <c r="C719">
        <v>-1</v>
      </c>
      <c r="D719" t="str">
        <f>VLOOKUP(Table_miniLM_document_topics[[#This Row],[Column3.topic]],miniLM_document_topicDescriptio!$B$2:$C$26,2,FALSE)</f>
        <v>-1_the_of_ and_in_to_learning_language</v>
      </c>
    </row>
    <row r="720" spans="1:4" x14ac:dyDescent="0.25">
      <c r="A720" t="s">
        <v>3734</v>
      </c>
      <c r="B720" t="s">
        <v>5529</v>
      </c>
      <c r="C720">
        <v>16</v>
      </c>
      <c r="D720" t="str">
        <f>VLOOKUP(Table_miniLM_document_topics[[#This Row],[Column3.topic]],miniLM_document_topicDescriptio!$B$2:$C$26,2,FALSE)</f>
        <v>16_flipped_the_classroom_in</v>
      </c>
    </row>
    <row r="721" spans="1:4" x14ac:dyDescent="0.25">
      <c r="A721" t="s">
        <v>3738</v>
      </c>
      <c r="B721" t="s">
        <v>5527</v>
      </c>
      <c r="C721">
        <v>-1</v>
      </c>
      <c r="D721" t="str">
        <f>VLOOKUP(Table_miniLM_document_topics[[#This Row],[Column3.topic]],miniLM_document_topicDescriptio!$B$2:$C$26,2,FALSE)</f>
        <v>-1_the_of_ and_in_to_learning_language</v>
      </c>
    </row>
    <row r="722" spans="1:4" x14ac:dyDescent="0.25">
      <c r="A722" t="s">
        <v>3742</v>
      </c>
      <c r="B722" t="s">
        <v>3743</v>
      </c>
      <c r="C722">
        <v>4</v>
      </c>
      <c r="D722" t="str">
        <f>VLOOKUP(Table_miniLM_document_topics[[#This Row],[Column3.topic]],miniLM_document_topicDescriptio!$B$2:$C$26,2,FALSE)</f>
        <v>4_corpus_the_ddl_of</v>
      </c>
    </row>
    <row r="723" spans="1:4" x14ac:dyDescent="0.25">
      <c r="A723" t="s">
        <v>3747</v>
      </c>
      <c r="B723" t="s">
        <v>3748</v>
      </c>
      <c r="C723">
        <v>21</v>
      </c>
      <c r="D723" t="str">
        <f>VLOOKUP(Table_miniLM_document_topics[[#This Row],[Column3.topic]],miniLM_document_topicDescriptio!$B$2:$C$26,2,FALSE)</f>
        <v>21_test_assessment_da_takers</v>
      </c>
    </row>
    <row r="724" spans="1:4" x14ac:dyDescent="0.25">
      <c r="A724" t="s">
        <v>3752</v>
      </c>
      <c r="B724" t="s">
        <v>5528</v>
      </c>
      <c r="C724">
        <v>11</v>
      </c>
      <c r="D724" t="str">
        <f>VLOOKUP(Table_miniLM_document_topics[[#This Row],[Column3.topic]],miniLM_document_topicDescriptio!$B$2:$C$26,2,FALSE)</f>
        <v>11_feedback_awe_writing_errors</v>
      </c>
    </row>
    <row r="725" spans="1:4" x14ac:dyDescent="0.25">
      <c r="A725" t="s">
        <v>3756</v>
      </c>
      <c r="B725" t="s">
        <v>3757</v>
      </c>
      <c r="C725">
        <v>21</v>
      </c>
      <c r="D725" t="str">
        <f>VLOOKUP(Table_miniLM_document_topics[[#This Row],[Column3.topic]],miniLM_document_topicDescriptio!$B$2:$C$26,2,FALSE)</f>
        <v>21_test_assessment_da_takers</v>
      </c>
    </row>
    <row r="726" spans="1:4" x14ac:dyDescent="0.25">
      <c r="A726" t="s">
        <v>3761</v>
      </c>
      <c r="B726" t="s">
        <v>3762</v>
      </c>
      <c r="C726">
        <v>-1</v>
      </c>
      <c r="D726" t="str">
        <f>VLOOKUP(Table_miniLM_document_topics[[#This Row],[Column3.topic]],miniLM_document_topicDescriptio!$B$2:$C$26,2,FALSE)</f>
        <v>-1_the_of_ and_in_to_learning_language</v>
      </c>
    </row>
    <row r="727" spans="1:4" x14ac:dyDescent="0.25">
      <c r="A727" t="s">
        <v>3765</v>
      </c>
      <c r="B727" t="s">
        <v>3766</v>
      </c>
      <c r="C727">
        <v>3</v>
      </c>
      <c r="D727" t="str">
        <f>VLOOKUP(Table_miniLM_document_topics[[#This Row],[Column3.topic]],miniLM_document_topicDescriptio!$B$2:$C$26,2,FALSE)</f>
        <v>3_task_the_in_and</v>
      </c>
    </row>
    <row r="728" spans="1:4" x14ac:dyDescent="0.25">
      <c r="A728" t="s">
        <v>3771</v>
      </c>
      <c r="B728" t="s">
        <v>5530</v>
      </c>
      <c r="C728">
        <v>9</v>
      </c>
      <c r="D728" t="str">
        <f>VLOOKUP(Table_miniLM_document_topics[[#This Row],[Column3.topic]],miniLM_document_topicDescriptio!$B$2:$C$26,2,FALSE)</f>
        <v>9_captions_comprehension_the_vocabulary</v>
      </c>
    </row>
    <row r="729" spans="1:4" x14ac:dyDescent="0.25">
      <c r="A729" t="s">
        <v>4264</v>
      </c>
      <c r="B729" t="s">
        <v>4265</v>
      </c>
      <c r="C729">
        <v>11</v>
      </c>
      <c r="D729" t="str">
        <f>VLOOKUP(Table_miniLM_document_topics[[#This Row],[Column3.topic]],miniLM_document_topicDescriptio!$B$2:$C$26,2,FALSE)</f>
        <v>11_feedback_awe_writing_errors</v>
      </c>
    </row>
    <row r="730" spans="1:4" x14ac:dyDescent="0.25">
      <c r="A730" t="s">
        <v>4269</v>
      </c>
      <c r="B730" t="s">
        <v>4270</v>
      </c>
      <c r="C730">
        <v>3</v>
      </c>
      <c r="D730" t="str">
        <f>VLOOKUP(Table_miniLM_document_topics[[#This Row],[Column3.topic]],miniLM_document_topicDescriptio!$B$2:$C$26,2,FALSE)</f>
        <v>3_task_the_in_and</v>
      </c>
    </row>
    <row r="731" spans="1:4" x14ac:dyDescent="0.25">
      <c r="A731" t="s">
        <v>4275</v>
      </c>
      <c r="B731" t="s">
        <v>4276</v>
      </c>
      <c r="C731">
        <v>6</v>
      </c>
      <c r="D731" t="str">
        <f>VLOOKUP(Table_miniLM_document_topics[[#This Row],[Column3.topic]],miniLM_document_topicDescriptio!$B$2:$C$26,2,FALSE)</f>
        <v>6_pronunciation_the_asr_of</v>
      </c>
    </row>
    <row r="732" spans="1:4" x14ac:dyDescent="0.25">
      <c r="A732" t="s">
        <v>4280</v>
      </c>
      <c r="B732" t="s">
        <v>4281</v>
      </c>
      <c r="C732">
        <v>22</v>
      </c>
      <c r="D732" t="str">
        <f>VLOOKUP(Table_miniLM_document_topics[[#This Row],[Column3.topic]],miniLM_document_topicDescriptio!$B$2:$C$26,2,FALSE)</f>
        <v>22_robot_rall_the_and</v>
      </c>
    </row>
    <row r="733" spans="1:4" x14ac:dyDescent="0.25">
      <c r="A733" t="s">
        <v>4285</v>
      </c>
      <c r="B733" t="s">
        <v>4286</v>
      </c>
      <c r="C733">
        <v>6</v>
      </c>
      <c r="D733" t="str">
        <f>VLOOKUP(Table_miniLM_document_topics[[#This Row],[Column3.topic]],miniLM_document_topicDescriptio!$B$2:$C$26,2,FALSE)</f>
        <v>6_pronunciation_the_asr_of</v>
      </c>
    </row>
    <row r="734" spans="1:4" x14ac:dyDescent="0.25">
      <c r="A734" t="s">
        <v>4290</v>
      </c>
      <c r="B734" t="s">
        <v>4291</v>
      </c>
      <c r="C734">
        <v>7</v>
      </c>
      <c r="D734" t="str">
        <f>VLOOKUP(Table_miniLM_document_topics[[#This Row],[Column3.topic]],miniLM_document_topicDescriptio!$B$2:$C$26,2,FALSE)</f>
        <v>7_game_games_and_gaming</v>
      </c>
    </row>
    <row r="735" spans="1:4" x14ac:dyDescent="0.25">
      <c r="A735" t="s">
        <v>4555</v>
      </c>
      <c r="B735" t="s">
        <v>4556</v>
      </c>
      <c r="C735">
        <v>1</v>
      </c>
      <c r="D735" t="str">
        <f>VLOOKUP(Table_miniLM_document_topics[[#This Row],[Column3.topic]],miniLM_document_topicDescriptio!$B$2:$C$26,2,FALSE)</f>
        <v>1_and_the_telecollaboration_intercultural</v>
      </c>
    </row>
    <row r="736" spans="1:4" x14ac:dyDescent="0.25">
      <c r="A736" t="s">
        <v>4559</v>
      </c>
      <c r="B736" t="s">
        <v>4560</v>
      </c>
      <c r="C736">
        <v>3</v>
      </c>
      <c r="D736" t="str">
        <f>VLOOKUP(Table_miniLM_document_topics[[#This Row],[Column3.topic]],miniLM_document_topicDescriptio!$B$2:$C$26,2,FALSE)</f>
        <v>3_task_the_in_and</v>
      </c>
    </row>
    <row r="737" spans="1:4" x14ac:dyDescent="0.25">
      <c r="A737" t="s">
        <v>4565</v>
      </c>
      <c r="B737" t="s">
        <v>4566</v>
      </c>
      <c r="C737">
        <v>2</v>
      </c>
      <c r="D737" t="str">
        <f>VLOOKUP(Table_miniLM_document_topics[[#This Row],[Column3.topic]],miniLM_document_topicDescriptio!$B$2:$C$26,2,FALSE)</f>
        <v>2_mobile_learning_mall_the</v>
      </c>
    </row>
    <row r="738" spans="1:4" x14ac:dyDescent="0.25">
      <c r="A738" t="s">
        <v>4570</v>
      </c>
      <c r="B738" t="s">
        <v>4571</v>
      </c>
      <c r="C738">
        <v>2</v>
      </c>
      <c r="D738" t="str">
        <f>VLOOKUP(Table_miniLM_document_topics[[#This Row],[Column3.topic]],miniLM_document_topicDescriptio!$B$2:$C$26,2,FALSE)</f>
        <v>2_mobile_learning_mall_the</v>
      </c>
    </row>
    <row r="739" spans="1:4" x14ac:dyDescent="0.25">
      <c r="A739" t="s">
        <v>4574</v>
      </c>
      <c r="B739" t="s">
        <v>4575</v>
      </c>
      <c r="C739">
        <v>2</v>
      </c>
      <c r="D739" t="str">
        <f>VLOOKUP(Table_miniLM_document_topics[[#This Row],[Column3.topic]],miniLM_document_topicDescriptio!$B$2:$C$26,2,FALSE)</f>
        <v>2_mobile_learning_mall_the</v>
      </c>
    </row>
    <row r="740" spans="1:4" x14ac:dyDescent="0.25">
      <c r="A740" t="s">
        <v>4579</v>
      </c>
      <c r="B740" t="s">
        <v>4580</v>
      </c>
      <c r="C740">
        <v>6</v>
      </c>
      <c r="D740" t="str">
        <f>VLOOKUP(Table_miniLM_document_topics[[#This Row],[Column3.topic]],miniLM_document_topicDescriptio!$B$2:$C$26,2,FALSE)</f>
        <v>6_pronunciation_the_asr_of</v>
      </c>
    </row>
    <row r="741" spans="1:4" x14ac:dyDescent="0.25">
      <c r="A741" t="s">
        <v>4584</v>
      </c>
      <c r="B741" t="s">
        <v>4585</v>
      </c>
      <c r="C741">
        <v>10</v>
      </c>
      <c r="D741" t="str">
        <f>VLOOKUP(Table_miniLM_document_topics[[#This Row],[Column3.topic]],miniLM_document_topicDescriptio!$B$2:$C$26,2,FALSE)</f>
        <v>10_blog_language_online</v>
      </c>
    </row>
    <row r="742" spans="1:4" x14ac:dyDescent="0.25">
      <c r="A742" t="s">
        <v>4589</v>
      </c>
      <c r="B742" t="s">
        <v>4590</v>
      </c>
      <c r="C742">
        <v>1</v>
      </c>
      <c r="D742" t="str">
        <f>VLOOKUP(Table_miniLM_document_topics[[#This Row],[Column3.topic]],miniLM_document_topicDescriptio!$B$2:$C$26,2,FALSE)</f>
        <v>1_and_the_telecollaboration_intercultural</v>
      </c>
    </row>
    <row r="743" spans="1:4" x14ac:dyDescent="0.25">
      <c r="A743" t="s">
        <v>4594</v>
      </c>
      <c r="B743" t="s">
        <v>4595</v>
      </c>
      <c r="C743">
        <v>-1</v>
      </c>
      <c r="D743" t="str">
        <f>VLOOKUP(Table_miniLM_document_topics[[#This Row],[Column3.topic]],miniLM_document_topicDescriptio!$B$2:$C$26,2,FALSE)</f>
        <v>-1_the_of_ and_in_to_learning_language</v>
      </c>
    </row>
    <row r="744" spans="1:4" x14ac:dyDescent="0.25">
      <c r="A744" t="s">
        <v>4599</v>
      </c>
      <c r="B744" t="s">
        <v>4600</v>
      </c>
      <c r="C744">
        <v>2</v>
      </c>
      <c r="D744" t="str">
        <f>VLOOKUP(Table_miniLM_document_topics[[#This Row],[Column3.topic]],miniLM_document_topicDescriptio!$B$2:$C$26,2,FALSE)</f>
        <v>2_mobile_learning_mall_the</v>
      </c>
    </row>
    <row r="745" spans="1:4" x14ac:dyDescent="0.25">
      <c r="A745" t="s">
        <v>4604</v>
      </c>
      <c r="B745" t="s">
        <v>4605</v>
      </c>
      <c r="C745">
        <v>2</v>
      </c>
      <c r="D745" t="str">
        <f>VLOOKUP(Table_miniLM_document_topics[[#This Row],[Column3.topic]],miniLM_document_topicDescriptio!$B$2:$C$26,2,FALSE)</f>
        <v>2_mobile_learning_mall_the</v>
      </c>
    </row>
    <row r="746" spans="1:4" x14ac:dyDescent="0.25">
      <c r="A746" t="s">
        <v>4609</v>
      </c>
      <c r="B746" t="s">
        <v>4610</v>
      </c>
      <c r="C746">
        <v>1</v>
      </c>
      <c r="D746" t="str">
        <f>VLOOKUP(Table_miniLM_document_topics[[#This Row],[Column3.topic]],miniLM_document_topicDescriptio!$B$2:$C$26,2,FALSE)</f>
        <v>1_and_the_telecollaboration_intercultural</v>
      </c>
    </row>
    <row r="747" spans="1:4" x14ac:dyDescent="0.25">
      <c r="A747" t="s">
        <v>4613</v>
      </c>
      <c r="B747" t="s">
        <v>4614</v>
      </c>
      <c r="C747">
        <v>2</v>
      </c>
      <c r="D747" t="str">
        <f>VLOOKUP(Table_miniLM_document_topics[[#This Row],[Column3.topic]],miniLM_document_topicDescriptio!$B$2:$C$26,2,FALSE)</f>
        <v>2_mobile_learning_mall_the</v>
      </c>
    </row>
    <row r="748" spans="1:4" x14ac:dyDescent="0.25">
      <c r="A748" t="s">
        <v>4618</v>
      </c>
      <c r="B748" t="s">
        <v>4619</v>
      </c>
      <c r="C748">
        <v>0</v>
      </c>
      <c r="D748" t="str">
        <f>VLOOKUP(Table_miniLM_document_topics[[#This Row],[Column3.topic]],miniLM_document_topicDescriptio!$B$2:$C$26,2,FALSE)</f>
        <v>0_technology_teachers_of_the</v>
      </c>
    </row>
    <row r="749" spans="1:4" x14ac:dyDescent="0.25">
      <c r="A749" t="s">
        <v>4623</v>
      </c>
      <c r="B749" t="s">
        <v>4624</v>
      </c>
      <c r="C749">
        <v>3</v>
      </c>
      <c r="D749" t="str">
        <f>VLOOKUP(Table_miniLM_document_topics[[#This Row],[Column3.topic]],miniLM_document_topicDescriptio!$B$2:$C$26,2,FALSE)</f>
        <v>3_task_the_in_and</v>
      </c>
    </row>
    <row r="750" spans="1:4" x14ac:dyDescent="0.25">
      <c r="A750" t="s">
        <v>4628</v>
      </c>
      <c r="B750" t="s">
        <v>4629</v>
      </c>
      <c r="C750">
        <v>-1</v>
      </c>
      <c r="D750" t="str">
        <f>VLOOKUP(Table_miniLM_document_topics[[#This Row],[Column3.topic]],miniLM_document_topicDescriptio!$B$2:$C$26,2,FALSE)</f>
        <v>-1_the_of_ and_in_to_learning_language</v>
      </c>
    </row>
    <row r="751" spans="1:4" x14ac:dyDescent="0.25">
      <c r="A751" t="s">
        <v>4633</v>
      </c>
      <c r="B751" t="s">
        <v>4634</v>
      </c>
      <c r="C751">
        <v>14</v>
      </c>
      <c r="D751" t="str">
        <f>VLOOKUP(Table_miniLM_document_topics[[#This Row],[Column3.topic]],miniLM_document_topicDescriptio!$B$2:$C$26,2,FALSE)</f>
        <v>14_vocabulary_the_of_and</v>
      </c>
    </row>
    <row r="752" spans="1:4" x14ac:dyDescent="0.25">
      <c r="A752" t="s">
        <v>4637</v>
      </c>
      <c r="B752" t="s">
        <v>4638</v>
      </c>
      <c r="C752">
        <v>-1</v>
      </c>
      <c r="D752" t="str">
        <f>VLOOKUP(Table_miniLM_document_topics[[#This Row],[Column3.topic]],miniLM_document_topicDescriptio!$B$2:$C$26,2,FALSE)</f>
        <v>-1_the_of_ and_in_to_learning_language</v>
      </c>
    </row>
    <row r="753" spans="1:4" x14ac:dyDescent="0.25">
      <c r="A753" t="s">
        <v>4642</v>
      </c>
      <c r="B753" t="s">
        <v>4643</v>
      </c>
      <c r="C753">
        <v>3</v>
      </c>
      <c r="D753" t="str">
        <f>VLOOKUP(Table_miniLM_document_topics[[#This Row],[Column3.topic]],miniLM_document_topicDescriptio!$B$2:$C$26,2,FALSE)</f>
        <v>3_task_the_in_and</v>
      </c>
    </row>
    <row r="754" spans="1:4" x14ac:dyDescent="0.25">
      <c r="A754" t="s">
        <v>4647</v>
      </c>
      <c r="B754" t="s">
        <v>4648</v>
      </c>
      <c r="C754">
        <v>17</v>
      </c>
      <c r="D754" t="str">
        <f>VLOOKUP(Table_miniLM_document_topics[[#This Row],[Column3.topic]],miniLM_document_topicDescriptio!$B$2:$C$26,2,FALSE)</f>
        <v>17_reading_students_the_comprehension</v>
      </c>
    </row>
    <row r="755" spans="1:4" x14ac:dyDescent="0.25">
      <c r="A755" t="s">
        <v>521</v>
      </c>
      <c r="B755" t="s">
        <v>522</v>
      </c>
      <c r="C755">
        <v>0</v>
      </c>
      <c r="D755" t="str">
        <f>VLOOKUP(Table_miniLM_document_topics[[#This Row],[Column3.topic]],miniLM_document_topicDescriptio!$B$2:$C$26,2,FALSE)</f>
        <v>0_technology_teachers_of_the</v>
      </c>
    </row>
    <row r="756" spans="1:4" x14ac:dyDescent="0.25">
      <c r="A756" t="s">
        <v>528</v>
      </c>
      <c r="B756" t="s">
        <v>529</v>
      </c>
      <c r="C756">
        <v>9</v>
      </c>
      <c r="D756" t="str">
        <f>VLOOKUP(Table_miniLM_document_topics[[#This Row],[Column3.topic]],miniLM_document_topicDescriptio!$B$2:$C$26,2,FALSE)</f>
        <v>9_captions_comprehension_the_vocabulary</v>
      </c>
    </row>
    <row r="757" spans="1:4" x14ac:dyDescent="0.25">
      <c r="A757" t="s">
        <v>533</v>
      </c>
      <c r="B757" t="s">
        <v>534</v>
      </c>
      <c r="C757">
        <v>7</v>
      </c>
      <c r="D757" t="str">
        <f>VLOOKUP(Table_miniLM_document_topics[[#This Row],[Column3.topic]],miniLM_document_topicDescriptio!$B$2:$C$26,2,FALSE)</f>
        <v>7_game_games_and_gaming</v>
      </c>
    </row>
    <row r="758" spans="1:4" x14ac:dyDescent="0.25">
      <c r="A758" t="s">
        <v>538</v>
      </c>
      <c r="B758" t="s">
        <v>539</v>
      </c>
      <c r="C758">
        <v>9</v>
      </c>
      <c r="D758" t="str">
        <f>VLOOKUP(Table_miniLM_document_topics[[#This Row],[Column3.topic]],miniLM_document_topicDescriptio!$B$2:$C$26,2,FALSE)</f>
        <v>9_captions_comprehension_the_vocabulary</v>
      </c>
    </row>
    <row r="759" spans="1:4" x14ac:dyDescent="0.25">
      <c r="A759" t="s">
        <v>543</v>
      </c>
      <c r="B759" t="s">
        <v>544</v>
      </c>
      <c r="C759">
        <v>9</v>
      </c>
      <c r="D759" t="str">
        <f>VLOOKUP(Table_miniLM_document_topics[[#This Row],[Column3.topic]],miniLM_document_topicDescriptio!$B$2:$C$26,2,FALSE)</f>
        <v>9_captions_comprehension_the_vocabulary</v>
      </c>
    </row>
    <row r="760" spans="1:4" x14ac:dyDescent="0.25">
      <c r="A760" t="s">
        <v>548</v>
      </c>
      <c r="B760" t="s">
        <v>549</v>
      </c>
      <c r="C760">
        <v>14</v>
      </c>
      <c r="D760" t="str">
        <f>VLOOKUP(Table_miniLM_document_topics[[#This Row],[Column3.topic]],miniLM_document_topicDescriptio!$B$2:$C$26,2,FALSE)</f>
        <v>14_vocabulary_the_of_and</v>
      </c>
    </row>
    <row r="761" spans="1:4" x14ac:dyDescent="0.25">
      <c r="A761" t="s">
        <v>553</v>
      </c>
      <c r="B761" t="s">
        <v>554</v>
      </c>
      <c r="C761">
        <v>0</v>
      </c>
      <c r="D761" t="str">
        <f>VLOOKUP(Table_miniLM_document_topics[[#This Row],[Column3.topic]],miniLM_document_topicDescriptio!$B$2:$C$26,2,FALSE)</f>
        <v>0_technology_teachers_of_the</v>
      </c>
    </row>
    <row r="762" spans="1:4" x14ac:dyDescent="0.25">
      <c r="A762" t="s">
        <v>558</v>
      </c>
      <c r="B762" t="s">
        <v>559</v>
      </c>
      <c r="C762">
        <v>4</v>
      </c>
      <c r="D762" t="str">
        <f>VLOOKUP(Table_miniLM_document_topics[[#This Row],[Column3.topic]],miniLM_document_topicDescriptio!$B$2:$C$26,2,FALSE)</f>
        <v>4_corpus_the_ddl_of</v>
      </c>
    </row>
    <row r="763" spans="1:4" x14ac:dyDescent="0.25">
      <c r="A763" t="s">
        <v>563</v>
      </c>
      <c r="B763" t="s">
        <v>564</v>
      </c>
      <c r="C763">
        <v>4</v>
      </c>
      <c r="D763" t="str">
        <f>VLOOKUP(Table_miniLM_document_topics[[#This Row],[Column3.topic]],miniLM_document_topicDescriptio!$B$2:$C$26,2,FALSE)</f>
        <v>4_corpus_the_ddl_of</v>
      </c>
    </row>
    <row r="764" spans="1:4" x14ac:dyDescent="0.25">
      <c r="A764" t="s">
        <v>568</v>
      </c>
      <c r="B764" t="s">
        <v>569</v>
      </c>
      <c r="C764">
        <v>-1</v>
      </c>
      <c r="D764" t="str">
        <f>VLOOKUP(Table_miniLM_document_topics[[#This Row],[Column3.topic]],miniLM_document_topicDescriptio!$B$2:$C$26,2,FALSE)</f>
        <v>-1_the_of_ and_in_to_learning_language</v>
      </c>
    </row>
    <row r="765" spans="1:4" x14ac:dyDescent="0.25">
      <c r="A765" t="s">
        <v>573</v>
      </c>
      <c r="B765" t="s">
        <v>574</v>
      </c>
      <c r="C765">
        <v>4</v>
      </c>
      <c r="D765" t="str">
        <f>VLOOKUP(Table_miniLM_document_topics[[#This Row],[Column3.topic]],miniLM_document_topicDescriptio!$B$2:$C$26,2,FALSE)</f>
        <v>4_corpus_the_ddl_of</v>
      </c>
    </row>
    <row r="766" spans="1:4" x14ac:dyDescent="0.25">
      <c r="A766" t="s">
        <v>578</v>
      </c>
      <c r="B766" t="s">
        <v>579</v>
      </c>
      <c r="C766">
        <v>1</v>
      </c>
      <c r="D766" t="str">
        <f>VLOOKUP(Table_miniLM_document_topics[[#This Row],[Column3.topic]],miniLM_document_topicDescriptio!$B$2:$C$26,2,FALSE)</f>
        <v>1_and_the_telecollaboration_intercultural</v>
      </c>
    </row>
    <row r="767" spans="1:4" x14ac:dyDescent="0.25">
      <c r="A767" t="s">
        <v>584</v>
      </c>
      <c r="B767" t="s">
        <v>585</v>
      </c>
      <c r="C767">
        <v>0</v>
      </c>
      <c r="D767" t="str">
        <f>VLOOKUP(Table_miniLM_document_topics[[#This Row],[Column3.topic]],miniLM_document_topicDescriptio!$B$2:$C$26,2,FALSE)</f>
        <v>0_technology_teachers_of_the</v>
      </c>
    </row>
    <row r="768" spans="1:4" x14ac:dyDescent="0.25">
      <c r="A768" t="s">
        <v>589</v>
      </c>
      <c r="B768" t="s">
        <v>590</v>
      </c>
      <c r="C768">
        <v>3</v>
      </c>
      <c r="D768" t="str">
        <f>VLOOKUP(Table_miniLM_document_topics[[#This Row],[Column3.topic]],miniLM_document_topicDescriptio!$B$2:$C$26,2,FALSE)</f>
        <v>3_task_the_in_and</v>
      </c>
    </row>
    <row r="769" spans="1:4" x14ac:dyDescent="0.25">
      <c r="A769" t="s">
        <v>594</v>
      </c>
      <c r="B769" t="s">
        <v>595</v>
      </c>
      <c r="C769">
        <v>4</v>
      </c>
      <c r="D769" t="str">
        <f>VLOOKUP(Table_miniLM_document_topics[[#This Row],[Column3.topic]],miniLM_document_topicDescriptio!$B$2:$C$26,2,FALSE)</f>
        <v>4_corpus_the_ddl_of</v>
      </c>
    </row>
    <row r="770" spans="1:4" x14ac:dyDescent="0.25">
      <c r="A770" t="s">
        <v>599</v>
      </c>
      <c r="B770" t="s">
        <v>600</v>
      </c>
      <c r="C770">
        <v>4</v>
      </c>
      <c r="D770" t="str">
        <f>VLOOKUP(Table_miniLM_document_topics[[#This Row],[Column3.topic]],miniLM_document_topicDescriptio!$B$2:$C$26,2,FALSE)</f>
        <v>4_corpus_the_ddl_of</v>
      </c>
    </row>
    <row r="771" spans="1:4" x14ac:dyDescent="0.25">
      <c r="A771" t="s">
        <v>605</v>
      </c>
      <c r="B771" t="s">
        <v>606</v>
      </c>
      <c r="C771">
        <v>4</v>
      </c>
      <c r="D771" t="str">
        <f>VLOOKUP(Table_miniLM_document_topics[[#This Row],[Column3.topic]],miniLM_document_topicDescriptio!$B$2:$C$26,2,FALSE)</f>
        <v>4_corpus_the_ddl_of</v>
      </c>
    </row>
    <row r="772" spans="1:4" x14ac:dyDescent="0.25">
      <c r="A772" t="s">
        <v>610</v>
      </c>
      <c r="B772" t="s">
        <v>611</v>
      </c>
      <c r="C772">
        <v>4</v>
      </c>
      <c r="D772" t="str">
        <f>VLOOKUP(Table_miniLM_document_topics[[#This Row],[Column3.topic]],miniLM_document_topicDescriptio!$B$2:$C$26,2,FALSE)</f>
        <v>4_corpus_the_ddl_of</v>
      </c>
    </row>
    <row r="773" spans="1:4" x14ac:dyDescent="0.25">
      <c r="A773" t="s">
        <v>615</v>
      </c>
      <c r="B773" t="s">
        <v>616</v>
      </c>
      <c r="C773">
        <v>4</v>
      </c>
      <c r="D773" t="str">
        <f>VLOOKUP(Table_miniLM_document_topics[[#This Row],[Column3.topic]],miniLM_document_topicDescriptio!$B$2:$C$26,2,FALSE)</f>
        <v>4_corpus_the_ddl_of</v>
      </c>
    </row>
    <row r="774" spans="1:4" x14ac:dyDescent="0.25">
      <c r="A774" t="s">
        <v>990</v>
      </c>
      <c r="B774" t="s">
        <v>991</v>
      </c>
      <c r="C774">
        <v>4</v>
      </c>
      <c r="D774" t="str">
        <f>VLOOKUP(Table_miniLM_document_topics[[#This Row],[Column3.topic]],miniLM_document_topicDescriptio!$B$2:$C$26,2,FALSE)</f>
        <v>4_corpus_the_ddl_of</v>
      </c>
    </row>
    <row r="775" spans="1:4" x14ac:dyDescent="0.25">
      <c r="A775" t="s">
        <v>996</v>
      </c>
      <c r="B775" t="s">
        <v>997</v>
      </c>
      <c r="C775">
        <v>-1</v>
      </c>
      <c r="D775" t="str">
        <f>VLOOKUP(Table_miniLM_document_topics[[#This Row],[Column3.topic]],miniLM_document_topicDescriptio!$B$2:$C$26,2,FALSE)</f>
        <v>-1_the_of_ and_in_to_learning_language</v>
      </c>
    </row>
    <row r="776" spans="1:4" x14ac:dyDescent="0.25">
      <c r="A776" t="s">
        <v>1001</v>
      </c>
      <c r="B776" t="s">
        <v>1002</v>
      </c>
      <c r="C776">
        <v>2</v>
      </c>
      <c r="D776" t="str">
        <f>VLOOKUP(Table_miniLM_document_topics[[#This Row],[Column3.topic]],miniLM_document_topicDescriptio!$B$2:$C$26,2,FALSE)</f>
        <v>2_mobile_learning_mall_the</v>
      </c>
    </row>
    <row r="777" spans="1:4" x14ac:dyDescent="0.25">
      <c r="A777" t="s">
        <v>1006</v>
      </c>
      <c r="B777" t="s">
        <v>1007</v>
      </c>
      <c r="C777">
        <v>3</v>
      </c>
      <c r="D777" t="str">
        <f>VLOOKUP(Table_miniLM_document_topics[[#This Row],[Column3.topic]],miniLM_document_topicDescriptio!$B$2:$C$26,2,FALSE)</f>
        <v>3_task_the_in_and</v>
      </c>
    </row>
    <row r="778" spans="1:4" x14ac:dyDescent="0.25">
      <c r="A778" t="s">
        <v>1010</v>
      </c>
      <c r="B778" t="s">
        <v>1011</v>
      </c>
      <c r="C778">
        <v>6</v>
      </c>
      <c r="D778" t="str">
        <f>VLOOKUP(Table_miniLM_document_topics[[#This Row],[Column3.topic]],miniLM_document_topicDescriptio!$B$2:$C$26,2,FALSE)</f>
        <v>6_pronunciation_the_asr_of</v>
      </c>
    </row>
    <row r="779" spans="1:4" x14ac:dyDescent="0.25">
      <c r="A779" t="s">
        <v>1015</v>
      </c>
      <c r="B779" t="s">
        <v>1016</v>
      </c>
      <c r="C779">
        <v>15</v>
      </c>
      <c r="D779" t="str">
        <f>VLOOKUP(Table_miniLM_document_topics[[#This Row],[Column3.topic]],miniLM_document_topicDescriptio!$B$2:$C$26,2,FALSE)</f>
        <v>15_digital_storytelling_the_and</v>
      </c>
    </row>
    <row r="780" spans="1:4" x14ac:dyDescent="0.25">
      <c r="A780" t="s">
        <v>1020</v>
      </c>
      <c r="B780" t="s">
        <v>1021</v>
      </c>
      <c r="C780">
        <v>9</v>
      </c>
      <c r="D780" t="str">
        <f>VLOOKUP(Table_miniLM_document_topics[[#This Row],[Column3.topic]],miniLM_document_topicDescriptio!$B$2:$C$26,2,FALSE)</f>
        <v>9_captions_comprehension_the_vocabulary</v>
      </c>
    </row>
    <row r="781" spans="1:4" x14ac:dyDescent="0.25">
      <c r="A781" t="s">
        <v>1025</v>
      </c>
      <c r="B781" t="s">
        <v>1026</v>
      </c>
      <c r="C781">
        <v>10</v>
      </c>
      <c r="D781" t="str">
        <f>VLOOKUP(Table_miniLM_document_topics[[#This Row],[Column3.topic]],miniLM_document_topicDescriptio!$B$2:$C$26,2,FALSE)</f>
        <v>10_blog_language_online</v>
      </c>
    </row>
    <row r="782" spans="1:4" x14ac:dyDescent="0.25">
      <c r="A782" t="s">
        <v>1030</v>
      </c>
      <c r="B782" t="s">
        <v>1031</v>
      </c>
      <c r="C782">
        <v>7</v>
      </c>
      <c r="D782" t="str">
        <f>VLOOKUP(Table_miniLM_document_topics[[#This Row],[Column3.topic]],miniLM_document_topicDescriptio!$B$2:$C$26,2,FALSE)</f>
        <v>7_game_games_and_gaming</v>
      </c>
    </row>
    <row r="783" spans="1:4" x14ac:dyDescent="0.25">
      <c r="A783" t="s">
        <v>1034</v>
      </c>
      <c r="B783" t="s">
        <v>1035</v>
      </c>
      <c r="C783">
        <v>6</v>
      </c>
      <c r="D783" t="str">
        <f>VLOOKUP(Table_miniLM_document_topics[[#This Row],[Column3.topic]],miniLM_document_topicDescriptio!$B$2:$C$26,2,FALSE)</f>
        <v>6_pronunciation_the_asr_of</v>
      </c>
    </row>
    <row r="784" spans="1:4" x14ac:dyDescent="0.25">
      <c r="A784" t="s">
        <v>1039</v>
      </c>
      <c r="B784" t="s">
        <v>1040</v>
      </c>
      <c r="C784">
        <v>2</v>
      </c>
      <c r="D784" t="str">
        <f>VLOOKUP(Table_miniLM_document_topics[[#This Row],[Column3.topic]],miniLM_document_topicDescriptio!$B$2:$C$26,2,FALSE)</f>
        <v>2_mobile_learning_mall_the</v>
      </c>
    </row>
    <row r="785" spans="1:4" x14ac:dyDescent="0.25">
      <c r="A785" t="s">
        <v>1043</v>
      </c>
      <c r="B785" t="s">
        <v>1044</v>
      </c>
      <c r="C785">
        <v>-1</v>
      </c>
      <c r="D785" t="str">
        <f>VLOOKUP(Table_miniLM_document_topics[[#This Row],[Column3.topic]],miniLM_document_topicDescriptio!$B$2:$C$26,2,FALSE)</f>
        <v>-1_the_of_ and_in_to_learning_language</v>
      </c>
    </row>
    <row r="786" spans="1:4" x14ac:dyDescent="0.25">
      <c r="A786" t="s">
        <v>1049</v>
      </c>
      <c r="B786" t="s">
        <v>1050</v>
      </c>
      <c r="C786">
        <v>-1</v>
      </c>
      <c r="D786" t="str">
        <f>VLOOKUP(Table_miniLM_document_topics[[#This Row],[Column3.topic]],miniLM_document_topicDescriptio!$B$2:$C$26,2,FALSE)</f>
        <v>-1_the_of_ and_in_to_learning_language</v>
      </c>
    </row>
    <row r="787" spans="1:4" x14ac:dyDescent="0.25">
      <c r="A787" t="s">
        <v>1054</v>
      </c>
      <c r="B787" t="s">
        <v>1055</v>
      </c>
      <c r="C787">
        <v>-1</v>
      </c>
      <c r="D787" t="str">
        <f>VLOOKUP(Table_miniLM_document_topics[[#This Row],[Column3.topic]],miniLM_document_topicDescriptio!$B$2:$C$26,2,FALSE)</f>
        <v>-1_the_of_ and_in_to_learning_language</v>
      </c>
    </row>
    <row r="788" spans="1:4" x14ac:dyDescent="0.25">
      <c r="A788" t="s">
        <v>1059</v>
      </c>
      <c r="B788" t="s">
        <v>1060</v>
      </c>
      <c r="C788">
        <v>3</v>
      </c>
      <c r="D788" t="str">
        <f>VLOOKUP(Table_miniLM_document_topics[[#This Row],[Column3.topic]],miniLM_document_topicDescriptio!$B$2:$C$26,2,FALSE)</f>
        <v>3_task_the_in_and</v>
      </c>
    </row>
    <row r="789" spans="1:4" x14ac:dyDescent="0.25">
      <c r="A789" t="s">
        <v>1064</v>
      </c>
      <c r="B789" t="s">
        <v>1065</v>
      </c>
      <c r="C789">
        <v>-1</v>
      </c>
      <c r="D789" t="str">
        <f>VLOOKUP(Table_miniLM_document_topics[[#This Row],[Column3.topic]],miniLM_document_topicDescriptio!$B$2:$C$26,2,FALSE)</f>
        <v>-1_the_of_ and_in_to_learning_language</v>
      </c>
    </row>
    <row r="790" spans="1:4" x14ac:dyDescent="0.25">
      <c r="A790" t="s">
        <v>1069</v>
      </c>
      <c r="B790" t="s">
        <v>1070</v>
      </c>
      <c r="C790">
        <v>2</v>
      </c>
      <c r="D790" t="str">
        <f>VLOOKUP(Table_miniLM_document_topics[[#This Row],[Column3.topic]],miniLM_document_topicDescriptio!$B$2:$C$26,2,FALSE)</f>
        <v>2_mobile_learning_mall_the</v>
      </c>
    </row>
    <row r="791" spans="1:4" x14ac:dyDescent="0.25">
      <c r="A791" t="s">
        <v>1584</v>
      </c>
      <c r="B791" t="s">
        <v>1585</v>
      </c>
      <c r="C791">
        <v>15</v>
      </c>
      <c r="D791" t="str">
        <f>VLOOKUP(Table_miniLM_document_topics[[#This Row],[Column3.topic]],miniLM_document_topicDescriptio!$B$2:$C$26,2,FALSE)</f>
        <v>15_digital_storytelling_the_and</v>
      </c>
    </row>
    <row r="792" spans="1:4" x14ac:dyDescent="0.25">
      <c r="A792" t="s">
        <v>1589</v>
      </c>
      <c r="B792" t="s">
        <v>1590</v>
      </c>
      <c r="C792">
        <v>-1</v>
      </c>
      <c r="D792" t="str">
        <f>VLOOKUP(Table_miniLM_document_topics[[#This Row],[Column3.topic]],miniLM_document_topicDescriptio!$B$2:$C$26,2,FALSE)</f>
        <v>-1_the_of_ and_in_to_learning_language</v>
      </c>
    </row>
    <row r="793" spans="1:4" x14ac:dyDescent="0.25">
      <c r="A793" t="s">
        <v>1594</v>
      </c>
      <c r="B793" t="s">
        <v>1595</v>
      </c>
      <c r="C793">
        <v>12</v>
      </c>
      <c r="D793" t="str">
        <f>VLOOKUP(Table_miniLM_document_topics[[#This Row],[Column3.topic]],miniLM_document_topicDescriptio!$B$2:$C$26,2,FALSE)</f>
        <v>12_vr_virtual_the_and</v>
      </c>
    </row>
    <row r="794" spans="1:4" x14ac:dyDescent="0.25">
      <c r="A794" t="s">
        <v>1599</v>
      </c>
      <c r="B794" t="s">
        <v>1600</v>
      </c>
      <c r="C794">
        <v>7</v>
      </c>
      <c r="D794" t="str">
        <f>VLOOKUP(Table_miniLM_document_topics[[#This Row],[Column3.topic]],miniLM_document_topicDescriptio!$B$2:$C$26,2,FALSE)</f>
        <v>7_game_games_and_gaming</v>
      </c>
    </row>
    <row r="795" spans="1:4" x14ac:dyDescent="0.25">
      <c r="A795" t="s">
        <v>1604</v>
      </c>
      <c r="B795" t="s">
        <v>1605</v>
      </c>
      <c r="C795">
        <v>13</v>
      </c>
      <c r="D795" t="str">
        <f>VLOOKUP(Table_miniLM_document_topics[[#This Row],[Column3.topic]],miniLM_document_topicDescriptio!$B$2:$C$26,2,FALSE)</f>
        <v>13_multimodal_of_the_online</v>
      </c>
    </row>
    <row r="796" spans="1:4" x14ac:dyDescent="0.25">
      <c r="A796" t="s">
        <v>1609</v>
      </c>
      <c r="B796" t="s">
        <v>1610</v>
      </c>
      <c r="C796">
        <v>4</v>
      </c>
      <c r="D796" t="str">
        <f>VLOOKUP(Table_miniLM_document_topics[[#This Row],[Column3.topic]],miniLM_document_topicDescriptio!$B$2:$C$26,2,FALSE)</f>
        <v>4_corpus_the_ddl_of</v>
      </c>
    </row>
    <row r="797" spans="1:4" x14ac:dyDescent="0.25">
      <c r="A797" t="s">
        <v>1614</v>
      </c>
      <c r="B797" t="s">
        <v>1615</v>
      </c>
      <c r="C797">
        <v>-1</v>
      </c>
      <c r="D797" t="str">
        <f>VLOOKUP(Table_miniLM_document_topics[[#This Row],[Column3.topic]],miniLM_document_topicDescriptio!$B$2:$C$26,2,FALSE)</f>
        <v>-1_the_of_ and_in_to_learning_language</v>
      </c>
    </row>
    <row r="798" spans="1:4" x14ac:dyDescent="0.25">
      <c r="A798" t="s">
        <v>1619</v>
      </c>
      <c r="B798" t="s">
        <v>1620</v>
      </c>
      <c r="C798">
        <v>8</v>
      </c>
      <c r="D798" t="str">
        <f>VLOOKUP(Table_miniLM_document_topics[[#This Row],[Column3.topic]],miniLM_document_topicDescriptio!$B$2:$C$26,2,FALSE)</f>
        <v>8_blended_learning_the_and</v>
      </c>
    </row>
    <row r="799" spans="1:4" x14ac:dyDescent="0.25">
      <c r="A799" t="s">
        <v>1625</v>
      </c>
      <c r="B799" t="s">
        <v>1626</v>
      </c>
      <c r="C799">
        <v>-1</v>
      </c>
      <c r="D799" t="str">
        <f>VLOOKUP(Table_miniLM_document_topics[[#This Row],[Column3.topic]],miniLM_document_topicDescriptio!$B$2:$C$26,2,FALSE)</f>
        <v>-1_the_of_ and_in_to_learning_language</v>
      </c>
    </row>
    <row r="800" spans="1:4" x14ac:dyDescent="0.25">
      <c r="A800" t="s">
        <v>1630</v>
      </c>
      <c r="B800" t="s">
        <v>1631</v>
      </c>
      <c r="C800">
        <v>4</v>
      </c>
      <c r="D800" t="str">
        <f>VLOOKUP(Table_miniLM_document_topics[[#This Row],[Column3.topic]],miniLM_document_topicDescriptio!$B$2:$C$26,2,FALSE)</f>
        <v>4_corpus_the_ddl_of</v>
      </c>
    </row>
    <row r="801" spans="1:4" x14ac:dyDescent="0.25">
      <c r="A801" t="s">
        <v>1635</v>
      </c>
      <c r="B801" t="s">
        <v>1636</v>
      </c>
      <c r="C801">
        <v>0</v>
      </c>
      <c r="D801" t="str">
        <f>VLOOKUP(Table_miniLM_document_topics[[#This Row],[Column3.topic]],miniLM_document_topicDescriptio!$B$2:$C$26,2,FALSE)</f>
        <v>0_technology_teachers_of_the</v>
      </c>
    </row>
    <row r="802" spans="1:4" x14ac:dyDescent="0.25">
      <c r="A802" t="s">
        <v>1640</v>
      </c>
      <c r="B802" t="s">
        <v>1641</v>
      </c>
      <c r="C802">
        <v>13</v>
      </c>
      <c r="D802" t="str">
        <f>VLOOKUP(Table_miniLM_document_topics[[#This Row],[Column3.topic]],miniLM_document_topicDescriptio!$B$2:$C$26,2,FALSE)</f>
        <v>13_multimodal_of_the_online</v>
      </c>
    </row>
    <row r="803" spans="1:4" x14ac:dyDescent="0.25">
      <c r="A803" t="s">
        <v>1645</v>
      </c>
      <c r="B803" t="s">
        <v>1646</v>
      </c>
      <c r="C803">
        <v>-1</v>
      </c>
      <c r="D803" t="str">
        <f>VLOOKUP(Table_miniLM_document_topics[[#This Row],[Column3.topic]],miniLM_document_topicDescriptio!$B$2:$C$26,2,FALSE)</f>
        <v>-1_the_of_ and_in_to_learning_language</v>
      </c>
    </row>
    <row r="804" spans="1:4" x14ac:dyDescent="0.25">
      <c r="A804" t="s">
        <v>1650</v>
      </c>
      <c r="B804" t="s">
        <v>1651</v>
      </c>
      <c r="C804">
        <v>4</v>
      </c>
      <c r="D804" t="str">
        <f>VLOOKUP(Table_miniLM_document_topics[[#This Row],[Column3.topic]],miniLM_document_topicDescriptio!$B$2:$C$26,2,FALSE)</f>
        <v>4_corpus_the_ddl_of</v>
      </c>
    </row>
    <row r="805" spans="1:4" x14ac:dyDescent="0.25">
      <c r="A805" t="s">
        <v>1655</v>
      </c>
      <c r="B805" t="s">
        <v>1656</v>
      </c>
      <c r="C805">
        <v>14</v>
      </c>
      <c r="D805" t="str">
        <f>VLOOKUP(Table_miniLM_document_topics[[#This Row],[Column3.topic]],miniLM_document_topicDescriptio!$B$2:$C$26,2,FALSE)</f>
        <v>14_vocabulary_the_of_and</v>
      </c>
    </row>
    <row r="806" spans="1:4" x14ac:dyDescent="0.25">
      <c r="A806" t="s">
        <v>1660</v>
      </c>
      <c r="B806" t="s">
        <v>1661</v>
      </c>
      <c r="C806">
        <v>0</v>
      </c>
      <c r="D806" t="str">
        <f>VLOOKUP(Table_miniLM_document_topics[[#This Row],[Column3.topic]],miniLM_document_topicDescriptio!$B$2:$C$26,2,FALSE)</f>
        <v>0_technology_teachers_of_the</v>
      </c>
    </row>
    <row r="807" spans="1:4" x14ac:dyDescent="0.25">
      <c r="A807" t="s">
        <v>2015</v>
      </c>
      <c r="B807" t="s">
        <v>2016</v>
      </c>
      <c r="C807">
        <v>-1</v>
      </c>
      <c r="D807" t="str">
        <f>VLOOKUP(Table_miniLM_document_topics[[#This Row],[Column3.topic]],miniLM_document_topicDescriptio!$B$2:$C$26,2,FALSE)</f>
        <v>-1_the_of_ and_in_to_learning_language</v>
      </c>
    </row>
    <row r="808" spans="1:4" x14ac:dyDescent="0.25">
      <c r="A808" t="s">
        <v>2020</v>
      </c>
      <c r="B808" t="s">
        <v>2021</v>
      </c>
      <c r="C808">
        <v>3</v>
      </c>
      <c r="D808" t="str">
        <f>VLOOKUP(Table_miniLM_document_topics[[#This Row],[Column3.topic]],miniLM_document_topicDescriptio!$B$2:$C$26,2,FALSE)</f>
        <v>3_task_the_in_and</v>
      </c>
    </row>
    <row r="809" spans="1:4" x14ac:dyDescent="0.25">
      <c r="A809" t="s">
        <v>2024</v>
      </c>
      <c r="B809" t="s">
        <v>2025</v>
      </c>
      <c r="C809">
        <v>-1</v>
      </c>
      <c r="D809" t="str">
        <f>VLOOKUP(Table_miniLM_document_topics[[#This Row],[Column3.topic]],miniLM_document_topicDescriptio!$B$2:$C$26,2,FALSE)</f>
        <v>-1_the_of_ and_in_to_learning_language</v>
      </c>
    </row>
    <row r="810" spans="1:4" x14ac:dyDescent="0.25">
      <c r="A810" t="s">
        <v>2030</v>
      </c>
      <c r="B810" t="s">
        <v>2031</v>
      </c>
      <c r="C810">
        <v>-1</v>
      </c>
      <c r="D810" t="str">
        <f>VLOOKUP(Table_miniLM_document_topics[[#This Row],[Column3.topic]],miniLM_document_topicDescriptio!$B$2:$C$26,2,FALSE)</f>
        <v>-1_the_of_ and_in_to_learning_language</v>
      </c>
    </row>
    <row r="811" spans="1:4" x14ac:dyDescent="0.25">
      <c r="A811" t="s">
        <v>2035</v>
      </c>
      <c r="B811" t="s">
        <v>2036</v>
      </c>
      <c r="C811">
        <v>9</v>
      </c>
      <c r="D811" t="str">
        <f>VLOOKUP(Table_miniLM_document_topics[[#This Row],[Column3.topic]],miniLM_document_topicDescriptio!$B$2:$C$26,2,FALSE)</f>
        <v>9_captions_comprehension_the_vocabulary</v>
      </c>
    </row>
    <row r="812" spans="1:4" x14ac:dyDescent="0.25">
      <c r="A812" t="s">
        <v>2040</v>
      </c>
      <c r="B812" t="s">
        <v>2041</v>
      </c>
      <c r="C812">
        <v>3</v>
      </c>
      <c r="D812" t="str">
        <f>VLOOKUP(Table_miniLM_document_topics[[#This Row],[Column3.topic]],miniLM_document_topicDescriptio!$B$2:$C$26,2,FALSE)</f>
        <v>3_task_the_in_and</v>
      </c>
    </row>
    <row r="813" spans="1:4" x14ac:dyDescent="0.25">
      <c r="A813" t="s">
        <v>2045</v>
      </c>
      <c r="B813" t="s">
        <v>2046</v>
      </c>
      <c r="C813">
        <v>11</v>
      </c>
      <c r="D813" t="str">
        <f>VLOOKUP(Table_miniLM_document_topics[[#This Row],[Column3.topic]],miniLM_document_topicDescriptio!$B$2:$C$26,2,FALSE)</f>
        <v>11_feedback_awe_writing_errors</v>
      </c>
    </row>
    <row r="814" spans="1:4" x14ac:dyDescent="0.25">
      <c r="A814" t="s">
        <v>2050</v>
      </c>
      <c r="B814" t="s">
        <v>2051</v>
      </c>
      <c r="C814">
        <v>3</v>
      </c>
      <c r="D814" t="str">
        <f>VLOOKUP(Table_miniLM_document_topics[[#This Row],[Column3.topic]],miniLM_document_topicDescriptio!$B$2:$C$26,2,FALSE)</f>
        <v>3_task_the_in_and</v>
      </c>
    </row>
    <row r="815" spans="1:4" x14ac:dyDescent="0.25">
      <c r="A815" t="s">
        <v>2055</v>
      </c>
      <c r="B815" t="s">
        <v>2056</v>
      </c>
      <c r="C815">
        <v>-1</v>
      </c>
      <c r="D815" t="str">
        <f>VLOOKUP(Table_miniLM_document_topics[[#This Row],[Column3.topic]],miniLM_document_topicDescriptio!$B$2:$C$26,2,FALSE)</f>
        <v>-1_the_of_ and_in_to_learning_language</v>
      </c>
    </row>
    <row r="816" spans="1:4" x14ac:dyDescent="0.25">
      <c r="A816" t="s">
        <v>2060</v>
      </c>
      <c r="B816" t="s">
        <v>2061</v>
      </c>
      <c r="C816">
        <v>1</v>
      </c>
      <c r="D816" t="str">
        <f>VLOOKUP(Table_miniLM_document_topics[[#This Row],[Column3.topic]],miniLM_document_topicDescriptio!$B$2:$C$26,2,FALSE)</f>
        <v>1_and_the_telecollaboration_intercultural</v>
      </c>
    </row>
    <row r="817" spans="1:4" x14ac:dyDescent="0.25">
      <c r="A817" t="s">
        <v>2066</v>
      </c>
      <c r="B817" t="s">
        <v>2067</v>
      </c>
      <c r="C817">
        <v>3</v>
      </c>
      <c r="D817" t="str">
        <f>VLOOKUP(Table_miniLM_document_topics[[#This Row],[Column3.topic]],miniLM_document_topicDescriptio!$B$2:$C$26,2,FALSE)</f>
        <v>3_task_the_in_and</v>
      </c>
    </row>
    <row r="818" spans="1:4" x14ac:dyDescent="0.25">
      <c r="A818" t="s">
        <v>2071</v>
      </c>
      <c r="B818" t="s">
        <v>2072</v>
      </c>
      <c r="C818">
        <v>-1</v>
      </c>
      <c r="D818" t="str">
        <f>VLOOKUP(Table_miniLM_document_topics[[#This Row],[Column3.topic]],miniLM_document_topicDescriptio!$B$2:$C$26,2,FALSE)</f>
        <v>-1_the_of_ and_in_to_learning_language</v>
      </c>
    </row>
    <row r="819" spans="1:4" x14ac:dyDescent="0.25">
      <c r="A819" t="s">
        <v>2076</v>
      </c>
      <c r="B819" t="s">
        <v>2077</v>
      </c>
      <c r="C819">
        <v>5</v>
      </c>
      <c r="D819" t="str">
        <f>VLOOKUP(Table_miniLM_document_topics[[#This Row],[Column3.topic]],miniLM_document_topicDescriptio!$B$2:$C$26,2,FALSE)</f>
        <v>5_writing_collaborative_wiki_the</v>
      </c>
    </row>
    <row r="820" spans="1:4" x14ac:dyDescent="0.25">
      <c r="A820" t="s">
        <v>2081</v>
      </c>
      <c r="B820" t="s">
        <v>2082</v>
      </c>
      <c r="C820">
        <v>3</v>
      </c>
      <c r="D820" t="str">
        <f>VLOOKUP(Table_miniLM_document_topics[[#This Row],[Column3.topic]],miniLM_document_topicDescriptio!$B$2:$C$26,2,FALSE)</f>
        <v>3_task_the_in_and</v>
      </c>
    </row>
    <row r="821" spans="1:4" x14ac:dyDescent="0.25">
      <c r="A821" t="s">
        <v>2086</v>
      </c>
      <c r="B821" t="s">
        <v>2087</v>
      </c>
      <c r="C821">
        <v>7</v>
      </c>
      <c r="D821" t="str">
        <f>VLOOKUP(Table_miniLM_document_topics[[#This Row],[Column3.topic]],miniLM_document_topicDescriptio!$B$2:$C$26,2,FALSE)</f>
        <v>7_game_games_and_gaming</v>
      </c>
    </row>
    <row r="822" spans="1:4" x14ac:dyDescent="0.25">
      <c r="A822" t="s">
        <v>2091</v>
      </c>
      <c r="B822" t="s">
        <v>2092</v>
      </c>
      <c r="C822">
        <v>20</v>
      </c>
      <c r="D822" t="str">
        <f>VLOOKUP(Table_miniLM_document_topics[[#This Row],[Column3.topic]],miniLM_document_topicDescriptio!$B$2:$C$26,2,FALSE)</f>
        <v>20_anxiety_fla_the_speaking</v>
      </c>
    </row>
    <row r="823" spans="1:4" x14ac:dyDescent="0.25">
      <c r="A823" t="s">
        <v>2096</v>
      </c>
      <c r="B823" t="s">
        <v>2097</v>
      </c>
      <c r="C823">
        <v>18</v>
      </c>
      <c r="D823" t="str">
        <f>VLOOKUP(Table_miniLM_document_topics[[#This Row],[Column3.topic]],miniLM_document_topicDescriptio!$B$2:$C$26,2,FALSE)</f>
        <v>18_online_and_the_language</v>
      </c>
    </row>
    <row r="824" spans="1:4" x14ac:dyDescent="0.25">
      <c r="A824" t="s">
        <v>2101</v>
      </c>
      <c r="B824" t="s">
        <v>5926</v>
      </c>
      <c r="C824">
        <v>20</v>
      </c>
      <c r="D824" t="str">
        <f>VLOOKUP(Table_miniLM_document_topics[[#This Row],[Column3.topic]],miniLM_document_topicDescriptio!$B$2:$C$26,2,FALSE)</f>
        <v>20_anxiety_fla_the_speaking</v>
      </c>
    </row>
    <row r="825" spans="1:4" x14ac:dyDescent="0.25">
      <c r="A825" t="s">
        <v>2105</v>
      </c>
      <c r="B825" t="s">
        <v>2106</v>
      </c>
      <c r="C825">
        <v>17</v>
      </c>
      <c r="D825" t="str">
        <f>VLOOKUP(Table_miniLM_document_topics[[#This Row],[Column3.topic]],miniLM_document_topicDescriptio!$B$2:$C$26,2,FALSE)</f>
        <v>17_reading_students_the_comprehension</v>
      </c>
    </row>
    <row r="826" spans="1:4" x14ac:dyDescent="0.25">
      <c r="A826" t="s">
        <v>2449</v>
      </c>
      <c r="B826" t="s">
        <v>2450</v>
      </c>
      <c r="C826">
        <v>-1</v>
      </c>
      <c r="D826" t="str">
        <f>VLOOKUP(Table_miniLM_document_topics[[#This Row],[Column3.topic]],miniLM_document_topicDescriptio!$B$2:$C$26,2,FALSE)</f>
        <v>-1_the_of_ and_in_to_learning_language</v>
      </c>
    </row>
    <row r="827" spans="1:4" x14ac:dyDescent="0.25">
      <c r="A827" t="s">
        <v>2454</v>
      </c>
      <c r="B827" t="s">
        <v>2455</v>
      </c>
      <c r="C827">
        <v>14</v>
      </c>
      <c r="D827" t="str">
        <f>VLOOKUP(Table_miniLM_document_topics[[#This Row],[Column3.topic]],miniLM_document_topicDescriptio!$B$2:$C$26,2,FALSE)</f>
        <v>14_vocabulary_the_of_and</v>
      </c>
    </row>
    <row r="828" spans="1:4" x14ac:dyDescent="0.25">
      <c r="A828" t="s">
        <v>2459</v>
      </c>
      <c r="B828" t="s">
        <v>2460</v>
      </c>
      <c r="C828">
        <v>9</v>
      </c>
      <c r="D828" t="str">
        <f>VLOOKUP(Table_miniLM_document_topics[[#This Row],[Column3.topic]],miniLM_document_topicDescriptio!$B$2:$C$26,2,FALSE)</f>
        <v>9_captions_comprehension_the_vocabulary</v>
      </c>
    </row>
    <row r="829" spans="1:4" x14ac:dyDescent="0.25">
      <c r="A829" t="s">
        <v>2464</v>
      </c>
      <c r="B829" t="s">
        <v>2465</v>
      </c>
      <c r="C829">
        <v>-1</v>
      </c>
      <c r="D829" t="str">
        <f>VLOOKUP(Table_miniLM_document_topics[[#This Row],[Column3.topic]],miniLM_document_topicDescriptio!$B$2:$C$26,2,FALSE)</f>
        <v>-1_the_of_ and_in_to_learning_language</v>
      </c>
    </row>
    <row r="830" spans="1:4" x14ac:dyDescent="0.25">
      <c r="A830" t="s">
        <v>2469</v>
      </c>
      <c r="B830" t="s">
        <v>5925</v>
      </c>
      <c r="C830">
        <v>4</v>
      </c>
      <c r="D830" t="str">
        <f>VLOOKUP(Table_miniLM_document_topics[[#This Row],[Column3.topic]],miniLM_document_topicDescriptio!$B$2:$C$26,2,FALSE)</f>
        <v>4_corpus_the_ddl_of</v>
      </c>
    </row>
    <row r="831" spans="1:4" x14ac:dyDescent="0.25">
      <c r="A831" t="s">
        <v>2473</v>
      </c>
      <c r="B831" t="s">
        <v>2474</v>
      </c>
      <c r="C831">
        <v>1</v>
      </c>
      <c r="D831" t="str">
        <f>VLOOKUP(Table_miniLM_document_topics[[#This Row],[Column3.topic]],miniLM_document_topicDescriptio!$B$2:$C$26,2,FALSE)</f>
        <v>1_and_the_telecollaboration_intercultural</v>
      </c>
    </row>
    <row r="832" spans="1:4" x14ac:dyDescent="0.25">
      <c r="A832" t="s">
        <v>2478</v>
      </c>
      <c r="B832" t="s">
        <v>2479</v>
      </c>
      <c r="C832">
        <v>8</v>
      </c>
      <c r="D832" t="str">
        <f>VLOOKUP(Table_miniLM_document_topics[[#This Row],[Column3.topic]],miniLM_document_topicDescriptio!$B$2:$C$26,2,FALSE)</f>
        <v>8_blended_learning_the_and</v>
      </c>
    </row>
    <row r="833" spans="1:4" x14ac:dyDescent="0.25">
      <c r="A833" t="s">
        <v>2482</v>
      </c>
      <c r="B833" t="s">
        <v>2483</v>
      </c>
      <c r="C833">
        <v>12</v>
      </c>
      <c r="D833" t="str">
        <f>VLOOKUP(Table_miniLM_document_topics[[#This Row],[Column3.topic]],miniLM_document_topicDescriptio!$B$2:$C$26,2,FALSE)</f>
        <v>12_vr_virtual_the_and</v>
      </c>
    </row>
    <row r="834" spans="1:4" x14ac:dyDescent="0.25">
      <c r="A834" t="s">
        <v>2487</v>
      </c>
      <c r="B834" t="s">
        <v>2488</v>
      </c>
      <c r="C834">
        <v>12</v>
      </c>
      <c r="D834" t="str">
        <f>VLOOKUP(Table_miniLM_document_topics[[#This Row],[Column3.topic]],miniLM_document_topicDescriptio!$B$2:$C$26,2,FALSE)</f>
        <v>12_vr_virtual_the_and</v>
      </c>
    </row>
    <row r="835" spans="1:4" x14ac:dyDescent="0.25">
      <c r="A835" t="s">
        <v>2492</v>
      </c>
      <c r="B835" t="s">
        <v>2493</v>
      </c>
      <c r="C835">
        <v>12</v>
      </c>
      <c r="D835" t="str">
        <f>VLOOKUP(Table_miniLM_document_topics[[#This Row],[Column3.topic]],miniLM_document_topicDescriptio!$B$2:$C$26,2,FALSE)</f>
        <v>12_vr_virtual_the_and</v>
      </c>
    </row>
    <row r="836" spans="1:4" x14ac:dyDescent="0.25">
      <c r="A836" t="s">
        <v>2497</v>
      </c>
      <c r="B836" t="s">
        <v>2498</v>
      </c>
      <c r="C836">
        <v>21</v>
      </c>
      <c r="D836" t="str">
        <f>VLOOKUP(Table_miniLM_document_topics[[#This Row],[Column3.topic]],miniLM_document_topicDescriptio!$B$2:$C$26,2,FALSE)</f>
        <v>21_test_assessment_da_takers</v>
      </c>
    </row>
    <row r="837" spans="1:4" x14ac:dyDescent="0.25">
      <c r="A837" t="s">
        <v>2502</v>
      </c>
      <c r="B837" t="s">
        <v>2503</v>
      </c>
      <c r="C837">
        <v>20</v>
      </c>
      <c r="D837" t="str">
        <f>VLOOKUP(Table_miniLM_document_topics[[#This Row],[Column3.topic]],miniLM_document_topicDescriptio!$B$2:$C$26,2,FALSE)</f>
        <v>20_anxiety_fla_the_speaking</v>
      </c>
    </row>
    <row r="838" spans="1:4" x14ac:dyDescent="0.25">
      <c r="A838" t="s">
        <v>2507</v>
      </c>
      <c r="B838" t="s">
        <v>2508</v>
      </c>
      <c r="C838">
        <v>-1</v>
      </c>
      <c r="D838" t="str">
        <f>VLOOKUP(Table_miniLM_document_topics[[#This Row],[Column3.topic]],miniLM_document_topicDescriptio!$B$2:$C$26,2,FALSE)</f>
        <v>-1_the_of_ and_in_to_learning_language</v>
      </c>
    </row>
    <row r="839" spans="1:4" x14ac:dyDescent="0.25">
      <c r="A839" t="s">
        <v>2511</v>
      </c>
      <c r="B839" t="s">
        <v>2512</v>
      </c>
      <c r="C839">
        <v>1</v>
      </c>
      <c r="D839" t="str">
        <f>VLOOKUP(Table_miniLM_document_topics[[#This Row],[Column3.topic]],miniLM_document_topicDescriptio!$B$2:$C$26,2,FALSE)</f>
        <v>1_and_the_telecollaboration_intercultural</v>
      </c>
    </row>
    <row r="840" spans="1:4" x14ac:dyDescent="0.25">
      <c r="A840" t="s">
        <v>2516</v>
      </c>
      <c r="B840" t="s">
        <v>2517</v>
      </c>
      <c r="C840">
        <v>2</v>
      </c>
      <c r="D840" t="str">
        <f>VLOOKUP(Table_miniLM_document_topics[[#This Row],[Column3.topic]],miniLM_document_topicDescriptio!$B$2:$C$26,2,FALSE)</f>
        <v>2_mobile_learning_mall_the</v>
      </c>
    </row>
    <row r="841" spans="1:4" x14ac:dyDescent="0.25">
      <c r="A841" t="s">
        <v>2521</v>
      </c>
      <c r="B841" t="s">
        <v>2522</v>
      </c>
      <c r="C841">
        <v>3</v>
      </c>
      <c r="D841" t="str">
        <f>VLOOKUP(Table_miniLM_document_topics[[#This Row],[Column3.topic]],miniLM_document_topicDescriptio!$B$2:$C$26,2,FALSE)</f>
        <v>3_task_the_in_and</v>
      </c>
    </row>
    <row r="842" spans="1:4" x14ac:dyDescent="0.25">
      <c r="A842" t="s">
        <v>2526</v>
      </c>
      <c r="B842" t="s">
        <v>2527</v>
      </c>
      <c r="C842">
        <v>-1</v>
      </c>
      <c r="D842" t="str">
        <f>VLOOKUP(Table_miniLM_document_topics[[#This Row],[Column3.topic]],miniLM_document_topicDescriptio!$B$2:$C$26,2,FALSE)</f>
        <v>-1_the_of_ and_in_to_learning_language</v>
      </c>
    </row>
    <row r="843" spans="1:4" x14ac:dyDescent="0.25">
      <c r="A843" t="s">
        <v>2531</v>
      </c>
      <c r="B843" t="s">
        <v>2532</v>
      </c>
      <c r="C843">
        <v>23</v>
      </c>
      <c r="D843" t="str">
        <f>VLOOKUP(Table_miniLM_document_topics[[#This Row],[Column3.topic]],miniLM_document_topicDescriptio!$B$2:$C$26,2,FALSE)</f>
        <v>23_meta_call_of_research</v>
      </c>
    </row>
    <row r="844" spans="1:4" x14ac:dyDescent="0.25">
      <c r="A844" t="s">
        <v>2536</v>
      </c>
      <c r="B844" t="s">
        <v>2537</v>
      </c>
      <c r="C844">
        <v>-1</v>
      </c>
      <c r="D844" t="str">
        <f>VLOOKUP(Table_miniLM_document_topics[[#This Row],[Column3.topic]],miniLM_document_topicDescriptio!$B$2:$C$26,2,FALSE)</f>
        <v>-1_the_of_ and_in_to_learning_language</v>
      </c>
    </row>
    <row r="845" spans="1:4" x14ac:dyDescent="0.25">
      <c r="A845" t="s">
        <v>2838</v>
      </c>
      <c r="B845" t="s">
        <v>2839</v>
      </c>
      <c r="C845">
        <v>-1</v>
      </c>
      <c r="D845" t="str">
        <f>VLOOKUP(Table_miniLM_document_topics[[#This Row],[Column3.topic]],miniLM_document_topicDescriptio!$B$2:$C$26,2,FALSE)</f>
        <v>-1_the_of_ and_in_to_learning_language</v>
      </c>
    </row>
    <row r="846" spans="1:4" x14ac:dyDescent="0.25">
      <c r="A846" t="s">
        <v>2843</v>
      </c>
      <c r="B846" t="s">
        <v>2844</v>
      </c>
      <c r="C846">
        <v>15</v>
      </c>
      <c r="D846" t="str">
        <f>VLOOKUP(Table_miniLM_document_topics[[#This Row],[Column3.topic]],miniLM_document_topicDescriptio!$B$2:$C$26,2,FALSE)</f>
        <v>15_digital_storytelling_the_and</v>
      </c>
    </row>
    <row r="847" spans="1:4" x14ac:dyDescent="0.25">
      <c r="A847" t="s">
        <v>2847</v>
      </c>
      <c r="B847" t="s">
        <v>2848</v>
      </c>
      <c r="C847">
        <v>-1</v>
      </c>
      <c r="D847" t="str">
        <f>VLOOKUP(Table_miniLM_document_topics[[#This Row],[Column3.topic]],miniLM_document_topicDescriptio!$B$2:$C$26,2,FALSE)</f>
        <v>-1_the_of_ and_in_to_learning_language</v>
      </c>
    </row>
    <row r="848" spans="1:4" x14ac:dyDescent="0.25">
      <c r="A848" t="s">
        <v>2851</v>
      </c>
      <c r="B848" t="s">
        <v>2852</v>
      </c>
      <c r="C848">
        <v>7</v>
      </c>
      <c r="D848" t="str">
        <f>VLOOKUP(Table_miniLM_document_topics[[#This Row],[Column3.topic]],miniLM_document_topicDescriptio!$B$2:$C$26,2,FALSE)</f>
        <v>7_game_games_and_gaming</v>
      </c>
    </row>
    <row r="849" spans="1:4" x14ac:dyDescent="0.25">
      <c r="A849" t="s">
        <v>2856</v>
      </c>
      <c r="B849" t="s">
        <v>2857</v>
      </c>
      <c r="C849">
        <v>15</v>
      </c>
      <c r="D849" t="str">
        <f>VLOOKUP(Table_miniLM_document_topics[[#This Row],[Column3.topic]],miniLM_document_topicDescriptio!$B$2:$C$26,2,FALSE)</f>
        <v>15_digital_storytelling_the_and</v>
      </c>
    </row>
    <row r="850" spans="1:4" x14ac:dyDescent="0.25">
      <c r="A850" t="s">
        <v>2861</v>
      </c>
      <c r="B850" t="s">
        <v>2862</v>
      </c>
      <c r="C850">
        <v>4</v>
      </c>
      <c r="D850" t="str">
        <f>VLOOKUP(Table_miniLM_document_topics[[#This Row],[Column3.topic]],miniLM_document_topicDescriptio!$B$2:$C$26,2,FALSE)</f>
        <v>4_corpus_the_ddl_of</v>
      </c>
    </row>
    <row r="851" spans="1:4" x14ac:dyDescent="0.25">
      <c r="A851" t="s">
        <v>2866</v>
      </c>
      <c r="B851" t="s">
        <v>2867</v>
      </c>
      <c r="C851">
        <v>-1</v>
      </c>
      <c r="D851" t="str">
        <f>VLOOKUP(Table_miniLM_document_topics[[#This Row],[Column3.topic]],miniLM_document_topicDescriptio!$B$2:$C$26,2,FALSE)</f>
        <v>-1_the_of_ and_in_to_learning_language</v>
      </c>
    </row>
    <row r="852" spans="1:4" x14ac:dyDescent="0.25">
      <c r="A852" t="s">
        <v>2871</v>
      </c>
      <c r="B852" t="s">
        <v>2872</v>
      </c>
      <c r="C852">
        <v>3</v>
      </c>
      <c r="D852" t="str">
        <f>VLOOKUP(Table_miniLM_document_topics[[#This Row],[Column3.topic]],miniLM_document_topicDescriptio!$B$2:$C$26,2,FALSE)</f>
        <v>3_task_the_in_and</v>
      </c>
    </row>
    <row r="853" spans="1:4" x14ac:dyDescent="0.25">
      <c r="A853" t="s">
        <v>2876</v>
      </c>
      <c r="B853" t="s">
        <v>2877</v>
      </c>
      <c r="C853">
        <v>7</v>
      </c>
      <c r="D853" t="str">
        <f>VLOOKUP(Table_miniLM_document_topics[[#This Row],[Column3.topic]],miniLM_document_topicDescriptio!$B$2:$C$26,2,FALSE)</f>
        <v>7_game_games_and_gaming</v>
      </c>
    </row>
    <row r="854" spans="1:4" x14ac:dyDescent="0.25">
      <c r="A854" t="s">
        <v>2881</v>
      </c>
      <c r="B854" t="s">
        <v>2882</v>
      </c>
      <c r="C854">
        <v>6</v>
      </c>
      <c r="D854" t="str">
        <f>VLOOKUP(Table_miniLM_document_topics[[#This Row],[Column3.topic]],miniLM_document_topicDescriptio!$B$2:$C$26,2,FALSE)</f>
        <v>6_pronunciation_the_asr_of</v>
      </c>
    </row>
    <row r="855" spans="1:4" x14ac:dyDescent="0.25">
      <c r="A855" t="s">
        <v>2885</v>
      </c>
      <c r="B855" t="s">
        <v>2886</v>
      </c>
      <c r="C855">
        <v>-1</v>
      </c>
      <c r="D855" t="str">
        <f>VLOOKUP(Table_miniLM_document_topics[[#This Row],[Column3.topic]],miniLM_document_topicDescriptio!$B$2:$C$26,2,FALSE)</f>
        <v>-1_the_of_ and_in_to_learning_language</v>
      </c>
    </row>
    <row r="856" spans="1:4" x14ac:dyDescent="0.25">
      <c r="A856" t="s">
        <v>2889</v>
      </c>
      <c r="B856" t="s">
        <v>2890</v>
      </c>
      <c r="C856">
        <v>11</v>
      </c>
      <c r="D856" t="str">
        <f>VLOOKUP(Table_miniLM_document_topics[[#This Row],[Column3.topic]],miniLM_document_topicDescriptio!$B$2:$C$26,2,FALSE)</f>
        <v>11_feedback_awe_writing_errors</v>
      </c>
    </row>
    <row r="857" spans="1:4" x14ac:dyDescent="0.25">
      <c r="A857" t="s">
        <v>2894</v>
      </c>
      <c r="B857" t="s">
        <v>2895</v>
      </c>
      <c r="C857">
        <v>4</v>
      </c>
      <c r="D857" t="str">
        <f>VLOOKUP(Table_miniLM_document_topics[[#This Row],[Column3.topic]],miniLM_document_topicDescriptio!$B$2:$C$26,2,FALSE)</f>
        <v>4_corpus_the_ddl_of</v>
      </c>
    </row>
    <row r="858" spans="1:4" x14ac:dyDescent="0.25">
      <c r="A858" t="s">
        <v>2899</v>
      </c>
      <c r="B858" t="s">
        <v>2900</v>
      </c>
      <c r="C858">
        <v>-1</v>
      </c>
      <c r="D858" t="str">
        <f>VLOOKUP(Table_miniLM_document_topics[[#This Row],[Column3.topic]],miniLM_document_topicDescriptio!$B$2:$C$26,2,FALSE)</f>
        <v>-1_the_of_ and_in_to_learning_language</v>
      </c>
    </row>
    <row r="859" spans="1:4" x14ac:dyDescent="0.25">
      <c r="A859" t="s">
        <v>2903</v>
      </c>
      <c r="B859" t="s">
        <v>2904</v>
      </c>
      <c r="C859">
        <v>2</v>
      </c>
      <c r="D859" t="str">
        <f>VLOOKUP(Table_miniLM_document_topics[[#This Row],[Column3.topic]],miniLM_document_topicDescriptio!$B$2:$C$26,2,FALSE)</f>
        <v>2_mobile_learning_mall_the</v>
      </c>
    </row>
    <row r="860" spans="1:4" x14ac:dyDescent="0.25">
      <c r="A860" t="s">
        <v>2908</v>
      </c>
      <c r="B860" t="s">
        <v>5924</v>
      </c>
      <c r="C860">
        <v>15</v>
      </c>
      <c r="D860" t="str">
        <f>VLOOKUP(Table_miniLM_document_topics[[#This Row],[Column3.topic]],miniLM_document_topicDescriptio!$B$2:$C$26,2,FALSE)</f>
        <v>15_digital_storytelling_the_and</v>
      </c>
    </row>
    <row r="861" spans="1:4" x14ac:dyDescent="0.25">
      <c r="A861" t="s">
        <v>2912</v>
      </c>
      <c r="B861" t="s">
        <v>2913</v>
      </c>
      <c r="C861">
        <v>1</v>
      </c>
      <c r="D861" t="str">
        <f>VLOOKUP(Table_miniLM_document_topics[[#This Row],[Column3.topic]],miniLM_document_topicDescriptio!$B$2:$C$26,2,FALSE)</f>
        <v>1_and_the_telecollaboration_intercultural</v>
      </c>
    </row>
    <row r="862" spans="1:4" x14ac:dyDescent="0.25">
      <c r="A862" t="s">
        <v>2917</v>
      </c>
      <c r="B862" t="s">
        <v>2918</v>
      </c>
      <c r="C862">
        <v>-1</v>
      </c>
      <c r="D862" t="str">
        <f>VLOOKUP(Table_miniLM_document_topics[[#This Row],[Column3.topic]],miniLM_document_topicDescriptio!$B$2:$C$26,2,FALSE)</f>
        <v>-1_the_of_ and_in_to_learning_language</v>
      </c>
    </row>
    <row r="863" spans="1:4" x14ac:dyDescent="0.25">
      <c r="A863" t="s">
        <v>2922</v>
      </c>
      <c r="B863" t="s">
        <v>2923</v>
      </c>
      <c r="C863">
        <v>12</v>
      </c>
      <c r="D863" t="str">
        <f>VLOOKUP(Table_miniLM_document_topics[[#This Row],[Column3.topic]],miniLM_document_topicDescriptio!$B$2:$C$26,2,FALSE)</f>
        <v>12_vr_virtual_the_and</v>
      </c>
    </row>
    <row r="864" spans="1:4" x14ac:dyDescent="0.25">
      <c r="A864" t="s">
        <v>2926</v>
      </c>
      <c r="B864" t="s">
        <v>2927</v>
      </c>
      <c r="C864">
        <v>-1</v>
      </c>
      <c r="D864" t="str">
        <f>VLOOKUP(Table_miniLM_document_topics[[#This Row],[Column3.topic]],miniLM_document_topicDescriptio!$B$2:$C$26,2,FALSE)</f>
        <v>-1_the_of_ and_in_to_learning_language</v>
      </c>
    </row>
    <row r="865" spans="1:4" x14ac:dyDescent="0.25">
      <c r="A865" t="s">
        <v>2931</v>
      </c>
      <c r="B865" t="s">
        <v>2932</v>
      </c>
      <c r="C865">
        <v>-1</v>
      </c>
      <c r="D865" t="str">
        <f>VLOOKUP(Table_miniLM_document_topics[[#This Row],[Column3.topic]],miniLM_document_topicDescriptio!$B$2:$C$26,2,FALSE)</f>
        <v>-1_the_of_ and_in_to_learning_language</v>
      </c>
    </row>
    <row r="866" spans="1:4" x14ac:dyDescent="0.25">
      <c r="A866" t="s">
        <v>2935</v>
      </c>
      <c r="B866" t="s">
        <v>2936</v>
      </c>
      <c r="C866">
        <v>3</v>
      </c>
      <c r="D866" t="str">
        <f>VLOOKUP(Table_miniLM_document_topics[[#This Row],[Column3.topic]],miniLM_document_topicDescriptio!$B$2:$C$26,2,FALSE)</f>
        <v>3_task_the_in_and</v>
      </c>
    </row>
    <row r="867" spans="1:4" x14ac:dyDescent="0.25">
      <c r="A867" t="s">
        <v>2940</v>
      </c>
      <c r="B867" t="s">
        <v>2941</v>
      </c>
      <c r="C867">
        <v>13</v>
      </c>
      <c r="D867" t="str">
        <f>VLOOKUP(Table_miniLM_document_topics[[#This Row],[Column3.topic]],miniLM_document_topicDescriptio!$B$2:$C$26,2,FALSE)</f>
        <v>13_multimodal_of_the_online</v>
      </c>
    </row>
    <row r="868" spans="1:4" x14ac:dyDescent="0.25">
      <c r="A868" t="s">
        <v>2945</v>
      </c>
      <c r="B868" t="s">
        <v>2946</v>
      </c>
      <c r="C868">
        <v>0</v>
      </c>
      <c r="D868" t="str">
        <f>VLOOKUP(Table_miniLM_document_topics[[#This Row],[Column3.topic]],miniLM_document_topicDescriptio!$B$2:$C$26,2,FALSE)</f>
        <v>0_technology_teachers_of_the</v>
      </c>
    </row>
    <row r="869" spans="1:4" x14ac:dyDescent="0.25">
      <c r="A869" t="s">
        <v>2950</v>
      </c>
      <c r="B869" t="s">
        <v>2951</v>
      </c>
      <c r="C869">
        <v>4</v>
      </c>
      <c r="D869" t="str">
        <f>VLOOKUP(Table_miniLM_document_topics[[#This Row],[Column3.topic]],miniLM_document_topicDescriptio!$B$2:$C$26,2,FALSE)</f>
        <v>4_corpus_the_ddl_of</v>
      </c>
    </row>
    <row r="870" spans="1:4" x14ac:dyDescent="0.25">
      <c r="A870" t="s">
        <v>2955</v>
      </c>
      <c r="B870" t="s">
        <v>2956</v>
      </c>
      <c r="C870">
        <v>2</v>
      </c>
      <c r="D870" t="str">
        <f>VLOOKUP(Table_miniLM_document_topics[[#This Row],[Column3.topic]],miniLM_document_topicDescriptio!$B$2:$C$26,2,FALSE)</f>
        <v>2_mobile_learning_mall_the</v>
      </c>
    </row>
    <row r="871" spans="1:4" x14ac:dyDescent="0.25">
      <c r="A871" t="s">
        <v>2960</v>
      </c>
      <c r="B871" t="s">
        <v>2961</v>
      </c>
      <c r="C871">
        <v>9</v>
      </c>
      <c r="D871" t="str">
        <f>VLOOKUP(Table_miniLM_document_topics[[#This Row],[Column3.topic]],miniLM_document_topicDescriptio!$B$2:$C$26,2,FALSE)</f>
        <v>9_captions_comprehension_the_vocabulary</v>
      </c>
    </row>
    <row r="872" spans="1:4" x14ac:dyDescent="0.25">
      <c r="A872" t="s">
        <v>2965</v>
      </c>
      <c r="B872" t="s">
        <v>2966</v>
      </c>
      <c r="C872">
        <v>4</v>
      </c>
      <c r="D872" t="str">
        <f>VLOOKUP(Table_miniLM_document_topics[[#This Row],[Column3.topic]],miniLM_document_topicDescriptio!$B$2:$C$26,2,FALSE)</f>
        <v>4_corpus_the_ddl_of</v>
      </c>
    </row>
    <row r="873" spans="1:4" x14ac:dyDescent="0.25">
      <c r="A873" t="s">
        <v>2970</v>
      </c>
      <c r="B873" t="s">
        <v>2971</v>
      </c>
      <c r="C873">
        <v>7</v>
      </c>
      <c r="D873" t="str">
        <f>VLOOKUP(Table_miniLM_document_topics[[#This Row],[Column3.topic]],miniLM_document_topicDescriptio!$B$2:$C$26,2,FALSE)</f>
        <v>7_game_games_and_gaming</v>
      </c>
    </row>
    <row r="874" spans="1:4" x14ac:dyDescent="0.25">
      <c r="A874" t="s">
        <v>2975</v>
      </c>
      <c r="B874" t="s">
        <v>2976</v>
      </c>
      <c r="C874">
        <v>7</v>
      </c>
      <c r="D874" t="str">
        <f>VLOOKUP(Table_miniLM_document_topics[[#This Row],[Column3.topic]],miniLM_document_topicDescriptio!$B$2:$C$26,2,FALSE)</f>
        <v>7_game_games_and_gaming</v>
      </c>
    </row>
    <row r="875" spans="1:4" x14ac:dyDescent="0.25">
      <c r="A875" t="s">
        <v>2981</v>
      </c>
      <c r="B875" t="s">
        <v>2982</v>
      </c>
      <c r="C875">
        <v>7</v>
      </c>
      <c r="D875" t="str">
        <f>VLOOKUP(Table_miniLM_document_topics[[#This Row],[Column3.topic]],miniLM_document_topicDescriptio!$B$2:$C$26,2,FALSE)</f>
        <v>7_game_games_and_gaming</v>
      </c>
    </row>
    <row r="876" spans="1:4" x14ac:dyDescent="0.25">
      <c r="A876" t="s">
        <v>2986</v>
      </c>
      <c r="B876" t="s">
        <v>2987</v>
      </c>
      <c r="C876">
        <v>7</v>
      </c>
      <c r="D876" t="str">
        <f>VLOOKUP(Table_miniLM_document_topics[[#This Row],[Column3.topic]],miniLM_document_topicDescriptio!$B$2:$C$26,2,FALSE)</f>
        <v>7_game_games_and_gaming</v>
      </c>
    </row>
    <row r="877" spans="1:4" x14ac:dyDescent="0.25">
      <c r="A877" t="s">
        <v>2991</v>
      </c>
      <c r="B877" t="s">
        <v>2992</v>
      </c>
      <c r="C877">
        <v>7</v>
      </c>
      <c r="D877" t="str">
        <f>VLOOKUP(Table_miniLM_document_topics[[#This Row],[Column3.topic]],miniLM_document_topicDescriptio!$B$2:$C$26,2,FALSE)</f>
        <v>7_game_games_and_gaming</v>
      </c>
    </row>
    <row r="878" spans="1:4" x14ac:dyDescent="0.25">
      <c r="A878" t="s">
        <v>2996</v>
      </c>
      <c r="B878" t="s">
        <v>2997</v>
      </c>
      <c r="C878">
        <v>7</v>
      </c>
      <c r="D878" t="str">
        <f>VLOOKUP(Table_miniLM_document_topics[[#This Row],[Column3.topic]],miniLM_document_topicDescriptio!$B$2:$C$26,2,FALSE)</f>
        <v>7_game_games_and_gaming</v>
      </c>
    </row>
    <row r="879" spans="1:4" x14ac:dyDescent="0.25">
      <c r="A879" t="s">
        <v>3358</v>
      </c>
      <c r="B879" t="s">
        <v>3359</v>
      </c>
      <c r="C879">
        <v>-1</v>
      </c>
      <c r="D879" t="str">
        <f>VLOOKUP(Table_miniLM_document_topics[[#This Row],[Column3.topic]],miniLM_document_topicDescriptio!$B$2:$C$26,2,FALSE)</f>
        <v>-1_the_of_ and_in_to_learning_language</v>
      </c>
    </row>
    <row r="880" spans="1:4" x14ac:dyDescent="0.25">
      <c r="A880" t="s">
        <v>3363</v>
      </c>
      <c r="B880" t="s">
        <v>3364</v>
      </c>
      <c r="C880">
        <v>9</v>
      </c>
      <c r="D880" t="str">
        <f>VLOOKUP(Table_miniLM_document_topics[[#This Row],[Column3.topic]],miniLM_document_topicDescriptio!$B$2:$C$26,2,FALSE)</f>
        <v>9_captions_comprehension_the_vocabulary</v>
      </c>
    </row>
    <row r="881" spans="1:4" x14ac:dyDescent="0.25">
      <c r="A881" t="s">
        <v>3368</v>
      </c>
      <c r="B881" t="s">
        <v>3369</v>
      </c>
      <c r="C881">
        <v>-1</v>
      </c>
      <c r="D881" t="str">
        <f>VLOOKUP(Table_miniLM_document_topics[[#This Row],[Column3.topic]],miniLM_document_topicDescriptio!$B$2:$C$26,2,FALSE)</f>
        <v>-1_the_of_ and_in_to_learning_language</v>
      </c>
    </row>
    <row r="882" spans="1:4" x14ac:dyDescent="0.25">
      <c r="A882" t="s">
        <v>3373</v>
      </c>
      <c r="B882" t="s">
        <v>3374</v>
      </c>
      <c r="C882">
        <v>1</v>
      </c>
      <c r="D882" t="str">
        <f>VLOOKUP(Table_miniLM_document_topics[[#This Row],[Column3.topic]],miniLM_document_topicDescriptio!$B$2:$C$26,2,FALSE)</f>
        <v>1_and_the_telecollaboration_intercultural</v>
      </c>
    </row>
    <row r="883" spans="1:4" x14ac:dyDescent="0.25">
      <c r="A883" t="s">
        <v>3378</v>
      </c>
      <c r="B883" t="s">
        <v>3379</v>
      </c>
      <c r="C883">
        <v>14</v>
      </c>
      <c r="D883" t="str">
        <f>VLOOKUP(Table_miniLM_document_topics[[#This Row],[Column3.topic]],miniLM_document_topicDescriptio!$B$2:$C$26,2,FALSE)</f>
        <v>14_vocabulary_the_of_and</v>
      </c>
    </row>
    <row r="884" spans="1:4" x14ac:dyDescent="0.25">
      <c r="A884" t="s">
        <v>3383</v>
      </c>
      <c r="B884" t="s">
        <v>3384</v>
      </c>
      <c r="C884">
        <v>0</v>
      </c>
      <c r="D884" t="str">
        <f>VLOOKUP(Table_miniLM_document_topics[[#This Row],[Column3.topic]],miniLM_document_topicDescriptio!$B$2:$C$26,2,FALSE)</f>
        <v>0_technology_teachers_of_the</v>
      </c>
    </row>
    <row r="885" spans="1:4" x14ac:dyDescent="0.25">
      <c r="A885" t="s">
        <v>3388</v>
      </c>
      <c r="B885" t="s">
        <v>5922</v>
      </c>
      <c r="C885">
        <v>16</v>
      </c>
      <c r="D885" t="str">
        <f>VLOOKUP(Table_miniLM_document_topics[[#This Row],[Column3.topic]],miniLM_document_topicDescriptio!$B$2:$C$26,2,FALSE)</f>
        <v>16_flipped_the_classroom_in</v>
      </c>
    </row>
    <row r="886" spans="1:4" x14ac:dyDescent="0.25">
      <c r="A886" t="s">
        <v>3391</v>
      </c>
      <c r="B886" t="s">
        <v>3392</v>
      </c>
      <c r="C886">
        <v>1</v>
      </c>
      <c r="D886" t="str">
        <f>VLOOKUP(Table_miniLM_document_topics[[#This Row],[Column3.topic]],miniLM_document_topicDescriptio!$B$2:$C$26,2,FALSE)</f>
        <v>1_and_the_telecollaboration_intercultural</v>
      </c>
    </row>
    <row r="887" spans="1:4" x14ac:dyDescent="0.25">
      <c r="A887" t="s">
        <v>3395</v>
      </c>
      <c r="B887" t="s">
        <v>3396</v>
      </c>
      <c r="C887">
        <v>-1</v>
      </c>
      <c r="D887" t="str">
        <f>VLOOKUP(Table_miniLM_document_topics[[#This Row],[Column3.topic]],miniLM_document_topicDescriptio!$B$2:$C$26,2,FALSE)</f>
        <v>-1_the_of_ and_in_to_learning_language</v>
      </c>
    </row>
    <row r="888" spans="1:4" x14ac:dyDescent="0.25">
      <c r="A888" t="s">
        <v>3399</v>
      </c>
      <c r="B888" t="s">
        <v>3400</v>
      </c>
      <c r="C888">
        <v>-1</v>
      </c>
      <c r="D888" t="str">
        <f>VLOOKUP(Table_miniLM_document_topics[[#This Row],[Column3.topic]],miniLM_document_topicDescriptio!$B$2:$C$26,2,FALSE)</f>
        <v>-1_the_of_ and_in_to_learning_language</v>
      </c>
    </row>
    <row r="889" spans="1:4" x14ac:dyDescent="0.25">
      <c r="A889" t="s">
        <v>3403</v>
      </c>
      <c r="B889" t="s">
        <v>3404</v>
      </c>
      <c r="C889">
        <v>13</v>
      </c>
      <c r="D889" t="str">
        <f>VLOOKUP(Table_miniLM_document_topics[[#This Row],[Column3.topic]],miniLM_document_topicDescriptio!$B$2:$C$26,2,FALSE)</f>
        <v>13_multimodal_of_the_online</v>
      </c>
    </row>
    <row r="890" spans="1:4" x14ac:dyDescent="0.25">
      <c r="A890" t="s">
        <v>3408</v>
      </c>
      <c r="B890" t="s">
        <v>3409</v>
      </c>
      <c r="C890">
        <v>7</v>
      </c>
      <c r="D890" t="str">
        <f>VLOOKUP(Table_miniLM_document_topics[[#This Row],[Column3.topic]],miniLM_document_topicDescriptio!$B$2:$C$26,2,FALSE)</f>
        <v>7_game_games_and_gaming</v>
      </c>
    </row>
    <row r="891" spans="1:4" x14ac:dyDescent="0.25">
      <c r="A891" t="s">
        <v>3412</v>
      </c>
      <c r="B891" t="s">
        <v>3413</v>
      </c>
      <c r="C891">
        <v>3</v>
      </c>
      <c r="D891" t="str">
        <f>VLOOKUP(Table_miniLM_document_topics[[#This Row],[Column3.topic]],miniLM_document_topicDescriptio!$B$2:$C$26,2,FALSE)</f>
        <v>3_task_the_in_and</v>
      </c>
    </row>
    <row r="892" spans="1:4" x14ac:dyDescent="0.25">
      <c r="A892" t="s">
        <v>3416</v>
      </c>
      <c r="B892" t="s">
        <v>3417</v>
      </c>
      <c r="C892">
        <v>0</v>
      </c>
      <c r="D892" t="str">
        <f>VLOOKUP(Table_miniLM_document_topics[[#This Row],[Column3.topic]],miniLM_document_topicDescriptio!$B$2:$C$26,2,FALSE)</f>
        <v>0_technology_teachers_of_the</v>
      </c>
    </row>
    <row r="893" spans="1:4" x14ac:dyDescent="0.25">
      <c r="A893" t="s">
        <v>3421</v>
      </c>
      <c r="B893" t="s">
        <v>5923</v>
      </c>
      <c r="C893">
        <v>10</v>
      </c>
      <c r="D893" t="str">
        <f>VLOOKUP(Table_miniLM_document_topics[[#This Row],[Column3.topic]],miniLM_document_topicDescriptio!$B$2:$C$26,2,FALSE)</f>
        <v>10_blog_language_online</v>
      </c>
    </row>
    <row r="894" spans="1:4" x14ac:dyDescent="0.25">
      <c r="A894" t="s">
        <v>3425</v>
      </c>
      <c r="B894" t="s">
        <v>3426</v>
      </c>
      <c r="C894">
        <v>10</v>
      </c>
      <c r="D894" t="str">
        <f>VLOOKUP(Table_miniLM_document_topics[[#This Row],[Column3.topic]],miniLM_document_topicDescriptio!$B$2:$C$26,2,FALSE)</f>
        <v>10_blog_language_online</v>
      </c>
    </row>
    <row r="895" spans="1:4" x14ac:dyDescent="0.25">
      <c r="A895" t="s">
        <v>3430</v>
      </c>
      <c r="B895" t="s">
        <v>3431</v>
      </c>
      <c r="C895">
        <v>4</v>
      </c>
      <c r="D895" t="str">
        <f>VLOOKUP(Table_miniLM_document_topics[[#This Row],[Column3.topic]],miniLM_document_topicDescriptio!$B$2:$C$26,2,FALSE)</f>
        <v>4_corpus_the_ddl_of</v>
      </c>
    </row>
    <row r="896" spans="1:4" x14ac:dyDescent="0.25">
      <c r="A896" t="s">
        <v>3774</v>
      </c>
      <c r="B896" t="s">
        <v>3775</v>
      </c>
      <c r="C896">
        <v>20</v>
      </c>
      <c r="D896" t="str">
        <f>VLOOKUP(Table_miniLM_document_topics[[#This Row],[Column3.topic]],miniLM_document_topicDescriptio!$B$2:$C$26,2,FALSE)</f>
        <v>20_anxiety_fla_the_speaking</v>
      </c>
    </row>
    <row r="897" spans="1:4" x14ac:dyDescent="0.25">
      <c r="A897" t="s">
        <v>3779</v>
      </c>
      <c r="B897" t="s">
        <v>3780</v>
      </c>
      <c r="C897">
        <v>8</v>
      </c>
      <c r="D897" t="str">
        <f>VLOOKUP(Table_miniLM_document_topics[[#This Row],[Column3.topic]],miniLM_document_topicDescriptio!$B$2:$C$26,2,FALSE)</f>
        <v>8_blended_learning_the_and</v>
      </c>
    </row>
    <row r="898" spans="1:4" x14ac:dyDescent="0.25">
      <c r="A898" t="s">
        <v>3784</v>
      </c>
      <c r="B898" t="s">
        <v>3785</v>
      </c>
      <c r="C898">
        <v>8</v>
      </c>
      <c r="D898" t="str">
        <f>VLOOKUP(Table_miniLM_document_topics[[#This Row],[Column3.topic]],miniLM_document_topicDescriptio!$B$2:$C$26,2,FALSE)</f>
        <v>8_blended_learning_the_and</v>
      </c>
    </row>
    <row r="899" spans="1:4" x14ac:dyDescent="0.25">
      <c r="A899" t="s">
        <v>3789</v>
      </c>
      <c r="B899" t="s">
        <v>3790</v>
      </c>
      <c r="C899">
        <v>8</v>
      </c>
      <c r="D899" t="str">
        <f>VLOOKUP(Table_miniLM_document_topics[[#This Row],[Column3.topic]],miniLM_document_topicDescriptio!$B$2:$C$26,2,FALSE)</f>
        <v>8_blended_learning_the_and</v>
      </c>
    </row>
    <row r="900" spans="1:4" x14ac:dyDescent="0.25">
      <c r="A900" t="s">
        <v>3794</v>
      </c>
      <c r="B900" t="s">
        <v>3795</v>
      </c>
      <c r="C900">
        <v>8</v>
      </c>
      <c r="D900" t="str">
        <f>VLOOKUP(Table_miniLM_document_topics[[#This Row],[Column3.topic]],miniLM_document_topicDescriptio!$B$2:$C$26,2,FALSE)</f>
        <v>8_blended_learning_the_and</v>
      </c>
    </row>
    <row r="901" spans="1:4" x14ac:dyDescent="0.25">
      <c r="A901" t="s">
        <v>3798</v>
      </c>
      <c r="B901" t="s">
        <v>3799</v>
      </c>
      <c r="C901">
        <v>20</v>
      </c>
      <c r="D901" t="str">
        <f>VLOOKUP(Table_miniLM_document_topics[[#This Row],[Column3.topic]],miniLM_document_topicDescriptio!$B$2:$C$26,2,FALSE)</f>
        <v>20_anxiety_fla_the_speaking</v>
      </c>
    </row>
    <row r="902" spans="1:4" x14ac:dyDescent="0.25">
      <c r="A902" t="s">
        <v>3803</v>
      </c>
      <c r="B902" t="s">
        <v>3804</v>
      </c>
      <c r="C902">
        <v>-1</v>
      </c>
      <c r="D902" t="str">
        <f>VLOOKUP(Table_miniLM_document_topics[[#This Row],[Column3.topic]],miniLM_document_topicDescriptio!$B$2:$C$26,2,FALSE)</f>
        <v>-1_the_of_ and_in_to_learning_language</v>
      </c>
    </row>
    <row r="903" spans="1:4" x14ac:dyDescent="0.25">
      <c r="A903" t="s">
        <v>3808</v>
      </c>
      <c r="B903" t="s">
        <v>3809</v>
      </c>
      <c r="C903">
        <v>4</v>
      </c>
      <c r="D903" t="str">
        <f>VLOOKUP(Table_miniLM_document_topics[[#This Row],[Column3.topic]],miniLM_document_topicDescriptio!$B$2:$C$26,2,FALSE)</f>
        <v>4_corpus_the_ddl_of</v>
      </c>
    </row>
    <row r="904" spans="1:4" x14ac:dyDescent="0.25">
      <c r="A904" t="s">
        <v>3813</v>
      </c>
      <c r="B904" t="s">
        <v>3814</v>
      </c>
      <c r="C904">
        <v>-1</v>
      </c>
      <c r="D904" t="str">
        <f>VLOOKUP(Table_miniLM_document_topics[[#This Row],[Column3.topic]],miniLM_document_topicDescriptio!$B$2:$C$26,2,FALSE)</f>
        <v>-1_the_of_ and_in_to_learning_language</v>
      </c>
    </row>
    <row r="905" spans="1:4" x14ac:dyDescent="0.25">
      <c r="A905" t="s">
        <v>3818</v>
      </c>
      <c r="B905" t="s">
        <v>3819</v>
      </c>
      <c r="C905">
        <v>4</v>
      </c>
      <c r="D905" t="str">
        <f>VLOOKUP(Table_miniLM_document_topics[[#This Row],[Column3.topic]],miniLM_document_topicDescriptio!$B$2:$C$26,2,FALSE)</f>
        <v>4_corpus_the_ddl_of</v>
      </c>
    </row>
    <row r="906" spans="1:4" x14ac:dyDescent="0.25">
      <c r="A906" t="s">
        <v>3822</v>
      </c>
      <c r="B906" t="s">
        <v>3823</v>
      </c>
      <c r="C906">
        <v>-1</v>
      </c>
      <c r="D906" t="str">
        <f>VLOOKUP(Table_miniLM_document_topics[[#This Row],[Column3.topic]],miniLM_document_topicDescriptio!$B$2:$C$26,2,FALSE)</f>
        <v>-1_the_of_ and_in_to_learning_language</v>
      </c>
    </row>
    <row r="907" spans="1:4" x14ac:dyDescent="0.25">
      <c r="A907" t="s">
        <v>3827</v>
      </c>
      <c r="B907" t="s">
        <v>3828</v>
      </c>
      <c r="C907">
        <v>4</v>
      </c>
      <c r="D907" t="str">
        <f>VLOOKUP(Table_miniLM_document_topics[[#This Row],[Column3.topic]],miniLM_document_topicDescriptio!$B$2:$C$26,2,FALSE)</f>
        <v>4_corpus_the_ddl_of</v>
      </c>
    </row>
    <row r="908" spans="1:4" x14ac:dyDescent="0.25">
      <c r="A908" t="s">
        <v>3833</v>
      </c>
      <c r="B908" t="s">
        <v>3834</v>
      </c>
      <c r="C908">
        <v>2</v>
      </c>
      <c r="D908" t="str">
        <f>VLOOKUP(Table_miniLM_document_topics[[#This Row],[Column3.topic]],miniLM_document_topicDescriptio!$B$2:$C$26,2,FALSE)</f>
        <v>2_mobile_learning_mall_the</v>
      </c>
    </row>
    <row r="909" spans="1:4" x14ac:dyDescent="0.25">
      <c r="A909" t="s">
        <v>3838</v>
      </c>
      <c r="B909" t="s">
        <v>3839</v>
      </c>
      <c r="C909">
        <v>-1</v>
      </c>
      <c r="D909" t="str">
        <f>VLOOKUP(Table_miniLM_document_topics[[#This Row],[Column3.topic]],miniLM_document_topicDescriptio!$B$2:$C$26,2,FALSE)</f>
        <v>-1_the_of_ and_in_to_learning_language</v>
      </c>
    </row>
    <row r="910" spans="1:4" x14ac:dyDescent="0.25">
      <c r="A910" t="s">
        <v>3843</v>
      </c>
      <c r="B910" t="s">
        <v>3844</v>
      </c>
      <c r="C910">
        <v>-1</v>
      </c>
      <c r="D910" t="str">
        <f>VLOOKUP(Table_miniLM_document_topics[[#This Row],[Column3.topic]],miniLM_document_topicDescriptio!$B$2:$C$26,2,FALSE)</f>
        <v>-1_the_of_ and_in_to_learning_language</v>
      </c>
    </row>
    <row r="911" spans="1:4" x14ac:dyDescent="0.25">
      <c r="A911" t="s">
        <v>3847</v>
      </c>
      <c r="B911" t="s">
        <v>5891</v>
      </c>
      <c r="C911">
        <v>19</v>
      </c>
      <c r="D911" t="str">
        <f>VLOOKUP(Table_miniLM_document_topics[[#This Row],[Column3.topic]],miniLM_document_topicDescriptio!$B$2:$C$26,2,FALSE)</f>
        <v>19_mt_translation_students_machine</v>
      </c>
    </row>
    <row r="912" spans="1:4" x14ac:dyDescent="0.25">
      <c r="A912" t="s">
        <v>4295</v>
      </c>
      <c r="B912" t="s">
        <v>5889</v>
      </c>
      <c r="C912">
        <v>13</v>
      </c>
      <c r="D912" t="str">
        <f>VLOOKUP(Table_miniLM_document_topics[[#This Row],[Column3.topic]],miniLM_document_topicDescriptio!$B$2:$C$26,2,FALSE)</f>
        <v>13_multimodal_of_the_online</v>
      </c>
    </row>
    <row r="913" spans="1:4" x14ac:dyDescent="0.25">
      <c r="A913" t="s">
        <v>4299</v>
      </c>
      <c r="B913" t="s">
        <v>4300</v>
      </c>
      <c r="C913">
        <v>2</v>
      </c>
      <c r="D913" t="str">
        <f>VLOOKUP(Table_miniLM_document_topics[[#This Row],[Column3.topic]],miniLM_document_topicDescriptio!$B$2:$C$26,2,FALSE)</f>
        <v>2_mobile_learning_mall_the</v>
      </c>
    </row>
    <row r="914" spans="1:4" x14ac:dyDescent="0.25">
      <c r="A914" t="s">
        <v>4304</v>
      </c>
      <c r="B914" t="s">
        <v>5890</v>
      </c>
      <c r="C914">
        <v>0</v>
      </c>
      <c r="D914" t="str">
        <f>VLOOKUP(Table_miniLM_document_topics[[#This Row],[Column3.topic]],miniLM_document_topicDescriptio!$B$2:$C$26,2,FALSE)</f>
        <v>0_technology_teachers_of_the</v>
      </c>
    </row>
    <row r="915" spans="1:4" x14ac:dyDescent="0.25">
      <c r="A915" t="s">
        <v>4307</v>
      </c>
      <c r="B915" t="s">
        <v>4308</v>
      </c>
      <c r="C915">
        <v>2</v>
      </c>
      <c r="D915" t="str">
        <f>VLOOKUP(Table_miniLM_document_topics[[#This Row],[Column3.topic]],miniLM_document_topicDescriptio!$B$2:$C$26,2,FALSE)</f>
        <v>2_mobile_learning_mall_the</v>
      </c>
    </row>
    <row r="916" spans="1:4" x14ac:dyDescent="0.25">
      <c r="A916" t="s">
        <v>4312</v>
      </c>
      <c r="B916" t="s">
        <v>4313</v>
      </c>
      <c r="C916">
        <v>1</v>
      </c>
      <c r="D916" t="str">
        <f>VLOOKUP(Table_miniLM_document_topics[[#This Row],[Column3.topic]],miniLM_document_topicDescriptio!$B$2:$C$26,2,FALSE)</f>
        <v>1_and_the_telecollaboration_intercultural</v>
      </c>
    </row>
    <row r="917" spans="1:4" x14ac:dyDescent="0.25">
      <c r="A917" t="s">
        <v>4318</v>
      </c>
      <c r="B917" t="s">
        <v>4319</v>
      </c>
      <c r="C917">
        <v>1</v>
      </c>
      <c r="D917" t="str">
        <f>VLOOKUP(Table_miniLM_document_topics[[#This Row],[Column3.topic]],miniLM_document_topicDescriptio!$B$2:$C$26,2,FALSE)</f>
        <v>1_and_the_telecollaboration_intercultural</v>
      </c>
    </row>
    <row r="918" spans="1:4" x14ac:dyDescent="0.25">
      <c r="A918" t="s">
        <v>4322</v>
      </c>
      <c r="B918" t="s">
        <v>4323</v>
      </c>
      <c r="C918">
        <v>-1</v>
      </c>
      <c r="D918" t="str">
        <f>VLOOKUP(Table_miniLM_document_topics[[#This Row],[Column3.topic]],miniLM_document_topicDescriptio!$B$2:$C$26,2,FALSE)</f>
        <v>-1_the_of_ and_in_to_learning_language</v>
      </c>
    </row>
    <row r="919" spans="1:4" x14ac:dyDescent="0.25">
      <c r="A919" t="s">
        <v>4328</v>
      </c>
      <c r="B919" t="s">
        <v>4329</v>
      </c>
      <c r="C919">
        <v>19</v>
      </c>
      <c r="D919" t="str">
        <f>VLOOKUP(Table_miniLM_document_topics[[#This Row],[Column3.topic]],miniLM_document_topicDescriptio!$B$2:$C$26,2,FALSE)</f>
        <v>19_mt_translation_students_machine</v>
      </c>
    </row>
    <row r="920" spans="1:4" x14ac:dyDescent="0.25">
      <c r="A920" t="s">
        <v>4332</v>
      </c>
      <c r="B920" t="s">
        <v>4333</v>
      </c>
      <c r="C920">
        <v>-1</v>
      </c>
      <c r="D920" t="str">
        <f>VLOOKUP(Table_miniLM_document_topics[[#This Row],[Column3.topic]],miniLM_document_topicDescriptio!$B$2:$C$26,2,FALSE)</f>
        <v>-1_the_of_ and_in_to_learning_language</v>
      </c>
    </row>
    <row r="921" spans="1:4" x14ac:dyDescent="0.25">
      <c r="A921" t="s">
        <v>4337</v>
      </c>
      <c r="B921" t="s">
        <v>4338</v>
      </c>
      <c r="C921">
        <v>-1</v>
      </c>
      <c r="D921" t="str">
        <f>VLOOKUP(Table_miniLM_document_topics[[#This Row],[Column3.topic]],miniLM_document_topicDescriptio!$B$2:$C$26,2,FALSE)</f>
        <v>-1_the_of_ and_in_to_learning_language</v>
      </c>
    </row>
    <row r="922" spans="1:4" x14ac:dyDescent="0.25">
      <c r="A922" t="s">
        <v>4342</v>
      </c>
      <c r="B922" t="s">
        <v>4343</v>
      </c>
      <c r="C922">
        <v>22</v>
      </c>
      <c r="D922" t="str">
        <f>VLOOKUP(Table_miniLM_document_topics[[#This Row],[Column3.topic]],miniLM_document_topicDescriptio!$B$2:$C$26,2,FALSE)</f>
        <v>22_robot_rall_the_and</v>
      </c>
    </row>
    <row r="923" spans="1:4" x14ac:dyDescent="0.25">
      <c r="A923" t="s">
        <v>4347</v>
      </c>
      <c r="B923" t="s">
        <v>4348</v>
      </c>
      <c r="C923">
        <v>0</v>
      </c>
      <c r="D923" t="str">
        <f>VLOOKUP(Table_miniLM_document_topics[[#This Row],[Column3.topic]],miniLM_document_topicDescriptio!$B$2:$C$26,2,FALSE)</f>
        <v>0_technology_teachers_of_the</v>
      </c>
    </row>
    <row r="924" spans="1:4" x14ac:dyDescent="0.25">
      <c r="A924" t="s">
        <v>4352</v>
      </c>
      <c r="B924" t="s">
        <v>4353</v>
      </c>
      <c r="C924">
        <v>13</v>
      </c>
      <c r="D924" t="str">
        <f>VLOOKUP(Table_miniLM_document_topics[[#This Row],[Column3.topic]],miniLM_document_topicDescriptio!$B$2:$C$26,2,FALSE)</f>
        <v>13_multimodal_of_the_online</v>
      </c>
    </row>
    <row r="925" spans="1:4" x14ac:dyDescent="0.25">
      <c r="A925" t="s">
        <v>4357</v>
      </c>
      <c r="B925" t="s">
        <v>4358</v>
      </c>
      <c r="C925">
        <v>-1</v>
      </c>
      <c r="D925" t="str">
        <f>VLOOKUP(Table_miniLM_document_topics[[#This Row],[Column3.topic]],miniLM_document_topicDescriptio!$B$2:$C$26,2,FALSE)</f>
        <v>-1_the_of_ and_in_to_learning_language</v>
      </c>
    </row>
    <row r="926" spans="1:4" x14ac:dyDescent="0.25">
      <c r="A926" t="s">
        <v>4362</v>
      </c>
      <c r="B926" t="s">
        <v>4363</v>
      </c>
      <c r="C926">
        <v>2</v>
      </c>
      <c r="D926" t="str">
        <f>VLOOKUP(Table_miniLM_document_topics[[#This Row],[Column3.topic]],miniLM_document_topicDescriptio!$B$2:$C$26,2,FALSE)</f>
        <v>2_mobile_learning_mall_the</v>
      </c>
    </row>
    <row r="927" spans="1:4" x14ac:dyDescent="0.25">
      <c r="A927" t="s">
        <v>4367</v>
      </c>
      <c r="B927" t="s">
        <v>4368</v>
      </c>
      <c r="C927">
        <v>22</v>
      </c>
      <c r="D927" t="str">
        <f>VLOOKUP(Table_miniLM_document_topics[[#This Row],[Column3.topic]],miniLM_document_topicDescriptio!$B$2:$C$26,2,FALSE)</f>
        <v>22_robot_rall_the_and</v>
      </c>
    </row>
    <row r="928" spans="1:4" x14ac:dyDescent="0.25">
      <c r="A928" t="s">
        <v>4417</v>
      </c>
      <c r="B928" t="s">
        <v>4418</v>
      </c>
      <c r="C928">
        <v>6</v>
      </c>
      <c r="D928" t="str">
        <f>VLOOKUP(Table_miniLM_document_topics[[#This Row],[Column3.topic]],miniLM_document_topicDescriptio!$B$2:$C$26,2,FALSE)</f>
        <v>6_pronunciation_the_asr_of</v>
      </c>
    </row>
    <row r="929" spans="1:4" x14ac:dyDescent="0.25">
      <c r="A929" t="s">
        <v>4422</v>
      </c>
      <c r="B929" t="s">
        <v>4423</v>
      </c>
      <c r="C929">
        <v>4</v>
      </c>
      <c r="D929" t="str">
        <f>VLOOKUP(Table_miniLM_document_topics[[#This Row],[Column3.topic]],miniLM_document_topicDescriptio!$B$2:$C$26,2,FALSE)</f>
        <v>4_corpus_the_ddl_of</v>
      </c>
    </row>
    <row r="930" spans="1:4" x14ac:dyDescent="0.25">
      <c r="A930" t="s">
        <v>4427</v>
      </c>
      <c r="B930" t="s">
        <v>4428</v>
      </c>
      <c r="C930">
        <v>-1</v>
      </c>
      <c r="D930" t="str">
        <f>VLOOKUP(Table_miniLM_document_topics[[#This Row],[Column3.topic]],miniLM_document_topicDescriptio!$B$2:$C$26,2,FALSE)</f>
        <v>-1_the_of_ and_in_to_learning_language</v>
      </c>
    </row>
    <row r="931" spans="1:4" x14ac:dyDescent="0.25">
      <c r="A931" t="s">
        <v>4433</v>
      </c>
      <c r="B931" t="s">
        <v>4434</v>
      </c>
      <c r="C931">
        <v>6</v>
      </c>
      <c r="D931" t="str">
        <f>VLOOKUP(Table_miniLM_document_topics[[#This Row],[Column3.topic]],miniLM_document_topicDescriptio!$B$2:$C$26,2,FALSE)</f>
        <v>6_pronunciation_the_asr_of</v>
      </c>
    </row>
    <row r="932" spans="1:4" x14ac:dyDescent="0.25">
      <c r="A932" t="s">
        <v>4438</v>
      </c>
      <c r="B932" t="s">
        <v>4439</v>
      </c>
      <c r="C932">
        <v>-1</v>
      </c>
      <c r="D932" t="str">
        <f>VLOOKUP(Table_miniLM_document_topics[[#This Row],[Column3.topic]],miniLM_document_topicDescriptio!$B$2:$C$26,2,FALSE)</f>
        <v>-1_the_of_ and_in_to_learning_language</v>
      </c>
    </row>
    <row r="933" spans="1:4" x14ac:dyDescent="0.25">
      <c r="A933" t="s">
        <v>4443</v>
      </c>
      <c r="B933" t="s">
        <v>4444</v>
      </c>
      <c r="C933">
        <v>9</v>
      </c>
      <c r="D933" t="str">
        <f>VLOOKUP(Table_miniLM_document_topics[[#This Row],[Column3.topic]],miniLM_document_topicDescriptio!$B$2:$C$26,2,FALSE)</f>
        <v>9_captions_comprehension_the_vocabulary</v>
      </c>
    </row>
    <row r="934" spans="1:4" x14ac:dyDescent="0.25">
      <c r="A934" t="s">
        <v>4448</v>
      </c>
      <c r="B934" t="s">
        <v>4449</v>
      </c>
      <c r="C934">
        <v>4</v>
      </c>
      <c r="D934" t="str">
        <f>VLOOKUP(Table_miniLM_document_topics[[#This Row],[Column3.topic]],miniLM_document_topicDescriptio!$B$2:$C$26,2,FALSE)</f>
        <v>4_corpus_the_ddl_of</v>
      </c>
    </row>
    <row r="935" spans="1:4" x14ac:dyDescent="0.25">
      <c r="A935" t="s">
        <v>4453</v>
      </c>
      <c r="B935" t="s">
        <v>4454</v>
      </c>
      <c r="C935">
        <v>0</v>
      </c>
      <c r="D935" t="str">
        <f>VLOOKUP(Table_miniLM_document_topics[[#This Row],[Column3.topic]],miniLM_document_topicDescriptio!$B$2:$C$26,2,FALSE)</f>
        <v>0_technology_teachers_of_the</v>
      </c>
    </row>
    <row r="936" spans="1:4" x14ac:dyDescent="0.25">
      <c r="A936" t="s">
        <v>4652</v>
      </c>
      <c r="B936" t="s">
        <v>4653</v>
      </c>
      <c r="C936">
        <v>0</v>
      </c>
      <c r="D936" t="str">
        <f>VLOOKUP(Table_miniLM_document_topics[[#This Row],[Column3.topic]],miniLM_document_topicDescriptio!$B$2:$C$26,2,FALSE)</f>
        <v>0_technology_teachers_of_the</v>
      </c>
    </row>
    <row r="937" spans="1:4" x14ac:dyDescent="0.25">
      <c r="A937" t="s">
        <v>4657</v>
      </c>
      <c r="B937" t="s">
        <v>4658</v>
      </c>
      <c r="C937">
        <v>17</v>
      </c>
      <c r="D937" t="str">
        <f>VLOOKUP(Table_miniLM_document_topics[[#This Row],[Column3.topic]],miniLM_document_topicDescriptio!$B$2:$C$26,2,FALSE)</f>
        <v>17_reading_students_the_comprehension</v>
      </c>
    </row>
    <row r="938" spans="1:4" x14ac:dyDescent="0.25">
      <c r="A938" t="s">
        <v>4662</v>
      </c>
      <c r="B938" t="s">
        <v>4663</v>
      </c>
      <c r="C938">
        <v>23</v>
      </c>
      <c r="D938" t="str">
        <f>VLOOKUP(Table_miniLM_document_topics[[#This Row],[Column3.topic]],miniLM_document_topicDescriptio!$B$2:$C$26,2,FALSE)</f>
        <v>23_meta_call_of_research</v>
      </c>
    </row>
    <row r="939" spans="1:4" x14ac:dyDescent="0.25">
      <c r="A939" t="s">
        <v>4668</v>
      </c>
      <c r="B939" t="s">
        <v>4669</v>
      </c>
      <c r="C939">
        <v>1</v>
      </c>
      <c r="D939" t="str">
        <f>VLOOKUP(Table_miniLM_document_topics[[#This Row],[Column3.topic]],miniLM_document_topicDescriptio!$B$2:$C$26,2,FALSE)</f>
        <v>1_and_the_telecollaboration_intercultural</v>
      </c>
    </row>
    <row r="940" spans="1:4" x14ac:dyDescent="0.25">
      <c r="A940" t="s">
        <v>4672</v>
      </c>
      <c r="B940" t="s">
        <v>4673</v>
      </c>
      <c r="C940">
        <v>13</v>
      </c>
      <c r="D940" t="str">
        <f>VLOOKUP(Table_miniLM_document_topics[[#This Row],[Column3.topic]],miniLM_document_topicDescriptio!$B$2:$C$26,2,FALSE)</f>
        <v>13_multimodal_of_the_online</v>
      </c>
    </row>
    <row r="941" spans="1:4" x14ac:dyDescent="0.25">
      <c r="A941" t="s">
        <v>4678</v>
      </c>
      <c r="B941" t="s">
        <v>4679</v>
      </c>
      <c r="C941">
        <v>-1</v>
      </c>
      <c r="D941" t="str">
        <f>VLOOKUP(Table_miniLM_document_topics[[#This Row],[Column3.topic]],miniLM_document_topicDescriptio!$B$2:$C$26,2,FALSE)</f>
        <v>-1_the_of_ and_in_to_learning_language</v>
      </c>
    </row>
    <row r="942" spans="1:4" x14ac:dyDescent="0.25">
      <c r="A942" t="s">
        <v>4683</v>
      </c>
      <c r="B942" t="s">
        <v>4684</v>
      </c>
      <c r="C942">
        <v>12</v>
      </c>
      <c r="D942" t="str">
        <f>VLOOKUP(Table_miniLM_document_topics[[#This Row],[Column3.topic]],miniLM_document_topicDescriptio!$B$2:$C$26,2,FALSE)</f>
        <v>12_vr_virtual_the_and</v>
      </c>
    </row>
    <row r="943" spans="1:4" x14ac:dyDescent="0.25">
      <c r="A943" t="s">
        <v>4687</v>
      </c>
      <c r="B943" t="s">
        <v>4688</v>
      </c>
      <c r="C943">
        <v>-1</v>
      </c>
      <c r="D943" t="str">
        <f>VLOOKUP(Table_miniLM_document_topics[[#This Row],[Column3.topic]],miniLM_document_topicDescriptio!$B$2:$C$26,2,FALSE)</f>
        <v>-1_the_of_ and_in_to_learning_language</v>
      </c>
    </row>
    <row r="944" spans="1:4" x14ac:dyDescent="0.25">
      <c r="A944" t="s">
        <v>4692</v>
      </c>
      <c r="B944" t="s">
        <v>4693</v>
      </c>
      <c r="C944">
        <v>1</v>
      </c>
      <c r="D944" t="str">
        <f>VLOOKUP(Table_miniLM_document_topics[[#This Row],[Column3.topic]],miniLM_document_topicDescriptio!$B$2:$C$26,2,FALSE)</f>
        <v>1_and_the_telecollaboration_intercultural</v>
      </c>
    </row>
    <row r="945" spans="1:4" x14ac:dyDescent="0.25">
      <c r="A945" t="s">
        <v>4697</v>
      </c>
      <c r="B945" t="s">
        <v>4698</v>
      </c>
      <c r="C945">
        <v>13</v>
      </c>
      <c r="D945" t="str">
        <f>VLOOKUP(Table_miniLM_document_topics[[#This Row],[Column3.topic]],miniLM_document_topicDescriptio!$B$2:$C$26,2,FALSE)</f>
        <v>13_multimodal_of_the_online</v>
      </c>
    </row>
    <row r="946" spans="1:4" x14ac:dyDescent="0.25">
      <c r="A946" t="s">
        <v>4702</v>
      </c>
      <c r="B946" t="s">
        <v>4703</v>
      </c>
      <c r="C946">
        <v>9</v>
      </c>
      <c r="D946" t="str">
        <f>VLOOKUP(Table_miniLM_document_topics[[#This Row],[Column3.topic]],miniLM_document_topicDescriptio!$B$2:$C$26,2,FALSE)</f>
        <v>9_captions_comprehension_the_vocabulary</v>
      </c>
    </row>
    <row r="947" spans="1:4" x14ac:dyDescent="0.25">
      <c r="A947" t="s">
        <v>4707</v>
      </c>
      <c r="B947" t="s">
        <v>4708</v>
      </c>
      <c r="C947">
        <v>23</v>
      </c>
      <c r="D947" t="str">
        <f>VLOOKUP(Table_miniLM_document_topics[[#This Row],[Column3.topic]],miniLM_document_topicDescriptio!$B$2:$C$26,2,FALSE)</f>
        <v>23_meta_call_of_research</v>
      </c>
    </row>
    <row r="948" spans="1:4" x14ac:dyDescent="0.25">
      <c r="A948" t="s">
        <v>4712</v>
      </c>
      <c r="B948" t="s">
        <v>4713</v>
      </c>
      <c r="C948">
        <v>9</v>
      </c>
      <c r="D948" t="str">
        <f>VLOOKUP(Table_miniLM_document_topics[[#This Row],[Column3.topic]],miniLM_document_topicDescriptio!$B$2:$C$26,2,FALSE)</f>
        <v>9_captions_comprehension_the_vocabulary</v>
      </c>
    </row>
    <row r="949" spans="1:4" x14ac:dyDescent="0.25">
      <c r="A949" t="s">
        <v>4716</v>
      </c>
      <c r="B949" t="s">
        <v>4717</v>
      </c>
      <c r="C949">
        <v>0</v>
      </c>
      <c r="D949" t="str">
        <f>VLOOKUP(Table_miniLM_document_topics[[#This Row],[Column3.topic]],miniLM_document_topicDescriptio!$B$2:$C$26,2,FALSE)</f>
        <v>0_technology_teachers_of_the</v>
      </c>
    </row>
    <row r="950" spans="1:4" x14ac:dyDescent="0.25">
      <c r="A950" t="s">
        <v>4720</v>
      </c>
      <c r="B950" t="s">
        <v>4721</v>
      </c>
      <c r="C950">
        <v>5</v>
      </c>
      <c r="D950" t="str">
        <f>VLOOKUP(Table_miniLM_document_topics[[#This Row],[Column3.topic]],miniLM_document_topicDescriptio!$B$2:$C$26,2,FALSE)</f>
        <v>5_writing_collaborative_wiki_the</v>
      </c>
    </row>
    <row r="951" spans="1:4" x14ac:dyDescent="0.25">
      <c r="A951" t="s">
        <v>4725</v>
      </c>
      <c r="B951" t="s">
        <v>4726</v>
      </c>
      <c r="C951">
        <v>-1</v>
      </c>
      <c r="D951" t="str">
        <f>VLOOKUP(Table_miniLM_document_topics[[#This Row],[Column3.topic]],miniLM_document_topicDescriptio!$B$2:$C$26,2,FALSE)</f>
        <v>-1_the_of_ and_in_to_learning_language</v>
      </c>
    </row>
    <row r="952" spans="1:4" x14ac:dyDescent="0.25">
      <c r="A952" t="s">
        <v>4730</v>
      </c>
      <c r="B952" t="s">
        <v>4731</v>
      </c>
      <c r="C952">
        <v>-1</v>
      </c>
      <c r="D952" t="str">
        <f>VLOOKUP(Table_miniLM_document_topics[[#This Row],[Column3.topic]],miniLM_document_topicDescriptio!$B$2:$C$26,2,FALSE)</f>
        <v>-1_the_of_ and_in_to_learning_language</v>
      </c>
    </row>
    <row r="953" spans="1:4" x14ac:dyDescent="0.25">
      <c r="A953" t="s">
        <v>4734</v>
      </c>
      <c r="B953" t="s">
        <v>4735</v>
      </c>
      <c r="C953">
        <v>7</v>
      </c>
      <c r="D953" t="str">
        <f>VLOOKUP(Table_miniLM_document_topics[[#This Row],[Column3.topic]],miniLM_document_topicDescriptio!$B$2:$C$26,2,FALSE)</f>
        <v>7_game_games_and_gaming</v>
      </c>
    </row>
    <row r="954" spans="1:4" x14ac:dyDescent="0.25">
      <c r="A954" t="s">
        <v>4743</v>
      </c>
      <c r="B954" t="s">
        <v>4763</v>
      </c>
      <c r="C954">
        <v>1</v>
      </c>
      <c r="D954" t="str">
        <f>VLOOKUP(Table_miniLM_document_topics[[#This Row],[Column3.topic]],miniLM_document_topicDescriptio!$B$2:$C$26,2,FALSE)</f>
        <v>1_and_the_telecollaboration_intercultural</v>
      </c>
    </row>
    <row r="955" spans="1:4" x14ac:dyDescent="0.25">
      <c r="A955" t="s">
        <v>4744</v>
      </c>
      <c r="B955" t="s">
        <v>4766</v>
      </c>
      <c r="C955">
        <v>11</v>
      </c>
      <c r="D955" t="str">
        <f>VLOOKUP(Table_miniLM_document_topics[[#This Row],[Column3.topic]],miniLM_document_topicDescriptio!$B$2:$C$26,2,FALSE)</f>
        <v>11_feedback_awe_writing_errors</v>
      </c>
    </row>
    <row r="956" spans="1:4" x14ac:dyDescent="0.25">
      <c r="A956" t="s">
        <v>4747</v>
      </c>
      <c r="B956" t="s">
        <v>4771</v>
      </c>
      <c r="C956">
        <v>4</v>
      </c>
      <c r="D956" t="str">
        <f>VLOOKUP(Table_miniLM_document_topics[[#This Row],[Column3.topic]],miniLM_document_topicDescriptio!$B$2:$C$26,2,FALSE)</f>
        <v>4_corpus_the_ddl_of</v>
      </c>
    </row>
    <row r="957" spans="1:4" x14ac:dyDescent="0.25">
      <c r="A957" t="s">
        <v>4745</v>
      </c>
      <c r="B957" t="s">
        <v>4775</v>
      </c>
      <c r="C957">
        <v>-1</v>
      </c>
      <c r="D957" t="str">
        <f>VLOOKUP(Table_miniLM_document_topics[[#This Row],[Column3.topic]],miniLM_document_topicDescriptio!$B$2:$C$26,2,FALSE)</f>
        <v>-1_the_of_ and_in_to_learning_language</v>
      </c>
    </row>
    <row r="958" spans="1:4" x14ac:dyDescent="0.25">
      <c r="A958" t="s">
        <v>4746</v>
      </c>
      <c r="B958" t="s">
        <v>4779</v>
      </c>
      <c r="C958">
        <v>-1</v>
      </c>
      <c r="D958" t="str">
        <f>VLOOKUP(Table_miniLM_document_topics[[#This Row],[Column3.topic]],miniLM_document_topicDescriptio!$B$2:$C$26,2,FALSE)</f>
        <v>-1_the_of_ and_in_to_learning_language</v>
      </c>
    </row>
    <row r="959" spans="1:4" x14ac:dyDescent="0.25">
      <c r="A959" t="s">
        <v>4748</v>
      </c>
      <c r="B959" t="s">
        <v>4783</v>
      </c>
      <c r="C959">
        <v>20</v>
      </c>
      <c r="D959" t="str">
        <f>VLOOKUP(Table_miniLM_document_topics[[#This Row],[Column3.topic]],miniLM_document_topicDescriptio!$B$2:$C$26,2,FALSE)</f>
        <v>20_anxiety_fla_the_speaking</v>
      </c>
    </row>
    <row r="960" spans="1:4" x14ac:dyDescent="0.25">
      <c r="A960" t="s">
        <v>4749</v>
      </c>
      <c r="B960" t="s">
        <v>4787</v>
      </c>
      <c r="C960">
        <v>20</v>
      </c>
      <c r="D960" t="str">
        <f>VLOOKUP(Table_miniLM_document_topics[[#This Row],[Column3.topic]],miniLM_document_topicDescriptio!$B$2:$C$26,2,FALSE)</f>
        <v>20_anxiety_fla_the_speaking</v>
      </c>
    </row>
    <row r="961" spans="1:4" x14ac:dyDescent="0.25">
      <c r="A961" t="s">
        <v>4750</v>
      </c>
      <c r="B961" t="s">
        <v>4791</v>
      </c>
      <c r="C961">
        <v>-1</v>
      </c>
      <c r="D961" t="str">
        <f>VLOOKUP(Table_miniLM_document_topics[[#This Row],[Column3.topic]],miniLM_document_topicDescriptio!$B$2:$C$26,2,FALSE)</f>
        <v>-1_the_of_ and_in_to_learning_language</v>
      </c>
    </row>
    <row r="962" spans="1:4" x14ac:dyDescent="0.25">
      <c r="A962" t="s">
        <v>4751</v>
      </c>
      <c r="B962" t="s">
        <v>4795</v>
      </c>
      <c r="C962">
        <v>1</v>
      </c>
      <c r="D962" t="str">
        <f>VLOOKUP(Table_miniLM_document_topics[[#This Row],[Column3.topic]],miniLM_document_topicDescriptio!$B$2:$C$26,2,FALSE)</f>
        <v>1_and_the_telecollaboration_intercultural</v>
      </c>
    </row>
    <row r="963" spans="1:4" x14ac:dyDescent="0.25">
      <c r="A963" t="s">
        <v>4752</v>
      </c>
      <c r="B963" t="s">
        <v>4799</v>
      </c>
      <c r="C963">
        <v>12</v>
      </c>
      <c r="D963" t="str">
        <f>VLOOKUP(Table_miniLM_document_topics[[#This Row],[Column3.topic]],miniLM_document_topicDescriptio!$B$2:$C$26,2,FALSE)</f>
        <v>12_vr_virtual_the_and</v>
      </c>
    </row>
    <row r="964" spans="1:4" x14ac:dyDescent="0.25">
      <c r="A964" t="s">
        <v>4753</v>
      </c>
      <c r="B964" t="s">
        <v>4803</v>
      </c>
      <c r="C964">
        <v>-1</v>
      </c>
      <c r="D964" t="str">
        <f>VLOOKUP(Table_miniLM_document_topics[[#This Row],[Column3.topic]],miniLM_document_topicDescriptio!$B$2:$C$26,2,FALSE)</f>
        <v>-1_the_of_ and_in_to_learning_language</v>
      </c>
    </row>
    <row r="965" spans="1:4" x14ac:dyDescent="0.25">
      <c r="A965" t="s">
        <v>4754</v>
      </c>
      <c r="B965" t="s">
        <v>4807</v>
      </c>
      <c r="C965">
        <v>7</v>
      </c>
      <c r="D965" t="str">
        <f>VLOOKUP(Table_miniLM_document_topics[[#This Row],[Column3.topic]],miniLM_document_topicDescriptio!$B$2:$C$26,2,FALSE)</f>
        <v>7_game_games_and_gaming</v>
      </c>
    </row>
    <row r="966" spans="1:4" x14ac:dyDescent="0.25">
      <c r="A966" t="s">
        <v>4755</v>
      </c>
      <c r="B966" t="s">
        <v>4811</v>
      </c>
      <c r="C966">
        <v>6</v>
      </c>
      <c r="D966" t="str">
        <f>VLOOKUP(Table_miniLM_document_topics[[#This Row],[Column3.topic]],miniLM_document_topicDescriptio!$B$2:$C$26,2,FALSE)</f>
        <v>6_pronunciation_the_asr_of</v>
      </c>
    </row>
    <row r="967" spans="1:4" x14ac:dyDescent="0.25">
      <c r="A967" t="s">
        <v>4756</v>
      </c>
      <c r="B967" t="s">
        <v>4815</v>
      </c>
      <c r="C967">
        <v>15</v>
      </c>
      <c r="D967" t="str">
        <f>VLOOKUP(Table_miniLM_document_topics[[#This Row],[Column3.topic]],miniLM_document_topicDescriptio!$B$2:$C$26,2,FALSE)</f>
        <v>15_digital_storytelling_the_and</v>
      </c>
    </row>
    <row r="968" spans="1:4" x14ac:dyDescent="0.25">
      <c r="A968" t="s">
        <v>4757</v>
      </c>
      <c r="B968" t="s">
        <v>4819</v>
      </c>
      <c r="C968">
        <v>2</v>
      </c>
      <c r="D968" t="str">
        <f>VLOOKUP(Table_miniLM_document_topics[[#This Row],[Column3.topic]],miniLM_document_topicDescriptio!$B$2:$C$26,2,FALSE)</f>
        <v>2_mobile_learning_mall_the</v>
      </c>
    </row>
    <row r="969" spans="1:4" x14ac:dyDescent="0.25">
      <c r="A969" t="s">
        <v>4758</v>
      </c>
      <c r="B969" t="s">
        <v>4823</v>
      </c>
      <c r="C969">
        <v>8</v>
      </c>
      <c r="D969" t="str">
        <f>VLOOKUP(Table_miniLM_document_topics[[#This Row],[Column3.topic]],miniLM_document_topicDescriptio!$B$2:$C$26,2,FALSE)</f>
        <v>8_blended_learning_the_and</v>
      </c>
    </row>
    <row r="970" spans="1:4" x14ac:dyDescent="0.25">
      <c r="A970" t="s">
        <v>4759</v>
      </c>
      <c r="B970" t="s">
        <v>4827</v>
      </c>
      <c r="C970">
        <v>14</v>
      </c>
      <c r="D970" t="str">
        <f>VLOOKUP(Table_miniLM_document_topics[[#This Row],[Column3.topic]],miniLM_document_topicDescriptio!$B$2:$C$26,2,FALSE)</f>
        <v>14_vocabulary_the_of_and</v>
      </c>
    </row>
    <row r="971" spans="1:4" x14ac:dyDescent="0.25">
      <c r="A971" t="s">
        <v>4760</v>
      </c>
      <c r="B971" t="s">
        <v>4831</v>
      </c>
      <c r="C971">
        <v>1</v>
      </c>
      <c r="D971" t="str">
        <f>VLOOKUP(Table_miniLM_document_topics[[#This Row],[Column3.topic]],miniLM_document_topicDescriptio!$B$2:$C$26,2,FALSE)</f>
        <v>1_and_the_telecollaboration_intercultural</v>
      </c>
    </row>
    <row r="972" spans="1:4" x14ac:dyDescent="0.25">
      <c r="A972" t="s">
        <v>4761</v>
      </c>
      <c r="B972" t="s">
        <v>4835</v>
      </c>
      <c r="C972">
        <v>19</v>
      </c>
      <c r="D972" t="str">
        <f>VLOOKUP(Table_miniLM_document_topics[[#This Row],[Column3.topic]],miniLM_document_topicDescriptio!$B$2:$C$26,2,FALSE)</f>
        <v>19_mt_translation_students_machine</v>
      </c>
    </row>
    <row r="973" spans="1:4" x14ac:dyDescent="0.25">
      <c r="A973" t="s">
        <v>4762</v>
      </c>
      <c r="B973" t="s">
        <v>4844</v>
      </c>
      <c r="C973">
        <v>-1</v>
      </c>
      <c r="D973" t="str">
        <f>VLOOKUP(Table_miniLM_document_topics[[#This Row],[Column3.topic]],miniLM_document_topicDescriptio!$B$2:$C$26,2,FALSE)</f>
        <v>-1_the_of_ and_in_to_learning_language</v>
      </c>
    </row>
    <row r="974" spans="1:4" x14ac:dyDescent="0.25">
      <c r="A974" t="s">
        <v>4839</v>
      </c>
      <c r="B974" t="s">
        <v>4848</v>
      </c>
      <c r="C974">
        <v>2</v>
      </c>
      <c r="D974" t="str">
        <f>VLOOKUP(Table_miniLM_document_topics[[#This Row],[Column3.topic]],miniLM_document_topicDescriptio!$B$2:$C$26,2,FALSE)</f>
        <v>2_mobile_learning_mall_the</v>
      </c>
    </row>
    <row r="975" spans="1:4" x14ac:dyDescent="0.25">
      <c r="A975" t="s">
        <v>4840</v>
      </c>
      <c r="B975" t="s">
        <v>4852</v>
      </c>
      <c r="C975">
        <v>-1</v>
      </c>
      <c r="D975" t="str">
        <f>VLOOKUP(Table_miniLM_document_topics[[#This Row],[Column3.topic]],miniLM_document_topicDescriptio!$B$2:$C$26,2,FALSE)</f>
        <v>-1_the_of_ and_in_to_learning_language</v>
      </c>
    </row>
    <row r="976" spans="1:4" x14ac:dyDescent="0.25">
      <c r="A976" t="s">
        <v>4841</v>
      </c>
      <c r="B976" t="s">
        <v>4856</v>
      </c>
      <c r="C976">
        <v>6</v>
      </c>
      <c r="D976" t="str">
        <f>VLOOKUP(Table_miniLM_document_topics[[#This Row],[Column3.topic]],miniLM_document_topicDescriptio!$B$2:$C$26,2,FALSE)</f>
        <v>6_pronunciation_the_asr_of</v>
      </c>
    </row>
    <row r="977" spans="1:4" x14ac:dyDescent="0.25">
      <c r="A977" t="s">
        <v>4842</v>
      </c>
      <c r="B977" t="s">
        <v>4860</v>
      </c>
      <c r="C977">
        <v>5</v>
      </c>
      <c r="D977" t="str">
        <f>VLOOKUP(Table_miniLM_document_topics[[#This Row],[Column3.topic]],miniLM_document_topicDescriptio!$B$2:$C$26,2,FALSE)</f>
        <v>5_writing_collaborative_wiki_the</v>
      </c>
    </row>
    <row r="978" spans="1:4" x14ac:dyDescent="0.25">
      <c r="A978" t="s">
        <v>4843</v>
      </c>
      <c r="B978" t="s">
        <v>4879</v>
      </c>
      <c r="C978">
        <v>2</v>
      </c>
      <c r="D978" t="str">
        <f>VLOOKUP(Table_miniLM_document_topics[[#This Row],[Column3.topic]],miniLM_document_topicDescriptio!$B$2:$C$26,2,FALSE)</f>
        <v>2_mobile_learning_mall_the</v>
      </c>
    </row>
    <row r="979" spans="1:4" x14ac:dyDescent="0.25">
      <c r="A979" t="s">
        <v>4864</v>
      </c>
      <c r="B979" t="s">
        <v>4882</v>
      </c>
      <c r="C979">
        <v>8</v>
      </c>
      <c r="D979" t="str">
        <f>VLOOKUP(Table_miniLM_document_topics[[#This Row],[Column3.topic]],miniLM_document_topicDescriptio!$B$2:$C$26,2,FALSE)</f>
        <v>8_blended_learning_the_and</v>
      </c>
    </row>
    <row r="980" spans="1:4" x14ac:dyDescent="0.25">
      <c r="A980" t="s">
        <v>4865</v>
      </c>
      <c r="B980" t="s">
        <v>4885</v>
      </c>
      <c r="C980">
        <v>8</v>
      </c>
      <c r="D980" t="str">
        <f>VLOOKUP(Table_miniLM_document_topics[[#This Row],[Column3.topic]],miniLM_document_topicDescriptio!$B$2:$C$26,2,FALSE)</f>
        <v>8_blended_learning_the_and</v>
      </c>
    </row>
    <row r="981" spans="1:4" x14ac:dyDescent="0.25">
      <c r="A981" t="s">
        <v>4866</v>
      </c>
      <c r="B981" t="s">
        <v>4888</v>
      </c>
      <c r="C981">
        <v>15</v>
      </c>
      <c r="D981" t="str">
        <f>VLOOKUP(Table_miniLM_document_topics[[#This Row],[Column3.topic]],miniLM_document_topicDescriptio!$B$2:$C$26,2,FALSE)</f>
        <v>15_digital_storytelling_the_and</v>
      </c>
    </row>
    <row r="982" spans="1:4" x14ac:dyDescent="0.25">
      <c r="A982" t="s">
        <v>4867</v>
      </c>
      <c r="B982" t="s">
        <v>4891</v>
      </c>
      <c r="C982">
        <v>19</v>
      </c>
      <c r="D982" t="str">
        <f>VLOOKUP(Table_miniLM_document_topics[[#This Row],[Column3.topic]],miniLM_document_topicDescriptio!$B$2:$C$26,2,FALSE)</f>
        <v>19_mt_translation_students_machine</v>
      </c>
    </row>
    <row r="983" spans="1:4" x14ac:dyDescent="0.25">
      <c r="A983" t="s">
        <v>4868</v>
      </c>
      <c r="B983" t="s">
        <v>4899</v>
      </c>
      <c r="C983">
        <v>6</v>
      </c>
      <c r="D983" t="str">
        <f>VLOOKUP(Table_miniLM_document_topics[[#This Row],[Column3.topic]],miniLM_document_topicDescriptio!$B$2:$C$26,2,FALSE)</f>
        <v>6_pronunciation_the_asr_of</v>
      </c>
    </row>
    <row r="984" spans="1:4" x14ac:dyDescent="0.25">
      <c r="A984" t="s">
        <v>4869</v>
      </c>
      <c r="B984" t="s">
        <v>4903</v>
      </c>
      <c r="C984">
        <v>2</v>
      </c>
      <c r="D984" t="str">
        <f>VLOOKUP(Table_miniLM_document_topics[[#This Row],[Column3.topic]],miniLM_document_topicDescriptio!$B$2:$C$26,2,FALSE)</f>
        <v>2_mobile_learning_mall_the</v>
      </c>
    </row>
    <row r="985" spans="1:4" x14ac:dyDescent="0.25">
      <c r="A985" t="s">
        <v>4870</v>
      </c>
      <c r="B985" t="s">
        <v>4907</v>
      </c>
      <c r="C985">
        <v>12</v>
      </c>
      <c r="D985" t="str">
        <f>VLOOKUP(Table_miniLM_document_topics[[#This Row],[Column3.topic]],miniLM_document_topicDescriptio!$B$2:$C$26,2,FALSE)</f>
        <v>12_vr_virtual_the_and</v>
      </c>
    </row>
    <row r="986" spans="1:4" x14ac:dyDescent="0.25">
      <c r="A986" t="s">
        <v>4871</v>
      </c>
      <c r="B986" t="s">
        <v>4912</v>
      </c>
      <c r="C986">
        <v>12</v>
      </c>
      <c r="D986" t="str">
        <f>VLOOKUP(Table_miniLM_document_topics[[#This Row],[Column3.topic]],miniLM_document_topicDescriptio!$B$2:$C$26,2,FALSE)</f>
        <v>12_vr_virtual_the_and</v>
      </c>
    </row>
    <row r="987" spans="1:4" x14ac:dyDescent="0.25">
      <c r="A987" t="s">
        <v>4872</v>
      </c>
      <c r="B987" t="s">
        <v>4915</v>
      </c>
      <c r="C987">
        <v>12</v>
      </c>
      <c r="D987" t="str">
        <f>VLOOKUP(Table_miniLM_document_topics[[#This Row],[Column3.topic]],miniLM_document_topicDescriptio!$B$2:$C$26,2,FALSE)</f>
        <v>12_vr_virtual_the_and</v>
      </c>
    </row>
    <row r="988" spans="1:4" x14ac:dyDescent="0.25">
      <c r="A988" t="s">
        <v>4873</v>
      </c>
      <c r="B988" t="s">
        <v>4919</v>
      </c>
      <c r="C988">
        <v>12</v>
      </c>
      <c r="D988" t="str">
        <f>VLOOKUP(Table_miniLM_document_topics[[#This Row],[Column3.topic]],miniLM_document_topicDescriptio!$B$2:$C$26,2,FALSE)</f>
        <v>12_vr_virtual_the_and</v>
      </c>
    </row>
    <row r="989" spans="1:4" x14ac:dyDescent="0.25">
      <c r="A989" t="s">
        <v>4874</v>
      </c>
      <c r="B989" t="s">
        <v>4923</v>
      </c>
      <c r="C989">
        <v>12</v>
      </c>
      <c r="D989" t="str">
        <f>VLOOKUP(Table_miniLM_document_topics[[#This Row],[Column3.topic]],miniLM_document_topicDescriptio!$B$2:$C$26,2,FALSE)</f>
        <v>12_vr_virtual_the_and</v>
      </c>
    </row>
    <row r="990" spans="1:4" x14ac:dyDescent="0.25">
      <c r="A990" t="s">
        <v>4875</v>
      </c>
      <c r="B990" t="s">
        <v>4931</v>
      </c>
      <c r="C990">
        <v>8</v>
      </c>
      <c r="D990" t="str">
        <f>VLOOKUP(Table_miniLM_document_topics[[#This Row],[Column3.topic]],miniLM_document_topicDescriptio!$B$2:$C$26,2,FALSE)</f>
        <v>8_blended_learning_the_and</v>
      </c>
    </row>
    <row r="991" spans="1:4" x14ac:dyDescent="0.25">
      <c r="A991" t="s">
        <v>4876</v>
      </c>
      <c r="B991" t="s">
        <v>4935</v>
      </c>
      <c r="C991">
        <v>13</v>
      </c>
      <c r="D991" t="str">
        <f>VLOOKUP(Table_miniLM_document_topics[[#This Row],[Column3.topic]],miniLM_document_topicDescriptio!$B$2:$C$26,2,FALSE)</f>
        <v>13_multimodal_of_the_online</v>
      </c>
    </row>
    <row r="992" spans="1:4" x14ac:dyDescent="0.25">
      <c r="A992" t="s">
        <v>4877</v>
      </c>
      <c r="B992" t="s">
        <v>4939</v>
      </c>
      <c r="C992">
        <v>-1</v>
      </c>
      <c r="D992" t="str">
        <f>VLOOKUP(Table_miniLM_document_topics[[#This Row],[Column3.topic]],miniLM_document_topicDescriptio!$B$2:$C$26,2,FALSE)</f>
        <v>-1_the_of_ and_in_to_learning_language</v>
      </c>
    </row>
    <row r="993" spans="1:4" x14ac:dyDescent="0.25">
      <c r="A993" t="s">
        <v>4878</v>
      </c>
      <c r="B993" t="s">
        <v>4943</v>
      </c>
      <c r="C993">
        <v>-1</v>
      </c>
      <c r="D993" t="str">
        <f>VLOOKUP(Table_miniLM_document_topics[[#This Row],[Column3.topic]],miniLM_document_topicDescriptio!$B$2:$C$26,2,FALSE)</f>
        <v>-1_the_of_ and_in_to_learning_language</v>
      </c>
    </row>
    <row r="994" spans="1:4" x14ac:dyDescent="0.25">
      <c r="A994" t="s">
        <v>4927</v>
      </c>
      <c r="B994" t="s">
        <v>4948</v>
      </c>
      <c r="C994">
        <v>18</v>
      </c>
      <c r="D994" t="str">
        <f>VLOOKUP(Table_miniLM_document_topics[[#This Row],[Column3.topic]],miniLM_document_topicDescriptio!$B$2:$C$26,2,FALSE)</f>
        <v>18_online_and_the_language</v>
      </c>
    </row>
    <row r="995" spans="1:4" x14ac:dyDescent="0.25">
      <c r="A995" t="s">
        <v>4928</v>
      </c>
      <c r="B995" t="s">
        <v>4951</v>
      </c>
      <c r="C995">
        <v>-1</v>
      </c>
      <c r="D995" t="str">
        <f>VLOOKUP(Table_miniLM_document_topics[[#This Row],[Column3.topic]],miniLM_document_topicDescriptio!$B$2:$C$26,2,FALSE)</f>
        <v>-1_the_of_ and_in_to_learning_language</v>
      </c>
    </row>
    <row r="996" spans="1:4" x14ac:dyDescent="0.25">
      <c r="A996" t="s">
        <v>4929</v>
      </c>
      <c r="B996" t="s">
        <v>4956</v>
      </c>
      <c r="C996">
        <v>0</v>
      </c>
      <c r="D996" t="str">
        <f>VLOOKUP(Table_miniLM_document_topics[[#This Row],[Column3.topic]],miniLM_document_topicDescriptio!$B$2:$C$26,2,FALSE)</f>
        <v>0_technology_teachers_of_the</v>
      </c>
    </row>
    <row r="997" spans="1:4" x14ac:dyDescent="0.25">
      <c r="A997" t="s">
        <v>4930</v>
      </c>
      <c r="B997" t="s">
        <v>4967</v>
      </c>
      <c r="C997">
        <v>1</v>
      </c>
      <c r="D997" t="str">
        <f>VLOOKUP(Table_miniLM_document_topics[[#This Row],[Column3.topic]],miniLM_document_topicDescriptio!$B$2:$C$26,2,FALSE)</f>
        <v>1_and_the_telecollaboration_intercultural</v>
      </c>
    </row>
    <row r="998" spans="1:4" x14ac:dyDescent="0.25">
      <c r="A998" t="s">
        <v>4959</v>
      </c>
      <c r="B998" t="s">
        <v>4971</v>
      </c>
      <c r="C998">
        <v>0</v>
      </c>
      <c r="D998" t="str">
        <f>VLOOKUP(Table_miniLM_document_topics[[#This Row],[Column3.topic]],miniLM_document_topicDescriptio!$B$2:$C$26,2,FALSE)</f>
        <v>0_technology_teachers_of_the</v>
      </c>
    </row>
    <row r="999" spans="1:4" x14ac:dyDescent="0.25">
      <c r="A999" t="s">
        <v>4960</v>
      </c>
      <c r="B999" t="s">
        <v>4975</v>
      </c>
      <c r="C999">
        <v>0</v>
      </c>
      <c r="D999" t="str">
        <f>VLOOKUP(Table_miniLM_document_topics[[#This Row],[Column3.topic]],miniLM_document_topicDescriptio!$B$2:$C$26,2,FALSE)</f>
        <v>0_technology_teachers_of_the</v>
      </c>
    </row>
    <row r="1000" spans="1:4" x14ac:dyDescent="0.25">
      <c r="A1000" t="s">
        <v>4961</v>
      </c>
      <c r="B1000" t="s">
        <v>4978</v>
      </c>
      <c r="C1000">
        <v>18</v>
      </c>
      <c r="D1000" t="str">
        <f>VLOOKUP(Table_miniLM_document_topics[[#This Row],[Column3.topic]],miniLM_document_topicDescriptio!$B$2:$C$26,2,FALSE)</f>
        <v>18_online_and_the_language</v>
      </c>
    </row>
    <row r="1001" spans="1:4" x14ac:dyDescent="0.25">
      <c r="A1001" t="s">
        <v>4962</v>
      </c>
      <c r="B1001" t="s">
        <v>4982</v>
      </c>
      <c r="C1001">
        <v>0</v>
      </c>
      <c r="D1001" t="str">
        <f>VLOOKUP(Table_miniLM_document_topics[[#This Row],[Column3.topic]],miniLM_document_topicDescriptio!$B$2:$C$26,2,FALSE)</f>
        <v>0_technology_teachers_of_the</v>
      </c>
    </row>
    <row r="1002" spans="1:4" x14ac:dyDescent="0.25">
      <c r="A1002" t="s">
        <v>4963</v>
      </c>
      <c r="B1002" t="s">
        <v>4986</v>
      </c>
      <c r="C1002">
        <v>0</v>
      </c>
      <c r="D1002" t="str">
        <f>VLOOKUP(Table_miniLM_document_topics[[#This Row],[Column3.topic]],miniLM_document_topicDescriptio!$B$2:$C$26,2,FALSE)</f>
        <v>0_technology_teachers_of_the</v>
      </c>
    </row>
    <row r="1003" spans="1:4" x14ac:dyDescent="0.25">
      <c r="A1003" t="s">
        <v>4964</v>
      </c>
      <c r="B1003" t="s">
        <v>4990</v>
      </c>
      <c r="C1003">
        <v>9</v>
      </c>
      <c r="D1003" t="str">
        <f>VLOOKUP(Table_miniLM_document_topics[[#This Row],[Column3.topic]],miniLM_document_topicDescriptio!$B$2:$C$26,2,FALSE)</f>
        <v>9_captions_comprehension_the_vocabulary</v>
      </c>
    </row>
    <row r="1004" spans="1:4" x14ac:dyDescent="0.25">
      <c r="A1004" t="s">
        <v>4965</v>
      </c>
      <c r="B1004" t="s">
        <v>5012</v>
      </c>
      <c r="C1004">
        <v>12</v>
      </c>
      <c r="D1004" t="str">
        <f>VLOOKUP(Table_miniLM_document_topics[[#This Row],[Column3.topic]],miniLM_document_topicDescriptio!$B$2:$C$26,2,FALSE)</f>
        <v>12_vr_virtual_the_and</v>
      </c>
    </row>
    <row r="1005" spans="1:4" x14ac:dyDescent="0.25">
      <c r="A1005" t="s">
        <v>4966</v>
      </c>
      <c r="B1005" t="s">
        <v>5017</v>
      </c>
      <c r="C1005">
        <v>0</v>
      </c>
      <c r="D1005" t="str">
        <f>VLOOKUP(Table_miniLM_document_topics[[#This Row],[Column3.topic]],miniLM_document_topicDescriptio!$B$2:$C$26,2,FALSE)</f>
        <v>0_technology_teachers_of_the</v>
      </c>
    </row>
    <row r="1006" spans="1:4" x14ac:dyDescent="0.25">
      <c r="A1006" t="s">
        <v>4994</v>
      </c>
      <c r="B1006" t="s">
        <v>5021</v>
      </c>
      <c r="C1006">
        <v>3</v>
      </c>
      <c r="D1006" t="str">
        <f>VLOOKUP(Table_miniLM_document_topics[[#This Row],[Column3.topic]],miniLM_document_topicDescriptio!$B$2:$C$26,2,FALSE)</f>
        <v>3_task_the_in_and</v>
      </c>
    </row>
    <row r="1007" spans="1:4" x14ac:dyDescent="0.25">
      <c r="A1007" t="s">
        <v>4995</v>
      </c>
      <c r="B1007" t="s">
        <v>5025</v>
      </c>
      <c r="C1007">
        <v>15</v>
      </c>
      <c r="D1007" t="str">
        <f>VLOOKUP(Table_miniLM_document_topics[[#This Row],[Column3.topic]],miniLM_document_topicDescriptio!$B$2:$C$26,2,FALSE)</f>
        <v>15_digital_storytelling_the_and</v>
      </c>
    </row>
    <row r="1008" spans="1:4" x14ac:dyDescent="0.25">
      <c r="A1008" t="s">
        <v>4996</v>
      </c>
      <c r="B1008" t="s">
        <v>5029</v>
      </c>
      <c r="C1008">
        <v>15</v>
      </c>
      <c r="D1008" t="str">
        <f>VLOOKUP(Table_miniLM_document_topics[[#This Row],[Column3.topic]],miniLM_document_topicDescriptio!$B$2:$C$26,2,FALSE)</f>
        <v>15_digital_storytelling_the_and</v>
      </c>
    </row>
    <row r="1009" spans="1:4" x14ac:dyDescent="0.25">
      <c r="A1009" t="s">
        <v>4997</v>
      </c>
      <c r="B1009" t="s">
        <v>5033</v>
      </c>
      <c r="C1009">
        <v>15</v>
      </c>
      <c r="D1009" t="str">
        <f>VLOOKUP(Table_miniLM_document_topics[[#This Row],[Column3.topic]],miniLM_document_topicDescriptio!$B$2:$C$26,2,FALSE)</f>
        <v>15_digital_storytelling_the_and</v>
      </c>
    </row>
    <row r="1010" spans="1:4" x14ac:dyDescent="0.25">
      <c r="A1010" t="s">
        <v>4998</v>
      </c>
      <c r="B1010" t="s">
        <v>5037</v>
      </c>
      <c r="C1010">
        <v>8</v>
      </c>
      <c r="D1010" t="str">
        <f>VLOOKUP(Table_miniLM_document_topics[[#This Row],[Column3.topic]],miniLM_document_topicDescriptio!$B$2:$C$26,2,FALSE)</f>
        <v>8_blended_learning_the_and</v>
      </c>
    </row>
    <row r="1011" spans="1:4" x14ac:dyDescent="0.25">
      <c r="A1011" t="s">
        <v>4999</v>
      </c>
      <c r="B1011" t="s">
        <v>5041</v>
      </c>
      <c r="C1011">
        <v>12</v>
      </c>
      <c r="D1011" t="str">
        <f>VLOOKUP(Table_miniLM_document_topics[[#This Row],[Column3.topic]],miniLM_document_topicDescriptio!$B$2:$C$26,2,FALSE)</f>
        <v>12_vr_virtual_the_and</v>
      </c>
    </row>
    <row r="1012" spans="1:4" x14ac:dyDescent="0.25">
      <c r="A1012" t="s">
        <v>5000</v>
      </c>
      <c r="B1012" t="s">
        <v>5045</v>
      </c>
      <c r="C1012">
        <v>12</v>
      </c>
      <c r="D1012" t="str">
        <f>VLOOKUP(Table_miniLM_document_topics[[#This Row],[Column3.topic]],miniLM_document_topicDescriptio!$B$2:$C$26,2,FALSE)</f>
        <v>12_vr_virtual_the_and</v>
      </c>
    </row>
    <row r="1013" spans="1:4" x14ac:dyDescent="0.25">
      <c r="A1013" t="s">
        <v>5001</v>
      </c>
      <c r="B1013" t="s">
        <v>5049</v>
      </c>
      <c r="C1013">
        <v>6</v>
      </c>
      <c r="D1013" t="str">
        <f>VLOOKUP(Table_miniLM_document_topics[[#This Row],[Column3.topic]],miniLM_document_topicDescriptio!$B$2:$C$26,2,FALSE)</f>
        <v>6_pronunciation_the_asr_of</v>
      </c>
    </row>
    <row r="1014" spans="1:4" x14ac:dyDescent="0.25">
      <c r="A1014" t="s">
        <v>5002</v>
      </c>
      <c r="B1014" t="s">
        <v>5053</v>
      </c>
      <c r="C1014">
        <v>9</v>
      </c>
      <c r="D1014" t="str">
        <f>VLOOKUP(Table_miniLM_document_topics[[#This Row],[Column3.topic]],miniLM_document_topicDescriptio!$B$2:$C$26,2,FALSE)</f>
        <v>9_captions_comprehension_the_vocabulary</v>
      </c>
    </row>
    <row r="1015" spans="1:4" x14ac:dyDescent="0.25">
      <c r="A1015" t="s">
        <v>5003</v>
      </c>
      <c r="B1015" t="s">
        <v>5056</v>
      </c>
      <c r="C1015">
        <v>2</v>
      </c>
      <c r="D1015" t="str">
        <f>VLOOKUP(Table_miniLM_document_topics[[#This Row],[Column3.topic]],miniLM_document_topicDescriptio!$B$2:$C$26,2,FALSE)</f>
        <v>2_mobile_learning_mall_the</v>
      </c>
    </row>
    <row r="1016" spans="1:4" x14ac:dyDescent="0.25">
      <c r="A1016" t="s">
        <v>5004</v>
      </c>
      <c r="B1016" t="s">
        <v>5060</v>
      </c>
      <c r="C1016">
        <v>-1</v>
      </c>
      <c r="D1016" t="str">
        <f>VLOOKUP(Table_miniLM_document_topics[[#This Row],[Column3.topic]],miniLM_document_topicDescriptio!$B$2:$C$26,2,FALSE)</f>
        <v>-1_the_of_ and_in_to_learning_language</v>
      </c>
    </row>
    <row r="1017" spans="1:4" x14ac:dyDescent="0.25">
      <c r="A1017" t="s">
        <v>5005</v>
      </c>
      <c r="B1017" t="s">
        <v>5064</v>
      </c>
      <c r="C1017">
        <v>7</v>
      </c>
      <c r="D1017" t="str">
        <f>VLOOKUP(Table_miniLM_document_topics[[#This Row],[Column3.topic]],miniLM_document_topicDescriptio!$B$2:$C$26,2,FALSE)</f>
        <v>7_game_games_and_gaming</v>
      </c>
    </row>
    <row r="1018" spans="1:4" x14ac:dyDescent="0.25">
      <c r="A1018" t="s">
        <v>5006</v>
      </c>
      <c r="B1018" t="s">
        <v>5069</v>
      </c>
      <c r="C1018">
        <v>-1</v>
      </c>
      <c r="D1018" t="str">
        <f>VLOOKUP(Table_miniLM_document_topics[[#This Row],[Column3.topic]],miniLM_document_topicDescriptio!$B$2:$C$26,2,FALSE)</f>
        <v>-1_the_of_ and_in_to_learning_language</v>
      </c>
    </row>
    <row r="1019" spans="1:4" x14ac:dyDescent="0.25">
      <c r="A1019" t="s">
        <v>5007</v>
      </c>
      <c r="B1019" t="s">
        <v>5070</v>
      </c>
      <c r="C1019">
        <v>11</v>
      </c>
      <c r="D1019" t="str">
        <f>VLOOKUP(Table_miniLM_document_topics[[#This Row],[Column3.topic]],miniLM_document_topicDescriptio!$B$2:$C$26,2,FALSE)</f>
        <v>11_feedback_awe_writing_errors</v>
      </c>
    </row>
    <row r="1020" spans="1:4" x14ac:dyDescent="0.25">
      <c r="A1020" t="s">
        <v>5008</v>
      </c>
      <c r="B1020" t="s">
        <v>5076</v>
      </c>
      <c r="C1020">
        <v>7</v>
      </c>
      <c r="D1020" t="str">
        <f>VLOOKUP(Table_miniLM_document_topics[[#This Row],[Column3.topic]],miniLM_document_topicDescriptio!$B$2:$C$26,2,FALSE)</f>
        <v>7_game_games_and_gaming</v>
      </c>
    </row>
    <row r="1021" spans="1:4" x14ac:dyDescent="0.25">
      <c r="A1021" t="s">
        <v>5009</v>
      </c>
      <c r="B1021" t="s">
        <v>5089</v>
      </c>
      <c r="C1021">
        <v>3</v>
      </c>
      <c r="D1021" t="str">
        <f>VLOOKUP(Table_miniLM_document_topics[[#This Row],[Column3.topic]],miniLM_document_topicDescriptio!$B$2:$C$26,2,FALSE)</f>
        <v>3_task_the_in_and</v>
      </c>
    </row>
    <row r="1022" spans="1:4" x14ac:dyDescent="0.25">
      <c r="A1022" t="s">
        <v>5010</v>
      </c>
      <c r="B1022" t="s">
        <v>5093</v>
      </c>
      <c r="C1022">
        <v>-1</v>
      </c>
      <c r="D1022" t="str">
        <f>VLOOKUP(Table_miniLM_document_topics[[#This Row],[Column3.topic]],miniLM_document_topicDescriptio!$B$2:$C$26,2,FALSE)</f>
        <v>-1_the_of_ and_in_to_learning_language</v>
      </c>
    </row>
    <row r="1023" spans="1:4" x14ac:dyDescent="0.25">
      <c r="A1023" t="s">
        <v>5011</v>
      </c>
      <c r="B1023" t="s">
        <v>5097</v>
      </c>
      <c r="C1023">
        <v>10</v>
      </c>
      <c r="D1023" t="str">
        <f>VLOOKUP(Table_miniLM_document_topics[[#This Row],[Column3.topic]],miniLM_document_topicDescriptio!$B$2:$C$26,2,FALSE)</f>
        <v>10_blog_language_online</v>
      </c>
    </row>
    <row r="1024" spans="1:4" x14ac:dyDescent="0.25">
      <c r="A1024" t="s">
        <v>5078</v>
      </c>
      <c r="B1024" t="s">
        <v>5101</v>
      </c>
      <c r="C1024">
        <v>3</v>
      </c>
      <c r="D1024" t="str">
        <f>VLOOKUP(Table_miniLM_document_topics[[#This Row],[Column3.topic]],miniLM_document_topicDescriptio!$B$2:$C$26,2,FALSE)</f>
        <v>3_task_the_in_and</v>
      </c>
    </row>
    <row r="1025" spans="1:4" x14ac:dyDescent="0.25">
      <c r="A1025" t="s">
        <v>5079</v>
      </c>
      <c r="B1025" t="s">
        <v>5105</v>
      </c>
      <c r="C1025">
        <v>-1</v>
      </c>
      <c r="D1025" t="str">
        <f>VLOOKUP(Table_miniLM_document_topics[[#This Row],[Column3.topic]],miniLM_document_topicDescriptio!$B$2:$C$26,2,FALSE)</f>
        <v>-1_the_of_ and_in_to_learning_language</v>
      </c>
    </row>
    <row r="1026" spans="1:4" x14ac:dyDescent="0.25">
      <c r="A1026" t="s">
        <v>5080</v>
      </c>
      <c r="B1026" t="s">
        <v>5109</v>
      </c>
      <c r="C1026">
        <v>7</v>
      </c>
      <c r="D1026" t="str">
        <f>VLOOKUP(Table_miniLM_document_topics[[#This Row],[Column3.topic]],miniLM_document_topicDescriptio!$B$2:$C$26,2,FALSE)</f>
        <v>7_game_games_and_gaming</v>
      </c>
    </row>
    <row r="1027" spans="1:4" x14ac:dyDescent="0.25">
      <c r="A1027" t="s">
        <v>5081</v>
      </c>
      <c r="B1027" t="s">
        <v>5113</v>
      </c>
      <c r="C1027">
        <v>-1</v>
      </c>
      <c r="D1027" t="str">
        <f>VLOOKUP(Table_miniLM_document_topics[[#This Row],[Column3.topic]],miniLM_document_topicDescriptio!$B$2:$C$26,2,FALSE)</f>
        <v>-1_the_of_ and_in_to_learning_language</v>
      </c>
    </row>
    <row r="1028" spans="1:4" x14ac:dyDescent="0.25">
      <c r="A1028" t="s">
        <v>5082</v>
      </c>
      <c r="B1028" t="s">
        <v>5117</v>
      </c>
      <c r="C1028">
        <v>10</v>
      </c>
      <c r="D1028" t="str">
        <f>VLOOKUP(Table_miniLM_document_topics[[#This Row],[Column3.topic]],miniLM_document_topicDescriptio!$B$2:$C$26,2,FALSE)</f>
        <v>10_blog_language_online</v>
      </c>
    </row>
    <row r="1029" spans="1:4" x14ac:dyDescent="0.25">
      <c r="A1029" t="s">
        <v>5083</v>
      </c>
      <c r="B1029" t="s">
        <v>5129</v>
      </c>
      <c r="C1029">
        <v>3</v>
      </c>
      <c r="D1029" t="str">
        <f>VLOOKUP(Table_miniLM_document_topics[[#This Row],[Column3.topic]],miniLM_document_topicDescriptio!$B$2:$C$26,2,FALSE)</f>
        <v>3_task_the_in_and</v>
      </c>
    </row>
    <row r="1030" spans="1:4" x14ac:dyDescent="0.25">
      <c r="A1030" t="s">
        <v>5084</v>
      </c>
      <c r="B1030" t="s">
        <v>5130</v>
      </c>
      <c r="C1030">
        <v>-1</v>
      </c>
      <c r="D1030" t="str">
        <f>VLOOKUP(Table_miniLM_document_topics[[#This Row],[Column3.topic]],miniLM_document_topicDescriptio!$B$2:$C$26,2,FALSE)</f>
        <v>-1_the_of_ and_in_to_learning_language</v>
      </c>
    </row>
    <row r="1031" spans="1:4" x14ac:dyDescent="0.25">
      <c r="A1031" t="s">
        <v>5085</v>
      </c>
      <c r="B1031" t="s">
        <v>5131</v>
      </c>
      <c r="C1031">
        <v>1</v>
      </c>
      <c r="D1031" t="str">
        <f>VLOOKUP(Table_miniLM_document_topics[[#This Row],[Column3.topic]],miniLM_document_topicDescriptio!$B$2:$C$26,2,FALSE)</f>
        <v>1_and_the_telecollaboration_intercultural</v>
      </c>
    </row>
    <row r="1032" spans="1:4" x14ac:dyDescent="0.25">
      <c r="A1032" t="s">
        <v>5086</v>
      </c>
      <c r="B1032" t="s">
        <v>5139</v>
      </c>
      <c r="C1032">
        <v>-1</v>
      </c>
      <c r="D1032" t="str">
        <f>VLOOKUP(Table_miniLM_document_topics[[#This Row],[Column3.topic]],miniLM_document_topicDescriptio!$B$2:$C$26,2,FALSE)</f>
        <v>-1_the_of_ and_in_to_learning_language</v>
      </c>
    </row>
    <row r="1033" spans="1:4" x14ac:dyDescent="0.25">
      <c r="A1033" t="s">
        <v>5087</v>
      </c>
      <c r="B1033" t="s">
        <v>5143</v>
      </c>
      <c r="C1033">
        <v>0</v>
      </c>
      <c r="D1033" t="str">
        <f>VLOOKUP(Table_miniLM_document_topics[[#This Row],[Column3.topic]],miniLM_document_topicDescriptio!$B$2:$C$26,2,FALSE)</f>
        <v>0_technology_teachers_of_the</v>
      </c>
    </row>
    <row r="1034" spans="1:4" x14ac:dyDescent="0.25">
      <c r="A1034" t="s">
        <v>5122</v>
      </c>
      <c r="B1034" t="s">
        <v>5145</v>
      </c>
      <c r="C1034">
        <v>3</v>
      </c>
      <c r="D1034" t="str">
        <f>VLOOKUP(Table_miniLM_document_topics[[#This Row],[Column3.topic]],miniLM_document_topicDescriptio!$B$2:$C$26,2,FALSE)</f>
        <v>3_task_the_in_and</v>
      </c>
    </row>
    <row r="1035" spans="1:4" x14ac:dyDescent="0.25">
      <c r="A1035" t="s">
        <v>5123</v>
      </c>
      <c r="B1035" t="s">
        <v>5147</v>
      </c>
      <c r="C1035">
        <v>16</v>
      </c>
      <c r="D1035" t="str">
        <f>VLOOKUP(Table_miniLM_document_topics[[#This Row],[Column3.topic]],miniLM_document_topicDescriptio!$B$2:$C$26,2,FALSE)</f>
        <v>16_flipped_the_classroom_in</v>
      </c>
    </row>
    <row r="1036" spans="1:4" x14ac:dyDescent="0.25">
      <c r="A1036" t="s">
        <v>5124</v>
      </c>
      <c r="B1036" t="s">
        <v>5155</v>
      </c>
      <c r="C1036">
        <v>14</v>
      </c>
      <c r="D1036" t="str">
        <f>VLOOKUP(Table_miniLM_document_topics[[#This Row],[Column3.topic]],miniLM_document_topicDescriptio!$B$2:$C$26,2,FALSE)</f>
        <v>14_vocabulary_the_of_and</v>
      </c>
    </row>
    <row r="1037" spans="1:4" x14ac:dyDescent="0.25">
      <c r="A1037" t="s">
        <v>5125</v>
      </c>
      <c r="B1037" t="s">
        <v>5159</v>
      </c>
      <c r="C1037">
        <v>1</v>
      </c>
      <c r="D1037" t="str">
        <f>VLOOKUP(Table_miniLM_document_topics[[#This Row],[Column3.topic]],miniLM_document_topicDescriptio!$B$2:$C$26,2,FALSE)</f>
        <v>1_and_the_telecollaboration_intercultural</v>
      </c>
    </row>
    <row r="1038" spans="1:4" x14ac:dyDescent="0.25">
      <c r="A1038" t="s">
        <v>5157</v>
      </c>
      <c r="B1038" t="s">
        <v>5161</v>
      </c>
      <c r="C1038">
        <v>11</v>
      </c>
      <c r="D1038" t="str">
        <f>VLOOKUP(Table_miniLM_document_topics[[#This Row],[Column3.topic]],miniLM_document_topicDescriptio!$B$2:$C$26,2,FALSE)</f>
        <v>11_feedback_awe_writing_errors</v>
      </c>
    </row>
    <row r="1039" spans="1:4" x14ac:dyDescent="0.25">
      <c r="A1039" t="s">
        <v>5156</v>
      </c>
      <c r="B1039" t="s">
        <v>5163</v>
      </c>
      <c r="C1039">
        <v>-1</v>
      </c>
      <c r="D1039" t="str">
        <f>VLOOKUP(Table_miniLM_document_topics[[#This Row],[Column3.topic]],miniLM_document_topicDescriptio!$B$2:$C$26,2,FALSE)</f>
        <v>-1_the_of_ and_in_to_learning_language</v>
      </c>
    </row>
    <row r="1040" spans="1:4" x14ac:dyDescent="0.25">
      <c r="A1040" t="s">
        <v>5172</v>
      </c>
      <c r="B1040" t="s">
        <v>5187</v>
      </c>
      <c r="C1040">
        <v>-1</v>
      </c>
      <c r="D1040" t="str">
        <f>VLOOKUP(Table_miniLM_document_topics[[#This Row],[Column3.topic]],miniLM_document_topicDescriptio!$B$2:$C$26,2,FALSE)</f>
        <v>-1_the_of_ and_in_to_learning_language</v>
      </c>
    </row>
    <row r="1041" spans="1:4" x14ac:dyDescent="0.25">
      <c r="A1041" t="s">
        <v>5173</v>
      </c>
      <c r="B1041" t="s">
        <v>5189</v>
      </c>
      <c r="C1041">
        <v>0</v>
      </c>
      <c r="D1041" t="str">
        <f>VLOOKUP(Table_miniLM_document_topics[[#This Row],[Column3.topic]],miniLM_document_topicDescriptio!$B$2:$C$26,2,FALSE)</f>
        <v>0_technology_teachers_of_the</v>
      </c>
    </row>
    <row r="1042" spans="1:4" x14ac:dyDescent="0.25">
      <c r="A1042" t="s">
        <v>5174</v>
      </c>
      <c r="B1042" t="s">
        <v>5191</v>
      </c>
      <c r="C1042">
        <v>0</v>
      </c>
      <c r="D1042" t="str">
        <f>VLOOKUP(Table_miniLM_document_topics[[#This Row],[Column3.topic]],miniLM_document_topicDescriptio!$B$2:$C$26,2,FALSE)</f>
        <v>0_technology_teachers_of_the</v>
      </c>
    </row>
    <row r="1043" spans="1:4" x14ac:dyDescent="0.25">
      <c r="A1043" t="s">
        <v>5175</v>
      </c>
      <c r="B1043" t="s">
        <v>5193</v>
      </c>
      <c r="C1043">
        <v>11</v>
      </c>
      <c r="D1043" t="str">
        <f>VLOOKUP(Table_miniLM_document_topics[[#This Row],[Column3.topic]],miniLM_document_topicDescriptio!$B$2:$C$26,2,FALSE)</f>
        <v>11_feedback_awe_writing_errors</v>
      </c>
    </row>
    <row r="1044" spans="1:4" x14ac:dyDescent="0.25">
      <c r="A1044" t="s">
        <v>5176</v>
      </c>
      <c r="B1044" t="s">
        <v>5203</v>
      </c>
      <c r="C1044">
        <v>15</v>
      </c>
      <c r="D1044" t="str">
        <f>VLOOKUP(Table_miniLM_document_topics[[#This Row],[Column3.topic]],miniLM_document_topicDescriptio!$B$2:$C$26,2,FALSE)</f>
        <v>15_digital_storytelling_the_and</v>
      </c>
    </row>
    <row r="1045" spans="1:4" x14ac:dyDescent="0.25">
      <c r="A1045" t="s">
        <v>5177</v>
      </c>
      <c r="B1045" t="s">
        <v>5205</v>
      </c>
      <c r="C1045">
        <v>-1</v>
      </c>
      <c r="D1045" t="str">
        <f>VLOOKUP(Table_miniLM_document_topics[[#This Row],[Column3.topic]],miniLM_document_topicDescriptio!$B$2:$C$26,2,FALSE)</f>
        <v>-1_the_of_ and_in_to_learning_language</v>
      </c>
    </row>
    <row r="1046" spans="1:4" x14ac:dyDescent="0.25">
      <c r="A1046" t="s">
        <v>5178</v>
      </c>
      <c r="B1046" t="s">
        <v>5211</v>
      </c>
      <c r="C1046">
        <v>0</v>
      </c>
      <c r="D1046" t="str">
        <f>VLOOKUP(Table_miniLM_document_topics[[#This Row],[Column3.topic]],miniLM_document_topicDescriptio!$B$2:$C$26,2,FALSE)</f>
        <v>0_technology_teachers_of_the</v>
      </c>
    </row>
    <row r="1047" spans="1:4" x14ac:dyDescent="0.25">
      <c r="A1047" t="s">
        <v>5179</v>
      </c>
      <c r="B1047" t="s">
        <v>5215</v>
      </c>
      <c r="C1047">
        <v>0</v>
      </c>
      <c r="D1047" t="str">
        <f>VLOOKUP(Table_miniLM_document_topics[[#This Row],[Column3.topic]],miniLM_document_topicDescriptio!$B$2:$C$26,2,FALSE)</f>
        <v>0_technology_teachers_of_the</v>
      </c>
    </row>
    <row r="1048" spans="1:4" x14ac:dyDescent="0.25">
      <c r="A1048" t="s">
        <v>5180</v>
      </c>
      <c r="B1048" t="s">
        <v>5217</v>
      </c>
      <c r="C1048">
        <v>3</v>
      </c>
      <c r="D1048" t="str">
        <f>VLOOKUP(Table_miniLM_document_topics[[#This Row],[Column3.topic]],miniLM_document_topicDescriptio!$B$2:$C$26,2,FALSE)</f>
        <v>3_task_the_in_and</v>
      </c>
    </row>
    <row r="1049" spans="1:4" x14ac:dyDescent="0.25">
      <c r="A1049" t="s">
        <v>5181</v>
      </c>
      <c r="B1049" t="s">
        <v>5219</v>
      </c>
      <c r="C1049">
        <v>2</v>
      </c>
      <c r="D1049" t="str">
        <f>VLOOKUP(Table_miniLM_document_topics[[#This Row],[Column3.topic]],miniLM_document_topicDescriptio!$B$2:$C$26,2,FALSE)</f>
        <v>2_mobile_learning_mall_the</v>
      </c>
    </row>
    <row r="1050" spans="1:4" x14ac:dyDescent="0.25">
      <c r="A1050" t="s">
        <v>5182</v>
      </c>
      <c r="B1050" t="s">
        <v>5238</v>
      </c>
      <c r="C1050">
        <v>7</v>
      </c>
      <c r="D1050" t="str">
        <f>VLOOKUP(Table_miniLM_document_topics[[#This Row],[Column3.topic]],miniLM_document_topicDescriptio!$B$2:$C$26,2,FALSE)</f>
        <v>7_game_games_and_gaming</v>
      </c>
    </row>
    <row r="1051" spans="1:4" x14ac:dyDescent="0.25">
      <c r="A1051" t="s">
        <v>5183</v>
      </c>
      <c r="B1051" t="s">
        <v>5242</v>
      </c>
      <c r="C1051">
        <v>9</v>
      </c>
      <c r="D1051" t="str">
        <f>VLOOKUP(Table_miniLM_document_topics[[#This Row],[Column3.topic]],miniLM_document_topicDescriptio!$B$2:$C$26,2,FALSE)</f>
        <v>9_captions_comprehension_the_vocabulary</v>
      </c>
    </row>
    <row r="1052" spans="1:4" x14ac:dyDescent="0.25">
      <c r="A1052" t="s">
        <v>5184</v>
      </c>
      <c r="B1052" t="s">
        <v>5244</v>
      </c>
      <c r="C1052">
        <v>7</v>
      </c>
      <c r="D1052" t="str">
        <f>VLOOKUP(Table_miniLM_document_topics[[#This Row],[Column3.topic]],miniLM_document_topicDescriptio!$B$2:$C$26,2,FALSE)</f>
        <v>7_game_games_and_gaming</v>
      </c>
    </row>
    <row r="1053" spans="1:4" x14ac:dyDescent="0.25">
      <c r="A1053" t="s">
        <v>5185</v>
      </c>
      <c r="B1053" t="s">
        <v>5246</v>
      </c>
      <c r="C1053">
        <v>7</v>
      </c>
      <c r="D1053" t="str">
        <f>VLOOKUP(Table_miniLM_document_topics[[#This Row],[Column3.topic]],miniLM_document_topicDescriptio!$B$2:$C$26,2,FALSE)</f>
        <v>7_game_games_and_gaming</v>
      </c>
    </row>
    <row r="1054" spans="1:4" x14ac:dyDescent="0.25">
      <c r="A1054" t="s">
        <v>5226</v>
      </c>
      <c r="B1054" t="s">
        <v>5248</v>
      </c>
      <c r="C1054">
        <v>-1</v>
      </c>
      <c r="D1054" t="str">
        <f>VLOOKUP(Table_miniLM_document_topics[[#This Row],[Column3.topic]],miniLM_document_topicDescriptio!$B$2:$C$26,2,FALSE)</f>
        <v>-1_the_of_ and_in_to_learning_language</v>
      </c>
    </row>
    <row r="1055" spans="1:4" x14ac:dyDescent="0.25">
      <c r="A1055" t="s">
        <v>5227</v>
      </c>
      <c r="B1055" t="s">
        <v>5250</v>
      </c>
      <c r="C1055">
        <v>-1</v>
      </c>
      <c r="D1055" t="str">
        <f>VLOOKUP(Table_miniLM_document_topics[[#This Row],[Column3.topic]],miniLM_document_topicDescriptio!$B$2:$C$26,2,FALSE)</f>
        <v>-1_the_of_ and_in_to_learning_language</v>
      </c>
    </row>
    <row r="1056" spans="1:4" x14ac:dyDescent="0.25">
      <c r="A1056" t="s">
        <v>5228</v>
      </c>
      <c r="B1056" t="s">
        <v>5262</v>
      </c>
      <c r="C1056">
        <v>1</v>
      </c>
      <c r="D1056" t="str">
        <f>VLOOKUP(Table_miniLM_document_topics[[#This Row],[Column3.topic]],miniLM_document_topicDescriptio!$B$2:$C$26,2,FALSE)</f>
        <v>1_and_the_telecollaboration_intercultural</v>
      </c>
    </row>
    <row r="1057" spans="1:4" x14ac:dyDescent="0.25">
      <c r="A1057" t="s">
        <v>5229</v>
      </c>
      <c r="B1057" t="s">
        <v>5268</v>
      </c>
      <c r="C1057">
        <v>4</v>
      </c>
      <c r="D1057" t="str">
        <f>VLOOKUP(Table_miniLM_document_topics[[#This Row],[Column3.topic]],miniLM_document_topicDescriptio!$B$2:$C$26,2,FALSE)</f>
        <v>4_corpus_the_ddl_of</v>
      </c>
    </row>
    <row r="1058" spans="1:4" x14ac:dyDescent="0.25">
      <c r="A1058" t="s">
        <v>5230</v>
      </c>
      <c r="B1058" t="s">
        <v>5267</v>
      </c>
      <c r="C1058">
        <v>14</v>
      </c>
      <c r="D1058" t="str">
        <f>VLOOKUP(Table_miniLM_document_topics[[#This Row],[Column3.topic]],miniLM_document_topicDescriptio!$B$2:$C$26,2,FALSE)</f>
        <v>14_vocabulary_the_of_and</v>
      </c>
    </row>
    <row r="1059" spans="1:4" x14ac:dyDescent="0.25">
      <c r="A1059" t="s">
        <v>5231</v>
      </c>
      <c r="B1059" t="s">
        <v>5270</v>
      </c>
      <c r="C1059">
        <v>7</v>
      </c>
      <c r="D1059" t="str">
        <f>VLOOKUP(Table_miniLM_document_topics[[#This Row],[Column3.topic]],miniLM_document_topicDescriptio!$B$2:$C$26,2,FALSE)</f>
        <v>7_game_games_and_gaming</v>
      </c>
    </row>
    <row r="1060" spans="1:4" x14ac:dyDescent="0.25">
      <c r="A1060" t="s">
        <v>5232</v>
      </c>
      <c r="B1060" t="s">
        <v>5274</v>
      </c>
      <c r="C1060">
        <v>17</v>
      </c>
      <c r="D1060" t="str">
        <f>VLOOKUP(Table_miniLM_document_topics[[#This Row],[Column3.topic]],miniLM_document_topicDescriptio!$B$2:$C$26,2,FALSE)</f>
        <v>17_reading_students_the_comprehension</v>
      </c>
    </row>
    <row r="1061" spans="1:4" x14ac:dyDescent="0.25">
      <c r="A1061" t="s">
        <v>5233</v>
      </c>
      <c r="B1061" t="s">
        <v>5292</v>
      </c>
      <c r="C1061">
        <v>15</v>
      </c>
      <c r="D1061" t="str">
        <f>VLOOKUP(Table_miniLM_document_topics[[#This Row],[Column3.topic]],miniLM_document_topicDescriptio!$B$2:$C$26,2,FALSE)</f>
        <v>15_digital_storytelling_the_and</v>
      </c>
    </row>
    <row r="1062" spans="1:4" x14ac:dyDescent="0.25">
      <c r="A1062" t="s">
        <v>5234</v>
      </c>
      <c r="B1062" t="s">
        <v>5294</v>
      </c>
      <c r="C1062">
        <v>20</v>
      </c>
      <c r="D1062" t="str">
        <f>VLOOKUP(Table_miniLM_document_topics[[#This Row],[Column3.topic]],miniLM_document_topicDescriptio!$B$2:$C$26,2,FALSE)</f>
        <v>20_anxiety_fla_the_speaking</v>
      </c>
    </row>
    <row r="1063" spans="1:4" x14ac:dyDescent="0.25">
      <c r="A1063" t="s">
        <v>5235</v>
      </c>
      <c r="B1063" t="s">
        <v>5296</v>
      </c>
      <c r="C1063">
        <v>6</v>
      </c>
      <c r="D1063" t="str">
        <f>VLOOKUP(Table_miniLM_document_topics[[#This Row],[Column3.topic]],miniLM_document_topicDescriptio!$B$2:$C$26,2,FALSE)</f>
        <v>6_pronunciation_the_asr_of</v>
      </c>
    </row>
    <row r="1064" spans="1:4" x14ac:dyDescent="0.25">
      <c r="A1064" t="s">
        <v>5236</v>
      </c>
      <c r="B1064" t="s">
        <v>5298</v>
      </c>
      <c r="C1064">
        <v>-1</v>
      </c>
      <c r="D1064" t="str">
        <f>VLOOKUP(Table_miniLM_document_topics[[#This Row],[Column3.topic]],miniLM_document_topicDescriptio!$B$2:$C$26,2,FALSE)</f>
        <v>-1_the_of_ and_in_to_learning_language</v>
      </c>
    </row>
    <row r="1065" spans="1:4" x14ac:dyDescent="0.25">
      <c r="A1065" t="s">
        <v>5281</v>
      </c>
      <c r="B1065" t="s">
        <v>5300</v>
      </c>
      <c r="C1065">
        <v>2</v>
      </c>
      <c r="D1065" t="str">
        <f>VLOOKUP(Table_miniLM_document_topics[[#This Row],[Column3.topic]],miniLM_document_topicDescriptio!$B$2:$C$26,2,FALSE)</f>
        <v>2_mobile_learning_mall_the</v>
      </c>
    </row>
    <row r="1066" spans="1:4" x14ac:dyDescent="0.25">
      <c r="A1066" t="s">
        <v>5282</v>
      </c>
      <c r="B1066" t="s">
        <v>5312</v>
      </c>
      <c r="C1066">
        <v>11</v>
      </c>
      <c r="D1066" t="str">
        <f>VLOOKUP(Table_miniLM_document_topics[[#This Row],[Column3.topic]],miniLM_document_topicDescriptio!$B$2:$C$26,2,FALSE)</f>
        <v>11_feedback_awe_writing_errors</v>
      </c>
    </row>
    <row r="1067" spans="1:4" x14ac:dyDescent="0.25">
      <c r="A1067" t="s">
        <v>5283</v>
      </c>
      <c r="B1067" t="s">
        <v>5314</v>
      </c>
      <c r="C1067">
        <v>-1</v>
      </c>
      <c r="D1067" t="str">
        <f>VLOOKUP(Table_miniLM_document_topics[[#This Row],[Column3.topic]],miniLM_document_topicDescriptio!$B$2:$C$26,2,FALSE)</f>
        <v>-1_the_of_ and_in_to_learning_language</v>
      </c>
    </row>
    <row r="1068" spans="1:4" x14ac:dyDescent="0.25">
      <c r="A1068" t="s">
        <v>5284</v>
      </c>
      <c r="B1068" t="s">
        <v>5316</v>
      </c>
      <c r="C1068">
        <v>11</v>
      </c>
      <c r="D1068" t="str">
        <f>VLOOKUP(Table_miniLM_document_topics[[#This Row],[Column3.topic]],miniLM_document_topicDescriptio!$B$2:$C$26,2,FALSE)</f>
        <v>11_feedback_awe_writing_errors</v>
      </c>
    </row>
    <row r="1069" spans="1:4" x14ac:dyDescent="0.25">
      <c r="A1069" t="s">
        <v>5285</v>
      </c>
      <c r="B1069" t="s">
        <v>5318</v>
      </c>
      <c r="C1069">
        <v>-1</v>
      </c>
      <c r="D1069" t="str">
        <f>VLOOKUP(Table_miniLM_document_topics[[#This Row],[Column3.topic]],miniLM_document_topicDescriptio!$B$2:$C$26,2,FALSE)</f>
        <v>-1_the_of_ and_in_to_learning_language</v>
      </c>
    </row>
    <row r="1070" spans="1:4" x14ac:dyDescent="0.25">
      <c r="A1070" t="s">
        <v>5286</v>
      </c>
      <c r="B1070" t="s">
        <v>5320</v>
      </c>
      <c r="C1070">
        <v>-1</v>
      </c>
      <c r="D1070" t="str">
        <f>VLOOKUP(Table_miniLM_document_topics[[#This Row],[Column3.topic]],miniLM_document_topicDescriptio!$B$2:$C$26,2,FALSE)</f>
        <v>-1_the_of_ and_in_to_learning_language</v>
      </c>
    </row>
    <row r="1071" spans="1:4" x14ac:dyDescent="0.25">
      <c r="A1071" t="s">
        <v>5287</v>
      </c>
      <c r="B1071" t="s">
        <v>5322</v>
      </c>
      <c r="C1071">
        <v>-1</v>
      </c>
      <c r="D1071" t="str">
        <f>VLOOKUP(Table_miniLM_document_topics[[#This Row],[Column3.topic]],miniLM_document_topicDescriptio!$B$2:$C$26,2,FALSE)</f>
        <v>-1_the_of_ and_in_to_learning_language</v>
      </c>
    </row>
    <row r="1072" spans="1:4" x14ac:dyDescent="0.25">
      <c r="A1072" t="s">
        <v>5288</v>
      </c>
      <c r="B1072" t="s">
        <v>5341</v>
      </c>
      <c r="C1072">
        <v>-1</v>
      </c>
      <c r="D1072" t="str">
        <f>VLOOKUP(Table_miniLM_document_topics[[#This Row],[Column3.topic]],miniLM_document_topicDescriptio!$B$2:$C$26,2,FALSE)</f>
        <v>-1_the_of_ and_in_to_learning_language</v>
      </c>
    </row>
    <row r="1073" spans="1:4" x14ac:dyDescent="0.25">
      <c r="A1073" t="s">
        <v>5289</v>
      </c>
      <c r="B1073" t="s">
        <v>5343</v>
      </c>
      <c r="C1073">
        <v>13</v>
      </c>
      <c r="D1073" t="str">
        <f>VLOOKUP(Table_miniLM_document_topics[[#This Row],[Column3.topic]],miniLM_document_topicDescriptio!$B$2:$C$26,2,FALSE)</f>
        <v>13_multimodal_of_the_online</v>
      </c>
    </row>
    <row r="1074" spans="1:4" x14ac:dyDescent="0.25">
      <c r="A1074" t="s">
        <v>5290</v>
      </c>
      <c r="B1074" t="s">
        <v>5345</v>
      </c>
      <c r="C1074">
        <v>13</v>
      </c>
      <c r="D1074" t="str">
        <f>VLOOKUP(Table_miniLM_document_topics[[#This Row],[Column3.topic]],miniLM_document_topicDescriptio!$B$2:$C$26,2,FALSE)</f>
        <v>13_multimodal_of_the_online</v>
      </c>
    </row>
    <row r="1075" spans="1:4" x14ac:dyDescent="0.25">
      <c r="A1075" t="s">
        <v>5335</v>
      </c>
      <c r="B1075" t="s">
        <v>5347</v>
      </c>
      <c r="C1075">
        <v>13</v>
      </c>
      <c r="D1075" t="str">
        <f>VLOOKUP(Table_miniLM_document_topics[[#This Row],[Column3.topic]],miniLM_document_topicDescriptio!$B$2:$C$26,2,FALSE)</f>
        <v>13_multimodal_of_the_online</v>
      </c>
    </row>
    <row r="1076" spans="1:4" x14ac:dyDescent="0.25">
      <c r="A1076" t="s">
        <v>5336</v>
      </c>
      <c r="B1076" t="s">
        <v>5349</v>
      </c>
      <c r="C1076">
        <v>7</v>
      </c>
      <c r="D1076" t="str">
        <f>VLOOKUP(Table_miniLM_document_topics[[#This Row],[Column3.topic]],miniLM_document_topicDescriptio!$B$2:$C$26,2,FALSE)</f>
        <v>7_game_games_and_gaming</v>
      </c>
    </row>
    <row r="1077" spans="1:4" x14ac:dyDescent="0.25">
      <c r="A1077" t="s">
        <v>5337</v>
      </c>
      <c r="B1077" t="s">
        <v>5351</v>
      </c>
      <c r="C1077">
        <v>-1</v>
      </c>
      <c r="D1077" t="str">
        <f>VLOOKUP(Table_miniLM_document_topics[[#This Row],[Column3.topic]],miniLM_document_topicDescriptio!$B$2:$C$26,2,FALSE)</f>
        <v>-1_the_of_ and_in_to_learning_language</v>
      </c>
    </row>
    <row r="1078" spans="1:4" x14ac:dyDescent="0.25">
      <c r="A1078" t="s">
        <v>5338</v>
      </c>
      <c r="B1078" t="s">
        <v>5353</v>
      </c>
      <c r="C1078">
        <v>0</v>
      </c>
      <c r="D1078" t="str">
        <f>VLOOKUP(Table_miniLM_document_topics[[#This Row],[Column3.topic]],miniLM_document_topicDescriptio!$B$2:$C$26,2,FALSE)</f>
        <v>0_technology_teachers_of_the</v>
      </c>
    </row>
    <row r="1079" spans="1:4" x14ac:dyDescent="0.25">
      <c r="A1079" t="s">
        <v>5339</v>
      </c>
      <c r="B1079" t="s">
        <v>5355</v>
      </c>
      <c r="C1079">
        <v>-1</v>
      </c>
      <c r="D1079" t="str">
        <f>VLOOKUP(Table_miniLM_document_topics[[#This Row],[Column3.topic]],miniLM_document_topicDescriptio!$B$2:$C$26,2,FALSE)</f>
        <v>-1_the_of_ and_in_to_learning_language</v>
      </c>
    </row>
    <row r="1080" spans="1:4" x14ac:dyDescent="0.25">
      <c r="A1080" t="s">
        <v>5372</v>
      </c>
      <c r="B1080" t="s">
        <v>5387</v>
      </c>
      <c r="C1080">
        <v>0</v>
      </c>
      <c r="D1080" t="str">
        <f>VLOOKUP(Table_miniLM_document_topics[[#This Row],[Column3.topic]],miniLM_document_topicDescriptio!$B$2:$C$26,2,FALSE)</f>
        <v>0_technology_teachers_of_the</v>
      </c>
    </row>
    <row r="1081" spans="1:4" x14ac:dyDescent="0.25">
      <c r="A1081" t="s">
        <v>5373</v>
      </c>
      <c r="B1081" t="s">
        <v>5391</v>
      </c>
      <c r="C1081">
        <v>3</v>
      </c>
      <c r="D1081" t="str">
        <f>VLOOKUP(Table_miniLM_document_topics[[#This Row],[Column3.topic]],miniLM_document_topicDescriptio!$B$2:$C$26,2,FALSE)</f>
        <v>3_task_the_in_and</v>
      </c>
    </row>
    <row r="1082" spans="1:4" x14ac:dyDescent="0.25">
      <c r="A1082" t="s">
        <v>5374</v>
      </c>
      <c r="B1082" t="s">
        <v>5393</v>
      </c>
      <c r="C1082">
        <v>-1</v>
      </c>
      <c r="D1082" t="str">
        <f>VLOOKUP(Table_miniLM_document_topics[[#This Row],[Column3.topic]],miniLM_document_topicDescriptio!$B$2:$C$26,2,FALSE)</f>
        <v>-1_the_of_ and_in_to_learning_language</v>
      </c>
    </row>
    <row r="1083" spans="1:4" x14ac:dyDescent="0.25">
      <c r="A1083" t="s">
        <v>5375</v>
      </c>
      <c r="B1083" t="s">
        <v>5395</v>
      </c>
      <c r="C1083">
        <v>2</v>
      </c>
      <c r="D1083" t="str">
        <f>VLOOKUP(Table_miniLM_document_topics[[#This Row],[Column3.topic]],miniLM_document_topicDescriptio!$B$2:$C$26,2,FALSE)</f>
        <v>2_mobile_learning_mall_the</v>
      </c>
    </row>
    <row r="1084" spans="1:4" x14ac:dyDescent="0.25">
      <c r="A1084" t="s">
        <v>5376</v>
      </c>
      <c r="B1084" t="s">
        <v>5397</v>
      </c>
      <c r="C1084">
        <v>17</v>
      </c>
      <c r="D1084" t="str">
        <f>VLOOKUP(Table_miniLM_document_topics[[#This Row],[Column3.topic]],miniLM_document_topicDescriptio!$B$2:$C$26,2,FALSE)</f>
        <v>17_reading_students_the_comprehension</v>
      </c>
    </row>
    <row r="1085" spans="1:4" x14ac:dyDescent="0.25">
      <c r="A1085" t="s">
        <v>5377</v>
      </c>
      <c r="B1085" t="s">
        <v>5407</v>
      </c>
      <c r="C1085">
        <v>6</v>
      </c>
      <c r="D1085" t="str">
        <f>VLOOKUP(Table_miniLM_document_topics[[#This Row],[Column3.topic]],miniLM_document_topicDescriptio!$B$2:$C$26,2,FALSE)</f>
        <v>6_pronunciation_the_asr_of</v>
      </c>
    </row>
    <row r="1086" spans="1:4" x14ac:dyDescent="0.25">
      <c r="A1086" t="s">
        <v>5378</v>
      </c>
      <c r="B1086" t="s">
        <v>5409</v>
      </c>
      <c r="C1086">
        <v>-1</v>
      </c>
      <c r="D1086" t="str">
        <f>VLOOKUP(Table_miniLM_document_topics[[#This Row],[Column3.topic]],miniLM_document_topicDescriptio!$B$2:$C$26,2,FALSE)</f>
        <v>-1_the_of_ and_in_to_learning_language</v>
      </c>
    </row>
    <row r="1087" spans="1:4" x14ac:dyDescent="0.25">
      <c r="A1087" t="s">
        <v>5379</v>
      </c>
      <c r="B1087" t="s">
        <v>5411</v>
      </c>
      <c r="C1087">
        <v>13</v>
      </c>
      <c r="D1087" t="str">
        <f>VLOOKUP(Table_miniLM_document_topics[[#This Row],[Column3.topic]],miniLM_document_topicDescriptio!$B$2:$C$26,2,FALSE)</f>
        <v>13_multimodal_of_the_online</v>
      </c>
    </row>
    <row r="1088" spans="1:4" x14ac:dyDescent="0.25">
      <c r="A1088" t="s">
        <v>5380</v>
      </c>
      <c r="B1088" t="s">
        <v>5413</v>
      </c>
      <c r="C1088">
        <v>5</v>
      </c>
      <c r="D1088" t="str">
        <f>VLOOKUP(Table_miniLM_document_topics[[#This Row],[Column3.topic]],miniLM_document_topicDescriptio!$B$2:$C$26,2,FALSE)</f>
        <v>5_writing_collaborative_wiki_the</v>
      </c>
    </row>
    <row r="1089" spans="1:4" x14ac:dyDescent="0.25">
      <c r="A1089" t="s">
        <v>5381</v>
      </c>
      <c r="B1089" t="s">
        <v>5415</v>
      </c>
      <c r="C1089">
        <v>10</v>
      </c>
      <c r="D1089" t="str">
        <f>VLOOKUP(Table_miniLM_document_topics[[#This Row],[Column3.topic]],miniLM_document_topicDescriptio!$B$2:$C$26,2,FALSE)</f>
        <v>10_blog_language_online</v>
      </c>
    </row>
    <row r="1090" spans="1:4" x14ac:dyDescent="0.25">
      <c r="A1090" t="s">
        <v>5382</v>
      </c>
      <c r="B1090" t="s">
        <v>5417</v>
      </c>
      <c r="C1090">
        <v>-1</v>
      </c>
      <c r="D1090" t="str">
        <f>VLOOKUP(Table_miniLM_document_topics[[#This Row],[Column3.topic]],miniLM_document_topicDescriptio!$B$2:$C$26,2,FALSE)</f>
        <v>-1_the_of_ and_in_to_learning_language</v>
      </c>
    </row>
    <row r="1091" spans="1:4" x14ac:dyDescent="0.25">
      <c r="A1091" t="s">
        <v>5383</v>
      </c>
      <c r="B1091" t="s">
        <v>5419</v>
      </c>
      <c r="C1091">
        <v>1</v>
      </c>
      <c r="D1091" t="str">
        <f>VLOOKUP(Table_miniLM_document_topics[[#This Row],[Column3.topic]],miniLM_document_topicDescriptio!$B$2:$C$26,2,FALSE)</f>
        <v>1_and_the_telecollaboration_intercultural</v>
      </c>
    </row>
    <row r="1092" spans="1:4" x14ac:dyDescent="0.25">
      <c r="A1092" t="s">
        <v>5385</v>
      </c>
      <c r="B1092" t="s">
        <v>5446</v>
      </c>
      <c r="C1092">
        <v>11</v>
      </c>
      <c r="D1092" t="str">
        <f>VLOOKUP(Table_miniLM_document_topics[[#This Row],[Column3.topic]],miniLM_document_topicDescriptio!$B$2:$C$26,2,FALSE)</f>
        <v>11_feedback_awe_writing_errors</v>
      </c>
    </row>
    <row r="1093" spans="1:4" x14ac:dyDescent="0.25">
      <c r="A1093" t="s">
        <v>5384</v>
      </c>
      <c r="B1093" t="s">
        <v>5448</v>
      </c>
      <c r="C1093">
        <v>-1</v>
      </c>
      <c r="D1093" t="str">
        <f>VLOOKUP(Table_miniLM_document_topics[[#This Row],[Column3.topic]],miniLM_document_topicDescriptio!$B$2:$C$26,2,FALSE)</f>
        <v>-1_the_of_ and_in_to_learning_language</v>
      </c>
    </row>
    <row r="1094" spans="1:4" x14ac:dyDescent="0.25">
      <c r="A1094" t="s">
        <v>5444</v>
      </c>
      <c r="B1094" t="s">
        <v>5450</v>
      </c>
      <c r="C1094">
        <v>-1</v>
      </c>
      <c r="D1094" t="str">
        <f>VLOOKUP(Table_miniLM_document_topics[[#This Row],[Column3.topic]],miniLM_document_topicDescriptio!$B$2:$C$26,2,FALSE)</f>
        <v>-1_the_of_ and_in_to_learning_language</v>
      </c>
    </row>
    <row r="1095" spans="1:4" x14ac:dyDescent="0.25">
      <c r="A1095" t="s">
        <v>5434</v>
      </c>
      <c r="B1095" t="s">
        <v>5452</v>
      </c>
      <c r="C1095">
        <v>10</v>
      </c>
      <c r="D1095" t="str">
        <f>VLOOKUP(Table_miniLM_document_topics[[#This Row],[Column3.topic]],miniLM_document_topicDescriptio!$B$2:$C$26,2,FALSE)</f>
        <v>10_blog_language_online</v>
      </c>
    </row>
    <row r="1096" spans="1:4" x14ac:dyDescent="0.25">
      <c r="A1096" t="s">
        <v>5435</v>
      </c>
      <c r="B1096" t="s">
        <v>5454</v>
      </c>
      <c r="C1096">
        <v>2</v>
      </c>
      <c r="D1096" t="str">
        <f>VLOOKUP(Table_miniLM_document_topics[[#This Row],[Column3.topic]],miniLM_document_topicDescriptio!$B$2:$C$26,2,FALSE)</f>
        <v>2_mobile_learning_mall_the</v>
      </c>
    </row>
    <row r="1097" spans="1:4" x14ac:dyDescent="0.25">
      <c r="A1097" t="s">
        <v>5436</v>
      </c>
      <c r="B1097" t="s">
        <v>5456</v>
      </c>
      <c r="C1097">
        <v>-1</v>
      </c>
      <c r="D1097" t="str">
        <f>VLOOKUP(Table_miniLM_document_topics[[#This Row],[Column3.topic]],miniLM_document_topicDescriptio!$B$2:$C$26,2,FALSE)</f>
        <v>-1_the_of_ and_in_to_learning_language</v>
      </c>
    </row>
    <row r="1098" spans="1:4" x14ac:dyDescent="0.25">
      <c r="A1098" t="s">
        <v>5437</v>
      </c>
      <c r="B1098" t="s">
        <v>5458</v>
      </c>
      <c r="C1098">
        <v>-1</v>
      </c>
      <c r="D1098" t="str">
        <f>VLOOKUP(Table_miniLM_document_topics[[#This Row],[Column3.topic]],miniLM_document_topicDescriptio!$B$2:$C$26,2,FALSE)</f>
        <v>-1_the_of_ and_in_to_learning_language</v>
      </c>
    </row>
    <row r="1099" spans="1:4" x14ac:dyDescent="0.25">
      <c r="A1099" t="s">
        <v>5438</v>
      </c>
      <c r="B1099" t="s">
        <v>5460</v>
      </c>
      <c r="C1099">
        <v>-1</v>
      </c>
      <c r="D1099" t="str">
        <f>VLOOKUP(Table_miniLM_document_topics[[#This Row],[Column3.topic]],miniLM_document_topicDescriptio!$B$2:$C$26,2,FALSE)</f>
        <v>-1_the_of_ and_in_to_learning_language</v>
      </c>
    </row>
    <row r="1100" spans="1:4" x14ac:dyDescent="0.25">
      <c r="A1100" t="s">
        <v>5439</v>
      </c>
      <c r="B1100" t="s">
        <v>5462</v>
      </c>
      <c r="C1100">
        <v>14</v>
      </c>
      <c r="D1100" t="str">
        <f>VLOOKUP(Table_miniLM_document_topics[[#This Row],[Column3.topic]],miniLM_document_topicDescriptio!$B$2:$C$26,2,FALSE)</f>
        <v>14_vocabulary_the_of_and</v>
      </c>
    </row>
    <row r="1101" spans="1:4" x14ac:dyDescent="0.25">
      <c r="A1101" t="s">
        <v>5440</v>
      </c>
      <c r="B1101" t="s">
        <v>5464</v>
      </c>
      <c r="C1101">
        <v>-1</v>
      </c>
      <c r="D1101" t="str">
        <f>VLOOKUP(Table_miniLM_document_topics[[#This Row],[Column3.topic]],miniLM_document_topicDescriptio!$B$2:$C$26,2,FALSE)</f>
        <v>-1_the_of_ and_in_to_learning_language</v>
      </c>
    </row>
    <row r="1102" spans="1:4" x14ac:dyDescent="0.25">
      <c r="A1102" t="s">
        <v>5441</v>
      </c>
      <c r="B1102" t="s">
        <v>5466</v>
      </c>
      <c r="C1102">
        <v>8</v>
      </c>
      <c r="D1102" t="str">
        <f>VLOOKUP(Table_miniLM_document_topics[[#This Row],[Column3.topic]],miniLM_document_topicDescriptio!$B$2:$C$26,2,FALSE)</f>
        <v>8_blended_learning_the_and</v>
      </c>
    </row>
    <row r="1103" spans="1:4" x14ac:dyDescent="0.25">
      <c r="A1103" t="s">
        <v>5442</v>
      </c>
      <c r="B1103" t="s">
        <v>5467</v>
      </c>
      <c r="C1103">
        <v>8</v>
      </c>
      <c r="D1103" t="str">
        <f>VLOOKUP(Table_miniLM_document_topics[[#This Row],[Column3.topic]],miniLM_document_topicDescriptio!$B$2:$C$26,2,FALSE)</f>
        <v>8_blended_learning_the_and</v>
      </c>
    </row>
    <row r="1104" spans="1:4" x14ac:dyDescent="0.25">
      <c r="A1104" t="s">
        <v>5443</v>
      </c>
      <c r="B1104" t="s">
        <v>5469</v>
      </c>
      <c r="C1104">
        <v>4</v>
      </c>
      <c r="D1104" t="str">
        <f>VLOOKUP(Table_miniLM_document_topics[[#This Row],[Column3.topic]],miniLM_document_topicDescriptio!$B$2:$C$26,2,FALSE)</f>
        <v>4_corpus_the_ddl_of</v>
      </c>
    </row>
    <row r="1105" spans="1:4" x14ac:dyDescent="0.25">
      <c r="A1105" t="s">
        <v>5487</v>
      </c>
      <c r="B1105" t="s">
        <v>5497</v>
      </c>
      <c r="C1105">
        <v>6</v>
      </c>
      <c r="D1105" t="str">
        <f>VLOOKUP(Table_miniLM_document_topics[[#This Row],[Column3.topic]],miniLM_document_topicDescriptio!$B$2:$C$26,2,FALSE)</f>
        <v>6_pronunciation_the_asr_of</v>
      </c>
    </row>
    <row r="1106" spans="1:4" x14ac:dyDescent="0.25">
      <c r="A1106" t="s">
        <v>5488</v>
      </c>
      <c r="B1106" t="s">
        <v>5499</v>
      </c>
      <c r="C1106">
        <v>10</v>
      </c>
      <c r="D1106" t="str">
        <f>VLOOKUP(Table_miniLM_document_topics[[#This Row],[Column3.topic]],miniLM_document_topicDescriptio!$B$2:$C$26,2,FALSE)</f>
        <v>10_blog_language_online</v>
      </c>
    </row>
    <row r="1107" spans="1:4" x14ac:dyDescent="0.25">
      <c r="A1107" t="s">
        <v>5489</v>
      </c>
      <c r="B1107" t="s">
        <v>5501</v>
      </c>
      <c r="C1107">
        <v>2</v>
      </c>
      <c r="D1107" t="str">
        <f>VLOOKUP(Table_miniLM_document_topics[[#This Row],[Column3.topic]],miniLM_document_topicDescriptio!$B$2:$C$26,2,FALSE)</f>
        <v>2_mobile_learning_mall_the</v>
      </c>
    </row>
    <row r="1108" spans="1:4" x14ac:dyDescent="0.25">
      <c r="A1108" t="s">
        <v>5490</v>
      </c>
      <c r="B1108" t="s">
        <v>5503</v>
      </c>
      <c r="C1108">
        <v>12</v>
      </c>
      <c r="D1108" t="str">
        <f>VLOOKUP(Table_miniLM_document_topics[[#This Row],[Column3.topic]],miniLM_document_topicDescriptio!$B$2:$C$26,2,FALSE)</f>
        <v>12_vr_virtual_the_and</v>
      </c>
    </row>
    <row r="1109" spans="1:4" x14ac:dyDescent="0.25">
      <c r="A1109" t="s">
        <v>5491</v>
      </c>
      <c r="B1109" t="s">
        <v>5505</v>
      </c>
      <c r="C1109">
        <v>-1</v>
      </c>
      <c r="D1109" t="str">
        <f>VLOOKUP(Table_miniLM_document_topics[[#This Row],[Column3.topic]],miniLM_document_topicDescriptio!$B$2:$C$26,2,FALSE)</f>
        <v>-1_the_of_ and_in_to_learning_language</v>
      </c>
    </row>
    <row r="1110" spans="1:4" x14ac:dyDescent="0.25">
      <c r="A1110" t="s">
        <v>5492</v>
      </c>
      <c r="B1110" t="s">
        <v>5507</v>
      </c>
      <c r="C1110">
        <v>8</v>
      </c>
      <c r="D1110" t="str">
        <f>VLOOKUP(Table_miniLM_document_topics[[#This Row],[Column3.topic]],miniLM_document_topicDescriptio!$B$2:$C$26,2,FALSE)</f>
        <v>8_blended_learning_the_and</v>
      </c>
    </row>
    <row r="1111" spans="1:4" x14ac:dyDescent="0.25">
      <c r="A1111" t="s">
        <v>5493</v>
      </c>
      <c r="B1111" t="s">
        <v>5509</v>
      </c>
      <c r="C1111">
        <v>14</v>
      </c>
      <c r="D1111" t="str">
        <f>VLOOKUP(Table_miniLM_document_topics[[#This Row],[Column3.topic]],miniLM_document_topicDescriptio!$B$2:$C$26,2,FALSE)</f>
        <v>14_vocabulary_the_of_and</v>
      </c>
    </row>
    <row r="1112" spans="1:4" x14ac:dyDescent="0.25">
      <c r="A1112" t="s">
        <v>5494</v>
      </c>
      <c r="B1112" t="s">
        <v>5511</v>
      </c>
      <c r="C1112">
        <v>-1</v>
      </c>
      <c r="D1112" t="str">
        <f>VLOOKUP(Table_miniLM_document_topics[[#This Row],[Column3.topic]],miniLM_document_topicDescriptio!$B$2:$C$26,2,FALSE)</f>
        <v>-1_the_of_ and_in_to_learning_language</v>
      </c>
    </row>
    <row r="1113" spans="1:4" x14ac:dyDescent="0.25">
      <c r="A1113" t="s">
        <v>5495</v>
      </c>
      <c r="B1113" t="s">
        <v>5541</v>
      </c>
      <c r="C1113">
        <v>4</v>
      </c>
      <c r="D1113" t="str">
        <f>VLOOKUP(Table_miniLM_document_topics[[#This Row],[Column3.topic]],miniLM_document_topicDescriptio!$B$2:$C$26,2,FALSE)</f>
        <v>4_corpus_the_ddl_of</v>
      </c>
    </row>
    <row r="1114" spans="1:4" x14ac:dyDescent="0.25">
      <c r="A1114" t="s">
        <v>5536</v>
      </c>
      <c r="B1114" t="s">
        <v>5545</v>
      </c>
      <c r="C1114">
        <v>0</v>
      </c>
      <c r="D1114" t="str">
        <f>VLOOKUP(Table_miniLM_document_topics[[#This Row],[Column3.topic]],miniLM_document_topicDescriptio!$B$2:$C$26,2,FALSE)</f>
        <v>0_technology_teachers_of_the</v>
      </c>
    </row>
    <row r="1115" spans="1:4" x14ac:dyDescent="0.25">
      <c r="A1115" t="s">
        <v>5537</v>
      </c>
      <c r="B1115" t="s">
        <v>5549</v>
      </c>
      <c r="C1115">
        <v>12</v>
      </c>
      <c r="D1115" t="str">
        <f>VLOOKUP(Table_miniLM_document_topics[[#This Row],[Column3.topic]],miniLM_document_topicDescriptio!$B$2:$C$26,2,FALSE)</f>
        <v>12_vr_virtual_the_and</v>
      </c>
    </row>
    <row r="1116" spans="1:4" x14ac:dyDescent="0.25">
      <c r="A1116" t="s">
        <v>5538</v>
      </c>
      <c r="B1116" t="s">
        <v>5573</v>
      </c>
      <c r="C1116">
        <v>13</v>
      </c>
      <c r="D1116" t="str">
        <f>VLOOKUP(Table_miniLM_document_topics[[#This Row],[Column3.topic]],miniLM_document_topicDescriptio!$B$2:$C$26,2,FALSE)</f>
        <v>13_multimodal_of_the_online</v>
      </c>
    </row>
    <row r="1117" spans="1:4" x14ac:dyDescent="0.25">
      <c r="A1117" t="s">
        <v>5551</v>
      </c>
      <c r="B1117" t="s">
        <v>5577</v>
      </c>
      <c r="C1117">
        <v>13</v>
      </c>
      <c r="D1117" t="str">
        <f>VLOOKUP(Table_miniLM_document_topics[[#This Row],[Column3.topic]],miniLM_document_topicDescriptio!$B$2:$C$26,2,FALSE)</f>
        <v>13_multimodal_of_the_online</v>
      </c>
    </row>
    <row r="1118" spans="1:4" x14ac:dyDescent="0.25">
      <c r="A1118" t="s">
        <v>5552</v>
      </c>
      <c r="B1118" t="s">
        <v>5581</v>
      </c>
      <c r="C1118">
        <v>1</v>
      </c>
      <c r="D1118" t="str">
        <f>VLOOKUP(Table_miniLM_document_topics[[#This Row],[Column3.topic]],miniLM_document_topicDescriptio!$B$2:$C$26,2,FALSE)</f>
        <v>1_and_the_telecollaboration_intercultural</v>
      </c>
    </row>
    <row r="1119" spans="1:4" x14ac:dyDescent="0.25">
      <c r="A1119" t="s">
        <v>5553</v>
      </c>
      <c r="B1119" t="s">
        <v>5585</v>
      </c>
      <c r="C1119">
        <v>-1</v>
      </c>
      <c r="D1119" t="str">
        <f>VLOOKUP(Table_miniLM_document_topics[[#This Row],[Column3.topic]],miniLM_document_topicDescriptio!$B$2:$C$26,2,FALSE)</f>
        <v>-1_the_of_ and_in_to_learning_language</v>
      </c>
    </row>
    <row r="1120" spans="1:4" x14ac:dyDescent="0.25">
      <c r="A1120" t="s">
        <v>5554</v>
      </c>
      <c r="B1120" t="s">
        <v>5589</v>
      </c>
      <c r="C1120">
        <v>12</v>
      </c>
      <c r="D1120" t="str">
        <f>VLOOKUP(Table_miniLM_document_topics[[#This Row],[Column3.topic]],miniLM_document_topicDescriptio!$B$2:$C$26,2,FALSE)</f>
        <v>12_vr_virtual_the_and</v>
      </c>
    </row>
    <row r="1121" spans="1:4" x14ac:dyDescent="0.25">
      <c r="A1121" t="s">
        <v>5555</v>
      </c>
      <c r="B1121" t="s">
        <v>5593</v>
      </c>
      <c r="C1121">
        <v>13</v>
      </c>
      <c r="D1121" t="str">
        <f>VLOOKUP(Table_miniLM_document_topics[[#This Row],[Column3.topic]],miniLM_document_topicDescriptio!$B$2:$C$26,2,FALSE)</f>
        <v>13_multimodal_of_the_online</v>
      </c>
    </row>
    <row r="1122" spans="1:4" x14ac:dyDescent="0.25">
      <c r="A1122" t="s">
        <v>5557</v>
      </c>
      <c r="B1122" t="s">
        <v>5597</v>
      </c>
      <c r="C1122">
        <v>12</v>
      </c>
      <c r="D1122" t="str">
        <f>VLOOKUP(Table_miniLM_document_topics[[#This Row],[Column3.topic]],miniLM_document_topicDescriptio!$B$2:$C$26,2,FALSE)</f>
        <v>12_vr_virtual_the_and</v>
      </c>
    </row>
    <row r="1123" spans="1:4" x14ac:dyDescent="0.25">
      <c r="A1123" t="s">
        <v>5558</v>
      </c>
      <c r="B1123" t="s">
        <v>5601</v>
      </c>
      <c r="C1123">
        <v>13</v>
      </c>
      <c r="D1123" t="str">
        <f>VLOOKUP(Table_miniLM_document_topics[[#This Row],[Column3.topic]],miniLM_document_topicDescriptio!$B$2:$C$26,2,FALSE)</f>
        <v>13_multimodal_of_the_online</v>
      </c>
    </row>
    <row r="1124" spans="1:4" x14ac:dyDescent="0.25">
      <c r="A1124" t="s">
        <v>5559</v>
      </c>
      <c r="B1124" t="s">
        <v>5604</v>
      </c>
      <c r="C1124">
        <v>22</v>
      </c>
      <c r="D1124" t="str">
        <f>VLOOKUP(Table_miniLM_document_topics[[#This Row],[Column3.topic]],miniLM_document_topicDescriptio!$B$2:$C$26,2,FALSE)</f>
        <v>22_robot_rall_the_and</v>
      </c>
    </row>
    <row r="1125" spans="1:4" x14ac:dyDescent="0.25">
      <c r="A1125" t="s">
        <v>5560</v>
      </c>
      <c r="B1125" t="s">
        <v>5607</v>
      </c>
      <c r="C1125">
        <v>7</v>
      </c>
      <c r="D1125" t="str">
        <f>VLOOKUP(Table_miniLM_document_topics[[#This Row],[Column3.topic]],miniLM_document_topicDescriptio!$B$2:$C$26,2,FALSE)</f>
        <v>7_game_games_and_gaming</v>
      </c>
    </row>
    <row r="1126" spans="1:4" x14ac:dyDescent="0.25">
      <c r="A1126" t="s">
        <v>5561</v>
      </c>
      <c r="B1126" t="s">
        <v>5609</v>
      </c>
      <c r="C1126">
        <v>3</v>
      </c>
      <c r="D1126" t="str">
        <f>VLOOKUP(Table_miniLM_document_topics[[#This Row],[Column3.topic]],miniLM_document_topicDescriptio!$B$2:$C$26,2,FALSE)</f>
        <v>3_task_the_in_and</v>
      </c>
    </row>
    <row r="1127" spans="1:4" x14ac:dyDescent="0.25">
      <c r="A1127" t="s">
        <v>5562</v>
      </c>
      <c r="B1127" t="s">
        <v>5615</v>
      </c>
      <c r="C1127">
        <v>13</v>
      </c>
      <c r="D1127" t="str">
        <f>VLOOKUP(Table_miniLM_document_topics[[#This Row],[Column3.topic]],miniLM_document_topicDescriptio!$B$2:$C$26,2,FALSE)</f>
        <v>13_multimodal_of_the_online</v>
      </c>
    </row>
    <row r="1128" spans="1:4" x14ac:dyDescent="0.25">
      <c r="A1128" t="s">
        <v>5563</v>
      </c>
      <c r="B1128" t="s">
        <v>5619</v>
      </c>
      <c r="C1128">
        <v>6</v>
      </c>
      <c r="D1128" t="str">
        <f>VLOOKUP(Table_miniLM_document_topics[[#This Row],[Column3.topic]],miniLM_document_topicDescriptio!$B$2:$C$26,2,FALSE)</f>
        <v>6_pronunciation_the_asr_of</v>
      </c>
    </row>
    <row r="1129" spans="1:4" x14ac:dyDescent="0.25">
      <c r="A1129" t="s">
        <v>5564</v>
      </c>
      <c r="B1129" t="s">
        <v>5623</v>
      </c>
      <c r="C1129">
        <v>3</v>
      </c>
      <c r="D1129" t="str">
        <f>VLOOKUP(Table_miniLM_document_topics[[#This Row],[Column3.topic]],miniLM_document_topicDescriptio!$B$2:$C$26,2,FALSE)</f>
        <v>3_task_the_in_and</v>
      </c>
    </row>
    <row r="1130" spans="1:4" x14ac:dyDescent="0.25">
      <c r="A1130" t="s">
        <v>5565</v>
      </c>
      <c r="B1130" t="s">
        <v>5627</v>
      </c>
      <c r="C1130">
        <v>9</v>
      </c>
      <c r="D1130" t="str">
        <f>VLOOKUP(Table_miniLM_document_topics[[#This Row],[Column3.topic]],miniLM_document_topicDescriptio!$B$2:$C$26,2,FALSE)</f>
        <v>9_captions_comprehension_the_vocabulary</v>
      </c>
    </row>
    <row r="1131" spans="1:4" x14ac:dyDescent="0.25">
      <c r="A1131" t="s">
        <v>5566</v>
      </c>
      <c r="B1131" t="s">
        <v>5633</v>
      </c>
      <c r="C1131">
        <v>11</v>
      </c>
      <c r="D1131" t="str">
        <f>VLOOKUP(Table_miniLM_document_topics[[#This Row],[Column3.topic]],miniLM_document_topicDescriptio!$B$2:$C$26,2,FALSE)</f>
        <v>11_feedback_awe_writing_errors</v>
      </c>
    </row>
    <row r="1132" spans="1:4" x14ac:dyDescent="0.25">
      <c r="A1132" t="s">
        <v>5567</v>
      </c>
      <c r="B1132" t="s">
        <v>5635</v>
      </c>
      <c r="C1132">
        <v>11</v>
      </c>
      <c r="D1132" t="str">
        <f>VLOOKUP(Table_miniLM_document_topics[[#This Row],[Column3.topic]],miniLM_document_topicDescriptio!$B$2:$C$26,2,FALSE)</f>
        <v>11_feedback_awe_writing_errors</v>
      </c>
    </row>
    <row r="1133" spans="1:4" x14ac:dyDescent="0.25">
      <c r="A1133" t="s">
        <v>5568</v>
      </c>
      <c r="B1133" t="s">
        <v>5641</v>
      </c>
      <c r="C1133">
        <v>11</v>
      </c>
      <c r="D1133" t="str">
        <f>VLOOKUP(Table_miniLM_document_topics[[#This Row],[Column3.topic]],miniLM_document_topicDescriptio!$B$2:$C$26,2,FALSE)</f>
        <v>11_feedback_awe_writing_errors</v>
      </c>
    </row>
    <row r="1134" spans="1:4" x14ac:dyDescent="0.25">
      <c r="A1134" t="s">
        <v>5569</v>
      </c>
      <c r="B1134" t="s">
        <v>5645</v>
      </c>
      <c r="C1134">
        <v>11</v>
      </c>
      <c r="D1134" t="str">
        <f>VLOOKUP(Table_miniLM_document_topics[[#This Row],[Column3.topic]],miniLM_document_topicDescriptio!$B$2:$C$26,2,FALSE)</f>
        <v>11_feedback_awe_writing_errors</v>
      </c>
    </row>
    <row r="1135" spans="1:4" x14ac:dyDescent="0.25">
      <c r="A1135" t="s">
        <v>5570</v>
      </c>
      <c r="B1135" t="s">
        <v>5648</v>
      </c>
      <c r="C1135">
        <v>11</v>
      </c>
      <c r="D1135" t="str">
        <f>VLOOKUP(Table_miniLM_document_topics[[#This Row],[Column3.topic]],miniLM_document_topicDescriptio!$B$2:$C$26,2,FALSE)</f>
        <v>11_feedback_awe_writing_errors</v>
      </c>
    </row>
    <row r="1136" spans="1:4" x14ac:dyDescent="0.25">
      <c r="A1136" t="s">
        <v>5571</v>
      </c>
      <c r="B1136" t="s">
        <v>5652</v>
      </c>
      <c r="C1136">
        <v>0</v>
      </c>
      <c r="D1136" t="str">
        <f>VLOOKUP(Table_miniLM_document_topics[[#This Row],[Column3.topic]],miniLM_document_topicDescriptio!$B$2:$C$26,2,FALSE)</f>
        <v>0_technology_teachers_of_the</v>
      </c>
    </row>
    <row r="1137" spans="1:4" x14ac:dyDescent="0.25">
      <c r="A1137" t="s">
        <v>5653</v>
      </c>
      <c r="B1137" t="s">
        <v>5663</v>
      </c>
      <c r="C1137">
        <v>0</v>
      </c>
      <c r="D1137" t="str">
        <f>VLOOKUP(Table_miniLM_document_topics[[#This Row],[Column3.topic]],miniLM_document_topicDescriptio!$B$2:$C$26,2,FALSE)</f>
        <v>0_technology_teachers_of_the</v>
      </c>
    </row>
    <row r="1138" spans="1:4" x14ac:dyDescent="0.25">
      <c r="A1138" t="s">
        <v>5654</v>
      </c>
      <c r="B1138" t="s">
        <v>5685</v>
      </c>
      <c r="C1138">
        <v>-1</v>
      </c>
      <c r="D1138" t="str">
        <f>VLOOKUP(Table_miniLM_document_topics[[#This Row],[Column3.topic]],miniLM_document_topicDescriptio!$B$2:$C$26,2,FALSE)</f>
        <v>-1_the_of_ and_in_to_learning_language</v>
      </c>
    </row>
    <row r="1139" spans="1:4" x14ac:dyDescent="0.25">
      <c r="A1139" t="s">
        <v>5655</v>
      </c>
      <c r="B1139" t="s">
        <v>5687</v>
      </c>
      <c r="C1139">
        <v>-1</v>
      </c>
      <c r="D1139" t="str">
        <f>VLOOKUP(Table_miniLM_document_topics[[#This Row],[Column3.topic]],miniLM_document_topicDescriptio!$B$2:$C$26,2,FALSE)</f>
        <v>-1_the_of_ and_in_to_learning_language</v>
      </c>
    </row>
    <row r="1140" spans="1:4" x14ac:dyDescent="0.25">
      <c r="A1140" t="s">
        <v>5656</v>
      </c>
      <c r="B1140" t="s">
        <v>5689</v>
      </c>
      <c r="C1140">
        <v>13</v>
      </c>
      <c r="D1140" t="str">
        <f>VLOOKUP(Table_miniLM_document_topics[[#This Row],[Column3.topic]],miniLM_document_topicDescriptio!$B$2:$C$26,2,FALSE)</f>
        <v>13_multimodal_of_the_online</v>
      </c>
    </row>
    <row r="1141" spans="1:4" x14ac:dyDescent="0.25">
      <c r="A1141" t="s">
        <v>5657</v>
      </c>
      <c r="B1141" t="s">
        <v>5691</v>
      </c>
      <c r="C1141">
        <v>6</v>
      </c>
      <c r="D1141" t="str">
        <f>VLOOKUP(Table_miniLM_document_topics[[#This Row],[Column3.topic]],miniLM_document_topicDescriptio!$B$2:$C$26,2,FALSE)</f>
        <v>6_pronunciation_the_asr_of</v>
      </c>
    </row>
    <row r="1142" spans="1:4" x14ac:dyDescent="0.25">
      <c r="A1142" t="s">
        <v>5556</v>
      </c>
      <c r="B1142" t="s">
        <v>5693</v>
      </c>
      <c r="C1142">
        <v>12</v>
      </c>
      <c r="D1142" t="str">
        <f>VLOOKUP(Table_miniLM_document_topics[[#This Row],[Column3.topic]],miniLM_document_topicDescriptio!$B$2:$C$26,2,FALSE)</f>
        <v>12_vr_virtual_the_and</v>
      </c>
    </row>
    <row r="1143" spans="1:4" x14ac:dyDescent="0.25">
      <c r="A1143" t="s">
        <v>5658</v>
      </c>
      <c r="B1143" t="s">
        <v>5694</v>
      </c>
      <c r="C1143">
        <v>19</v>
      </c>
      <c r="D1143" t="str">
        <f>VLOOKUP(Table_miniLM_document_topics[[#This Row],[Column3.topic]],miniLM_document_topicDescriptio!$B$2:$C$26,2,FALSE)</f>
        <v>19_mt_translation_students_machine</v>
      </c>
    </row>
    <row r="1144" spans="1:4" x14ac:dyDescent="0.25">
      <c r="A1144" t="s">
        <v>5659</v>
      </c>
      <c r="B1144" t="s">
        <v>5696</v>
      </c>
      <c r="C1144">
        <v>20</v>
      </c>
      <c r="D1144" t="str">
        <f>VLOOKUP(Table_miniLM_document_topics[[#This Row],[Column3.topic]],miniLM_document_topicDescriptio!$B$2:$C$26,2,FALSE)</f>
        <v>20_anxiety_fla_the_speaking</v>
      </c>
    </row>
    <row r="1145" spans="1:4" x14ac:dyDescent="0.25">
      <c r="A1145" t="s">
        <v>5666</v>
      </c>
      <c r="B1145" t="s">
        <v>5698</v>
      </c>
      <c r="C1145">
        <v>22</v>
      </c>
      <c r="D1145" t="str">
        <f>VLOOKUP(Table_miniLM_document_topics[[#This Row],[Column3.topic]],miniLM_document_topicDescriptio!$B$2:$C$26,2,FALSE)</f>
        <v>22_robot_rall_the_and</v>
      </c>
    </row>
    <row r="1146" spans="1:4" x14ac:dyDescent="0.25">
      <c r="A1146" t="s">
        <v>5667</v>
      </c>
      <c r="B1146" t="s">
        <v>5700</v>
      </c>
      <c r="C1146">
        <v>10</v>
      </c>
      <c r="D1146" t="str">
        <f>VLOOKUP(Table_miniLM_document_topics[[#This Row],[Column3.topic]],miniLM_document_topicDescriptio!$B$2:$C$26,2,FALSE)</f>
        <v>10_blog_language_online</v>
      </c>
    </row>
    <row r="1147" spans="1:4" x14ac:dyDescent="0.25">
      <c r="A1147" t="s">
        <v>5668</v>
      </c>
      <c r="B1147" t="s">
        <v>5702</v>
      </c>
      <c r="C1147">
        <v>3</v>
      </c>
      <c r="D1147" t="str">
        <f>VLOOKUP(Table_miniLM_document_topics[[#This Row],[Column3.topic]],miniLM_document_topicDescriptio!$B$2:$C$26,2,FALSE)</f>
        <v>3_task_the_in_and</v>
      </c>
    </row>
    <row r="1148" spans="1:4" x14ac:dyDescent="0.25">
      <c r="A1148" t="s">
        <v>5669</v>
      </c>
      <c r="B1148" t="s">
        <v>5704</v>
      </c>
      <c r="C1148">
        <v>14</v>
      </c>
      <c r="D1148" t="str">
        <f>VLOOKUP(Table_miniLM_document_topics[[#This Row],[Column3.topic]],miniLM_document_topicDescriptio!$B$2:$C$26,2,FALSE)</f>
        <v>14_vocabulary_the_of_and</v>
      </c>
    </row>
    <row r="1149" spans="1:4" x14ac:dyDescent="0.25">
      <c r="A1149" t="s">
        <v>5670</v>
      </c>
      <c r="B1149" t="s">
        <v>5706</v>
      </c>
      <c r="C1149">
        <v>0</v>
      </c>
      <c r="D1149" t="str">
        <f>VLOOKUP(Table_miniLM_document_topics[[#This Row],[Column3.topic]],miniLM_document_topicDescriptio!$B$2:$C$26,2,FALSE)</f>
        <v>0_technology_teachers_of_the</v>
      </c>
    </row>
    <row r="1150" spans="1:4" x14ac:dyDescent="0.25">
      <c r="A1150" t="s">
        <v>5671</v>
      </c>
      <c r="B1150" t="s">
        <v>5708</v>
      </c>
      <c r="C1150">
        <v>14</v>
      </c>
      <c r="D1150" t="str">
        <f>VLOOKUP(Table_miniLM_document_topics[[#This Row],[Column3.topic]],miniLM_document_topicDescriptio!$B$2:$C$26,2,FALSE)</f>
        <v>14_vocabulary_the_of_and</v>
      </c>
    </row>
    <row r="1151" spans="1:4" x14ac:dyDescent="0.25">
      <c r="A1151" t="s">
        <v>5672</v>
      </c>
      <c r="B1151" t="s">
        <v>5710</v>
      </c>
      <c r="C1151">
        <v>1</v>
      </c>
      <c r="D1151" t="str">
        <f>VLOOKUP(Table_miniLM_document_topics[[#This Row],[Column3.topic]],miniLM_document_topicDescriptio!$B$2:$C$26,2,FALSE)</f>
        <v>1_and_the_telecollaboration_intercultural</v>
      </c>
    </row>
    <row r="1152" spans="1:4" x14ac:dyDescent="0.25">
      <c r="A1152" t="s">
        <v>5673</v>
      </c>
      <c r="B1152" t="s">
        <v>5712</v>
      </c>
      <c r="C1152">
        <v>2</v>
      </c>
      <c r="D1152" t="str">
        <f>VLOOKUP(Table_miniLM_document_topics[[#This Row],[Column3.topic]],miniLM_document_topicDescriptio!$B$2:$C$26,2,FALSE)</f>
        <v>2_mobile_learning_mall_the</v>
      </c>
    </row>
    <row r="1153" spans="1:4" x14ac:dyDescent="0.25">
      <c r="A1153" t="s">
        <v>5674</v>
      </c>
      <c r="B1153" t="s">
        <v>5714</v>
      </c>
      <c r="C1153">
        <v>10</v>
      </c>
      <c r="D1153" t="str">
        <f>VLOOKUP(Table_miniLM_document_topics[[#This Row],[Column3.topic]],miniLM_document_topicDescriptio!$B$2:$C$26,2,FALSE)</f>
        <v>10_blog_language_online</v>
      </c>
    </row>
    <row r="1154" spans="1:4" x14ac:dyDescent="0.25">
      <c r="A1154" t="s">
        <v>5675</v>
      </c>
      <c r="B1154" t="s">
        <v>5716</v>
      </c>
      <c r="C1154">
        <v>16</v>
      </c>
      <c r="D1154" t="str">
        <f>VLOOKUP(Table_miniLM_document_topics[[#This Row],[Column3.topic]],miniLM_document_topicDescriptio!$B$2:$C$26,2,FALSE)</f>
        <v>16_flipped_the_classroom_in</v>
      </c>
    </row>
    <row r="1155" spans="1:4" x14ac:dyDescent="0.25">
      <c r="A1155" t="s">
        <v>5676</v>
      </c>
      <c r="B1155" t="s">
        <v>5718</v>
      </c>
      <c r="C1155">
        <v>19</v>
      </c>
      <c r="D1155" t="str">
        <f>VLOOKUP(Table_miniLM_document_topics[[#This Row],[Column3.topic]],miniLM_document_topicDescriptio!$B$2:$C$26,2,FALSE)</f>
        <v>19_mt_translation_students_machine</v>
      </c>
    </row>
    <row r="1156" spans="1:4" x14ac:dyDescent="0.25">
      <c r="A1156" t="s">
        <v>5677</v>
      </c>
      <c r="B1156" t="s">
        <v>5755</v>
      </c>
      <c r="C1156">
        <v>8</v>
      </c>
      <c r="D1156" t="str">
        <f>VLOOKUP(Table_miniLM_document_topics[[#This Row],[Column3.topic]],miniLM_document_topicDescriptio!$B$2:$C$26,2,FALSE)</f>
        <v>8_blended_learning_the_and</v>
      </c>
    </row>
    <row r="1157" spans="1:4" x14ac:dyDescent="0.25">
      <c r="A1157" t="s">
        <v>5678</v>
      </c>
      <c r="B1157" t="s">
        <v>5758</v>
      </c>
      <c r="C1157">
        <v>6</v>
      </c>
      <c r="D1157" t="str">
        <f>VLOOKUP(Table_miniLM_document_topics[[#This Row],[Column3.topic]],miniLM_document_topicDescriptio!$B$2:$C$26,2,FALSE)</f>
        <v>6_pronunciation_the_asr_of</v>
      </c>
    </row>
    <row r="1158" spans="1:4" x14ac:dyDescent="0.25">
      <c r="A1158" t="s">
        <v>5679</v>
      </c>
      <c r="B1158" t="s">
        <v>5779</v>
      </c>
      <c r="C1158">
        <v>2</v>
      </c>
      <c r="D1158" t="str">
        <f>VLOOKUP(Table_miniLM_document_topics[[#This Row],[Column3.topic]],miniLM_document_topicDescriptio!$B$2:$C$26,2,FALSE)</f>
        <v>2_mobile_learning_mall_the</v>
      </c>
    </row>
    <row r="1159" spans="1:4" x14ac:dyDescent="0.25">
      <c r="A1159" t="s">
        <v>5680</v>
      </c>
      <c r="B1159" t="s">
        <v>5781</v>
      </c>
      <c r="C1159">
        <v>1</v>
      </c>
      <c r="D1159" t="str">
        <f>VLOOKUP(Table_miniLM_document_topics[[#This Row],[Column3.topic]],miniLM_document_topicDescriptio!$B$2:$C$26,2,FALSE)</f>
        <v>1_and_the_telecollaboration_intercultural</v>
      </c>
    </row>
    <row r="1160" spans="1:4" x14ac:dyDescent="0.25">
      <c r="A1160" t="s">
        <v>5681</v>
      </c>
      <c r="B1160" t="s">
        <v>5783</v>
      </c>
      <c r="C1160">
        <v>-1</v>
      </c>
      <c r="D1160" t="str">
        <f>VLOOKUP(Table_miniLM_document_topics[[#This Row],[Column3.topic]],miniLM_document_topicDescriptio!$B$2:$C$26,2,FALSE)</f>
        <v>-1_the_of_ and_in_to_learning_language</v>
      </c>
    </row>
    <row r="1161" spans="1:4" x14ac:dyDescent="0.25">
      <c r="A1161" t="s">
        <v>5682</v>
      </c>
      <c r="B1161" t="s">
        <v>5785</v>
      </c>
      <c r="C1161">
        <v>-1</v>
      </c>
      <c r="D1161" t="str">
        <f>VLOOKUP(Table_miniLM_document_topics[[#This Row],[Column3.topic]],miniLM_document_topicDescriptio!$B$2:$C$26,2,FALSE)</f>
        <v>-1_the_of_ and_in_to_learning_language</v>
      </c>
    </row>
    <row r="1162" spans="1:4" x14ac:dyDescent="0.25">
      <c r="A1162" t="s">
        <v>5683</v>
      </c>
      <c r="B1162" t="s">
        <v>5787</v>
      </c>
      <c r="C1162">
        <v>-1</v>
      </c>
      <c r="D1162" t="str">
        <f>VLOOKUP(Table_miniLM_document_topics[[#This Row],[Column3.topic]],miniLM_document_topicDescriptio!$B$2:$C$26,2,FALSE)</f>
        <v>-1_the_of_ and_in_to_learning_language</v>
      </c>
    </row>
    <row r="1163" spans="1:4" x14ac:dyDescent="0.25">
      <c r="A1163" t="s">
        <v>5761</v>
      </c>
      <c r="B1163" t="s">
        <v>5788</v>
      </c>
      <c r="C1163">
        <v>-1</v>
      </c>
      <c r="D1163" t="str">
        <f>VLOOKUP(Table_miniLM_document_topics[[#This Row],[Column3.topic]],miniLM_document_topicDescriptio!$B$2:$C$26,2,FALSE)</f>
        <v>-1_the_of_ and_in_to_learning_language</v>
      </c>
    </row>
    <row r="1164" spans="1:4" x14ac:dyDescent="0.25">
      <c r="A1164" t="s">
        <v>5762</v>
      </c>
      <c r="B1164" t="s">
        <v>5790</v>
      </c>
      <c r="C1164">
        <v>2</v>
      </c>
      <c r="D1164" t="str">
        <f>VLOOKUP(Table_miniLM_document_topics[[#This Row],[Column3.topic]],miniLM_document_topicDescriptio!$B$2:$C$26,2,FALSE)</f>
        <v>2_mobile_learning_mall_the</v>
      </c>
    </row>
    <row r="1165" spans="1:4" x14ac:dyDescent="0.25">
      <c r="A1165" t="s">
        <v>5763</v>
      </c>
      <c r="B1165" t="s">
        <v>5804</v>
      </c>
      <c r="C1165">
        <v>-1</v>
      </c>
      <c r="D1165" t="str">
        <f>VLOOKUP(Table_miniLM_document_topics[[#This Row],[Column3.topic]],miniLM_document_topicDescriptio!$B$2:$C$26,2,FALSE)</f>
        <v>-1_the_of_ and_in_to_learning_language</v>
      </c>
    </row>
    <row r="1166" spans="1:4" x14ac:dyDescent="0.25">
      <c r="A1166" t="s">
        <v>5764</v>
      </c>
      <c r="B1166" t="s">
        <v>5806</v>
      </c>
      <c r="C1166">
        <v>-1</v>
      </c>
      <c r="D1166" t="str">
        <f>VLOOKUP(Table_miniLM_document_topics[[#This Row],[Column3.topic]],miniLM_document_topicDescriptio!$B$2:$C$26,2,FALSE)</f>
        <v>-1_the_of_ and_in_to_learning_language</v>
      </c>
    </row>
    <row r="1167" spans="1:4" x14ac:dyDescent="0.25">
      <c r="A1167" t="s">
        <v>5765</v>
      </c>
      <c r="B1167" t="s">
        <v>5808</v>
      </c>
      <c r="C1167">
        <v>9</v>
      </c>
      <c r="D1167" t="str">
        <f>VLOOKUP(Table_miniLM_document_topics[[#This Row],[Column3.topic]],miniLM_document_topicDescriptio!$B$2:$C$26,2,FALSE)</f>
        <v>9_captions_comprehension_the_vocabulary</v>
      </c>
    </row>
    <row r="1168" spans="1:4" x14ac:dyDescent="0.25">
      <c r="A1168" t="s">
        <v>5766</v>
      </c>
      <c r="B1168" t="s">
        <v>5810</v>
      </c>
      <c r="C1168">
        <v>2</v>
      </c>
      <c r="D1168" t="str">
        <f>VLOOKUP(Table_miniLM_document_topics[[#This Row],[Column3.topic]],miniLM_document_topicDescriptio!$B$2:$C$26,2,FALSE)</f>
        <v>2_mobile_learning_mall_the</v>
      </c>
    </row>
    <row r="1169" spans="1:4" x14ac:dyDescent="0.25">
      <c r="A1169" t="s">
        <v>5767</v>
      </c>
      <c r="B1169" t="s">
        <v>5812</v>
      </c>
      <c r="C1169">
        <v>21</v>
      </c>
      <c r="D1169" t="str">
        <f>VLOOKUP(Table_miniLM_document_topics[[#This Row],[Column3.topic]],miniLM_document_topicDescriptio!$B$2:$C$26,2,FALSE)</f>
        <v>21_test_assessment_da_takers</v>
      </c>
    </row>
    <row r="1170" spans="1:4" x14ac:dyDescent="0.25">
      <c r="A1170" t="s">
        <v>5768</v>
      </c>
      <c r="B1170" t="s">
        <v>5813</v>
      </c>
      <c r="C1170">
        <v>2</v>
      </c>
      <c r="D1170" t="str">
        <f>VLOOKUP(Table_miniLM_document_topics[[#This Row],[Column3.topic]],miniLM_document_topicDescriptio!$B$2:$C$26,2,FALSE)</f>
        <v>2_mobile_learning_mall_the</v>
      </c>
    </row>
    <row r="1171" spans="1:4" x14ac:dyDescent="0.25">
      <c r="A1171" t="s">
        <v>5769</v>
      </c>
      <c r="B1171" t="s">
        <v>5814</v>
      </c>
      <c r="C1171">
        <v>2</v>
      </c>
      <c r="D1171" t="str">
        <f>VLOOKUP(Table_miniLM_document_topics[[#This Row],[Column3.topic]],miniLM_document_topicDescriptio!$B$2:$C$26,2,FALSE)</f>
        <v>2_mobile_learning_mall_the</v>
      </c>
    </row>
    <row r="1172" spans="1:4" x14ac:dyDescent="0.25">
      <c r="A1172" t="s">
        <v>5770</v>
      </c>
      <c r="B1172" t="s">
        <v>5828</v>
      </c>
      <c r="C1172">
        <v>8</v>
      </c>
      <c r="D1172" t="str">
        <f>VLOOKUP(Table_miniLM_document_topics[[#This Row],[Column3.topic]],miniLM_document_topicDescriptio!$B$2:$C$26,2,FALSE)</f>
        <v>8_blended_learning_the_and</v>
      </c>
    </row>
    <row r="1173" spans="1:4" x14ac:dyDescent="0.25">
      <c r="A1173" t="s">
        <v>5771</v>
      </c>
      <c r="B1173" t="s">
        <v>5830</v>
      </c>
      <c r="C1173">
        <v>0</v>
      </c>
      <c r="D1173" t="str">
        <f>VLOOKUP(Table_miniLM_document_topics[[#This Row],[Column3.topic]],miniLM_document_topicDescriptio!$B$2:$C$26,2,FALSE)</f>
        <v>0_technology_teachers_of_the</v>
      </c>
    </row>
    <row r="1174" spans="1:4" x14ac:dyDescent="0.25">
      <c r="A1174" t="s">
        <v>5772</v>
      </c>
      <c r="B1174" t="s">
        <v>5832</v>
      </c>
      <c r="C1174">
        <v>0</v>
      </c>
      <c r="D1174" t="str">
        <f>VLOOKUP(Table_miniLM_document_topics[[#This Row],[Column3.topic]],miniLM_document_topicDescriptio!$B$2:$C$26,2,FALSE)</f>
        <v>0_technology_teachers_of_the</v>
      </c>
    </row>
    <row r="1175" spans="1:4" x14ac:dyDescent="0.25">
      <c r="A1175" t="s">
        <v>5773</v>
      </c>
      <c r="B1175" t="s">
        <v>5834</v>
      </c>
      <c r="C1175">
        <v>1</v>
      </c>
      <c r="D1175" t="str">
        <f>VLOOKUP(Table_miniLM_document_topics[[#This Row],[Column3.topic]],miniLM_document_topicDescriptio!$B$2:$C$26,2,FALSE)</f>
        <v>1_and_the_telecollaboration_intercultural</v>
      </c>
    </row>
    <row r="1176" spans="1:4" x14ac:dyDescent="0.25">
      <c r="A1176" t="s">
        <v>5774</v>
      </c>
      <c r="B1176" t="s">
        <v>5835</v>
      </c>
      <c r="C1176">
        <v>-1</v>
      </c>
      <c r="D1176" t="str">
        <f>VLOOKUP(Table_miniLM_document_topics[[#This Row],[Column3.topic]],miniLM_document_topicDescriptio!$B$2:$C$26,2,FALSE)</f>
        <v>-1_the_of_ and_in_to_learning_language</v>
      </c>
    </row>
    <row r="1177" spans="1:4" x14ac:dyDescent="0.25">
      <c r="A1177" t="s">
        <v>5776</v>
      </c>
      <c r="B1177" t="s">
        <v>5837</v>
      </c>
      <c r="C1177">
        <v>0</v>
      </c>
      <c r="D1177" t="str">
        <f>VLOOKUP(Table_miniLM_document_topics[[#This Row],[Column3.topic]],miniLM_document_topicDescriptio!$B$2:$C$26,2,FALSE)</f>
        <v>0_technology_teachers_of_the</v>
      </c>
    </row>
    <row r="1178" spans="1:4" x14ac:dyDescent="0.25">
      <c r="A1178" t="s">
        <v>5775</v>
      </c>
      <c r="B1178" t="s">
        <v>5855</v>
      </c>
      <c r="C1178">
        <v>10</v>
      </c>
      <c r="D1178" t="str">
        <f>VLOOKUP(Table_miniLM_document_topics[[#This Row],[Column3.topic]],miniLM_document_topicDescriptio!$B$2:$C$26,2,FALSE)</f>
        <v>10_blog_language_online</v>
      </c>
    </row>
    <row r="1179" spans="1:4" x14ac:dyDescent="0.25">
      <c r="A1179" t="s">
        <v>5777</v>
      </c>
      <c r="B1179" t="s">
        <v>5857</v>
      </c>
      <c r="C1179">
        <v>5</v>
      </c>
      <c r="D1179" t="str">
        <f>VLOOKUP(Table_miniLM_document_topics[[#This Row],[Column3.topic]],miniLM_document_topicDescriptio!$B$2:$C$26,2,FALSE)</f>
        <v>5_writing_collaborative_wiki_the</v>
      </c>
    </row>
    <row r="1180" spans="1:4" x14ac:dyDescent="0.25">
      <c r="A1180" t="s">
        <v>5849</v>
      </c>
      <c r="B1180" t="s">
        <v>5859</v>
      </c>
      <c r="C1180">
        <v>5</v>
      </c>
      <c r="D1180" t="str">
        <f>VLOOKUP(Table_miniLM_document_topics[[#This Row],[Column3.topic]],miniLM_document_topicDescriptio!$B$2:$C$26,2,FALSE)</f>
        <v>5_writing_collaborative_wiki_the</v>
      </c>
    </row>
    <row r="1181" spans="1:4" x14ac:dyDescent="0.25">
      <c r="A1181" t="s">
        <v>5850</v>
      </c>
      <c r="B1181" t="s">
        <v>5861</v>
      </c>
      <c r="C1181">
        <v>5</v>
      </c>
      <c r="D1181" t="str">
        <f>VLOOKUP(Table_miniLM_document_topics[[#This Row],[Column3.topic]],miniLM_document_topicDescriptio!$B$2:$C$26,2,FALSE)</f>
        <v>5_writing_collaborative_wiki_the</v>
      </c>
    </row>
    <row r="1182" spans="1:4" x14ac:dyDescent="0.25">
      <c r="A1182" t="s">
        <v>5851</v>
      </c>
      <c r="B1182" t="s">
        <v>5862</v>
      </c>
      <c r="C1182">
        <v>13</v>
      </c>
      <c r="D1182" t="str">
        <f>VLOOKUP(Table_miniLM_document_topics[[#This Row],[Column3.topic]],miniLM_document_topicDescriptio!$B$2:$C$26,2,FALSE)</f>
        <v>13_multimodal_of_the_online</v>
      </c>
    </row>
    <row r="1183" spans="1:4" x14ac:dyDescent="0.25">
      <c r="A1183" t="s">
        <v>5852</v>
      </c>
      <c r="B1183" t="s">
        <v>5864</v>
      </c>
      <c r="C1183">
        <v>18</v>
      </c>
      <c r="D1183" t="str">
        <f>VLOOKUP(Table_miniLM_document_topics[[#This Row],[Column3.topic]],miniLM_document_topicDescriptio!$B$2:$C$26,2,FALSE)</f>
        <v>18_online_and_the_language</v>
      </c>
    </row>
    <row r="1184" spans="1:4" x14ac:dyDescent="0.25">
      <c r="A1184" t="s">
        <v>5853</v>
      </c>
      <c r="B1184" t="s">
        <v>5883</v>
      </c>
      <c r="C1184">
        <v>-1</v>
      </c>
      <c r="D1184" t="str">
        <f>VLOOKUP(Table_miniLM_document_topics[[#This Row],[Column3.topic]],miniLM_document_topicDescriptio!$B$2:$C$26,2,FALSE)</f>
        <v>-1_the_of_ and_in_to_learning_language</v>
      </c>
    </row>
    <row r="1185" spans="1:4" x14ac:dyDescent="0.25">
      <c r="A1185" t="s">
        <v>5875</v>
      </c>
      <c r="B1185" t="s">
        <v>5894</v>
      </c>
      <c r="C1185">
        <v>1</v>
      </c>
      <c r="D1185" t="str">
        <f>VLOOKUP(Table_miniLM_document_topics[[#This Row],[Column3.topic]],miniLM_document_topicDescriptio!$B$2:$C$26,2,FALSE)</f>
        <v>1_and_the_telecollaboration_intercultural</v>
      </c>
    </row>
    <row r="1186" spans="1:4" x14ac:dyDescent="0.25">
      <c r="A1186" t="s">
        <v>5876</v>
      </c>
      <c r="B1186" t="s">
        <v>5893</v>
      </c>
      <c r="C1186">
        <v>13</v>
      </c>
      <c r="D1186" t="str">
        <f>VLOOKUP(Table_miniLM_document_topics[[#This Row],[Column3.topic]],miniLM_document_topicDescriptio!$B$2:$C$26,2,FALSE)</f>
        <v>13_multimodal_of_the_online</v>
      </c>
    </row>
    <row r="1187" spans="1:4" x14ac:dyDescent="0.25">
      <c r="A1187" t="s">
        <v>5877</v>
      </c>
      <c r="B1187" t="s">
        <v>5898</v>
      </c>
      <c r="C1187">
        <v>-1</v>
      </c>
      <c r="D1187" t="str">
        <f>VLOOKUP(Table_miniLM_document_topics[[#This Row],[Column3.topic]],miniLM_document_topicDescriptio!$B$2:$C$26,2,FALSE)</f>
        <v>-1_the_of_ and_in_to_learning_language</v>
      </c>
    </row>
    <row r="1188" spans="1:4" x14ac:dyDescent="0.25">
      <c r="A1188" t="s">
        <v>5878</v>
      </c>
      <c r="B1188" t="s">
        <v>5906</v>
      </c>
      <c r="C1188">
        <v>4</v>
      </c>
      <c r="D1188" t="str">
        <f>VLOOKUP(Table_miniLM_document_topics[[#This Row],[Column3.topic]],miniLM_document_topicDescriptio!$B$2:$C$26,2,FALSE)</f>
        <v>4_corpus_the_ddl_of</v>
      </c>
    </row>
    <row r="1189" spans="1:4" x14ac:dyDescent="0.25">
      <c r="A1189" t="s">
        <v>5879</v>
      </c>
      <c r="B1189" t="s">
        <v>5905</v>
      </c>
      <c r="C1189">
        <v>-1</v>
      </c>
      <c r="D1189" t="str">
        <f>VLOOKUP(Table_miniLM_document_topics[[#This Row],[Column3.topic]],miniLM_document_topicDescriptio!$B$2:$C$26,2,FALSE)</f>
        <v>-1_the_of_ and_in_to_learning_language</v>
      </c>
    </row>
    <row r="1190" spans="1:4" x14ac:dyDescent="0.25">
      <c r="A1190" t="s">
        <v>5880</v>
      </c>
      <c r="B1190" t="s">
        <v>5910</v>
      </c>
      <c r="C1190">
        <v>11</v>
      </c>
      <c r="D1190" t="str">
        <f>VLOOKUP(Table_miniLM_document_topics[[#This Row],[Column3.topic]],miniLM_document_topicDescriptio!$B$2:$C$26,2,FALSE)</f>
        <v>11_feedback_awe_writing_errors</v>
      </c>
    </row>
    <row r="1191" spans="1:4" x14ac:dyDescent="0.25">
      <c r="A1191" t="s">
        <v>5881</v>
      </c>
      <c r="B1191" t="s">
        <v>5914</v>
      </c>
      <c r="C1191">
        <v>2</v>
      </c>
      <c r="D1191" t="str">
        <f>VLOOKUP(Table_miniLM_document_topics[[#This Row],[Column3.topic]],miniLM_document_topicDescriptio!$B$2:$C$26,2,FALSE)</f>
        <v>2_mobile_learning_mall_the</v>
      </c>
    </row>
    <row r="1192" spans="1:4" x14ac:dyDescent="0.25">
      <c r="A1192" t="s">
        <v>5916</v>
      </c>
      <c r="B1192" t="s">
        <v>5919</v>
      </c>
      <c r="C1192">
        <v>15</v>
      </c>
      <c r="D1192" t="str">
        <f>VLOOKUP(Table_miniLM_document_topics[[#This Row],[Column3.topic]],miniLM_document_topicDescriptio!$B$2:$C$26,2,FALSE)</f>
        <v>15_digital_storytelling_the_and</v>
      </c>
    </row>
    <row r="1193" spans="1:4" x14ac:dyDescent="0.25">
      <c r="A1193" t="s">
        <v>5927</v>
      </c>
      <c r="B1193" t="s">
        <v>5929</v>
      </c>
      <c r="C1193">
        <v>-1</v>
      </c>
      <c r="D1193" t="str">
        <f>VLOOKUP(Table_miniLM_document_topics[[#This Row],[Column3.topic]],miniLM_document_topicDescriptio!$B$2:$C$26,2,FALSE)</f>
        <v>-1_the_of_ and_in_to_learning_language</v>
      </c>
    </row>
    <row r="1194" spans="1:4" x14ac:dyDescent="0.25">
      <c r="A1194" t="s">
        <v>5935</v>
      </c>
      <c r="B1194" t="s">
        <v>5945</v>
      </c>
      <c r="C1194">
        <v>2</v>
      </c>
      <c r="D1194" t="str">
        <f>VLOOKUP(Table_miniLM_document_topics[[#This Row],[Column3.topic]],miniLM_document_topicDescriptio!$B$2:$C$26,2,FALSE)</f>
        <v>2_mobile_learning_mall_the</v>
      </c>
    </row>
    <row r="1195" spans="1:4" x14ac:dyDescent="0.25">
      <c r="A1195" t="s">
        <v>5936</v>
      </c>
      <c r="B1195" t="s">
        <v>5949</v>
      </c>
      <c r="C1195">
        <v>0</v>
      </c>
      <c r="D1195" t="str">
        <f>VLOOKUP(Table_miniLM_document_topics[[#This Row],[Column3.topic]],miniLM_document_topicDescriptio!$B$2:$C$26,2,FALSE)</f>
        <v>0_technology_teachers_of_the</v>
      </c>
    </row>
    <row r="1196" spans="1:4" x14ac:dyDescent="0.25">
      <c r="A1196" t="s">
        <v>5937</v>
      </c>
      <c r="B1196" t="s">
        <v>5953</v>
      </c>
      <c r="C1196">
        <v>-1</v>
      </c>
      <c r="D1196" t="str">
        <f>VLOOKUP(Table_miniLM_document_topics[[#This Row],[Column3.topic]],miniLM_document_topicDescriptio!$B$2:$C$26,2,FALSE)</f>
        <v>-1_the_of_ and_in_to_learning_language</v>
      </c>
    </row>
    <row r="1197" spans="1:4" x14ac:dyDescent="0.25">
      <c r="A1197" t="s">
        <v>5938</v>
      </c>
      <c r="B1197" t="s">
        <v>5957</v>
      </c>
      <c r="C1197">
        <v>17</v>
      </c>
      <c r="D1197" t="str">
        <f>VLOOKUP(Table_miniLM_document_topics[[#This Row],[Column3.topic]],miniLM_document_topicDescriptio!$B$2:$C$26,2,FALSE)</f>
        <v>17_reading_students_the_comprehension</v>
      </c>
    </row>
    <row r="1198" spans="1:4" x14ac:dyDescent="0.25">
      <c r="A1198" t="s">
        <v>5939</v>
      </c>
      <c r="B1198" t="s">
        <v>5961</v>
      </c>
      <c r="C1198">
        <v>4</v>
      </c>
      <c r="D1198" t="str">
        <f>VLOOKUP(Table_miniLM_document_topics[[#This Row],[Column3.topic]],miniLM_document_topicDescriptio!$B$2:$C$26,2,FALSE)</f>
        <v>4_corpus_the_ddl_of</v>
      </c>
    </row>
    <row r="1199" spans="1:4" x14ac:dyDescent="0.25">
      <c r="A1199" t="s">
        <v>5940</v>
      </c>
      <c r="B1199" t="s">
        <v>5969</v>
      </c>
      <c r="C1199">
        <v>5</v>
      </c>
      <c r="D1199" t="str">
        <f>VLOOKUP(Table_miniLM_document_topics[[#This Row],[Column3.topic]],miniLM_document_topicDescriptio!$B$2:$C$26,2,FALSE)</f>
        <v>5_writing_collaborative_wiki_the</v>
      </c>
    </row>
    <row r="1200" spans="1:4" x14ac:dyDescent="0.25">
      <c r="A1200" t="s">
        <v>5941</v>
      </c>
      <c r="B1200" t="s">
        <v>6032</v>
      </c>
      <c r="C1200">
        <v>-1</v>
      </c>
      <c r="D1200" t="str">
        <f>VLOOKUP(Table_miniLM_document_topics[[#This Row],[Column3.topic]],miniLM_document_topicDescriptio!$B$2:$C$26,2,FALSE)</f>
        <v>-1_the_of_ and_in_to_learning_language</v>
      </c>
    </row>
    <row r="1201" spans="1:4" x14ac:dyDescent="0.25">
      <c r="A1201" t="s">
        <v>5942</v>
      </c>
      <c r="B1201" t="s">
        <v>6036</v>
      </c>
      <c r="C1201">
        <v>10</v>
      </c>
      <c r="D1201" t="str">
        <f>VLOOKUP(Table_miniLM_document_topics[[#This Row],[Column3.topic]],miniLM_document_topicDescriptio!$B$2:$C$26,2,FALSE)</f>
        <v>10_blog_language_online</v>
      </c>
    </row>
    <row r="1202" spans="1:4" x14ac:dyDescent="0.25">
      <c r="A1202" t="s">
        <v>5943</v>
      </c>
      <c r="B1202" t="s">
        <v>6039</v>
      </c>
      <c r="C1202">
        <v>0</v>
      </c>
      <c r="D1202" t="str">
        <f>VLOOKUP(Table_miniLM_document_topics[[#This Row],[Column3.topic]],miniLM_document_topicDescriptio!$B$2:$C$26,2,FALSE)</f>
        <v>0_technology_teachers_of_the</v>
      </c>
    </row>
    <row r="1203" spans="1:4" x14ac:dyDescent="0.25">
      <c r="A1203" t="s">
        <v>5944</v>
      </c>
      <c r="B1203" t="s">
        <v>6044</v>
      </c>
      <c r="C1203">
        <v>0</v>
      </c>
      <c r="D1203" t="str">
        <f>VLOOKUP(Table_miniLM_document_topics[[#This Row],[Column3.topic]],miniLM_document_topicDescriptio!$B$2:$C$26,2,FALSE)</f>
        <v>0_technology_teachers_of_the</v>
      </c>
    </row>
    <row r="1204" spans="1:4" x14ac:dyDescent="0.25">
      <c r="A1204" t="s">
        <v>6001</v>
      </c>
      <c r="B1204" t="s">
        <v>6048</v>
      </c>
      <c r="C1204">
        <v>16</v>
      </c>
      <c r="D1204" t="str">
        <f>VLOOKUP(Table_miniLM_document_topics[[#This Row],[Column3.topic]],miniLM_document_topicDescriptio!$B$2:$C$26,2,FALSE)</f>
        <v>16_flipped_the_classroom_in</v>
      </c>
    </row>
    <row r="1205" spans="1:4" x14ac:dyDescent="0.25">
      <c r="A1205" t="s">
        <v>6002</v>
      </c>
      <c r="B1205" t="s">
        <v>6052</v>
      </c>
      <c r="C1205">
        <v>5</v>
      </c>
      <c r="D1205" t="str">
        <f>VLOOKUP(Table_miniLM_document_topics[[#This Row],[Column3.topic]],miniLM_document_topicDescriptio!$B$2:$C$26,2,FALSE)</f>
        <v>5_writing_collaborative_wiki_the</v>
      </c>
    </row>
    <row r="1206" spans="1:4" x14ac:dyDescent="0.25">
      <c r="A1206" t="s">
        <v>6003</v>
      </c>
      <c r="B1206" t="s">
        <v>6056</v>
      </c>
      <c r="C1206">
        <v>6</v>
      </c>
      <c r="D1206" t="str">
        <f>VLOOKUP(Table_miniLM_document_topics[[#This Row],[Column3.topic]],miniLM_document_topicDescriptio!$B$2:$C$26,2,FALSE)</f>
        <v>6_pronunciation_the_asr_of</v>
      </c>
    </row>
    <row r="1207" spans="1:4" x14ac:dyDescent="0.25">
      <c r="A1207" t="s">
        <v>6004</v>
      </c>
      <c r="B1207" t="s">
        <v>6060</v>
      </c>
      <c r="C1207">
        <v>16</v>
      </c>
      <c r="D1207" t="str">
        <f>VLOOKUP(Table_miniLM_document_topics[[#This Row],[Column3.topic]],miniLM_document_topicDescriptio!$B$2:$C$26,2,FALSE)</f>
        <v>16_flipped_the_classroom_in</v>
      </c>
    </row>
    <row r="1208" spans="1:4" x14ac:dyDescent="0.25">
      <c r="A1208" t="s">
        <v>6005</v>
      </c>
      <c r="B1208" t="s">
        <v>6064</v>
      </c>
      <c r="C1208">
        <v>14</v>
      </c>
      <c r="D1208" t="str">
        <f>VLOOKUP(Table_miniLM_document_topics[[#This Row],[Column3.topic]],miniLM_document_topicDescriptio!$B$2:$C$26,2,FALSE)</f>
        <v>14_vocabulary_the_of_and</v>
      </c>
    </row>
    <row r="1209" spans="1:4" x14ac:dyDescent="0.25">
      <c r="A1209" t="s">
        <v>6006</v>
      </c>
      <c r="B1209" t="s">
        <v>6068</v>
      </c>
      <c r="C1209">
        <v>3</v>
      </c>
      <c r="D1209" t="str">
        <f>VLOOKUP(Table_miniLM_document_topics[[#This Row],[Column3.topic]],miniLM_document_topicDescriptio!$B$2:$C$26,2,FALSE)</f>
        <v>3_task_the_in_and</v>
      </c>
    </row>
    <row r="1210" spans="1:4" x14ac:dyDescent="0.25">
      <c r="A1210" t="s">
        <v>6007</v>
      </c>
      <c r="B1210" t="s">
        <v>6072</v>
      </c>
      <c r="C1210">
        <v>12</v>
      </c>
      <c r="D1210" t="str">
        <f>VLOOKUP(Table_miniLM_document_topics[[#This Row],[Column3.topic]],miniLM_document_topicDescriptio!$B$2:$C$26,2,FALSE)</f>
        <v>12_vr_virtual_the_and</v>
      </c>
    </row>
    <row r="1211" spans="1:4" x14ac:dyDescent="0.25">
      <c r="A1211" t="s">
        <v>6008</v>
      </c>
      <c r="B1211" t="s">
        <v>6076</v>
      </c>
      <c r="C1211">
        <v>14</v>
      </c>
      <c r="D1211" t="str">
        <f>VLOOKUP(Table_miniLM_document_topics[[#This Row],[Column3.topic]],miniLM_document_topicDescriptio!$B$2:$C$26,2,FALSE)</f>
        <v>14_vocabulary_the_of_and</v>
      </c>
    </row>
    <row r="1212" spans="1:4" x14ac:dyDescent="0.25">
      <c r="A1212" t="s">
        <v>6009</v>
      </c>
      <c r="B1212" t="s">
        <v>6080</v>
      </c>
      <c r="C1212">
        <v>0</v>
      </c>
      <c r="D1212" t="str">
        <f>VLOOKUP(Table_miniLM_document_topics[[#This Row],[Column3.topic]],miniLM_document_topicDescriptio!$B$2:$C$26,2,FALSE)</f>
        <v>0_technology_teachers_of_the</v>
      </c>
    </row>
    <row r="1213" spans="1:4" x14ac:dyDescent="0.25">
      <c r="A1213" t="s">
        <v>6010</v>
      </c>
      <c r="B1213" t="s">
        <v>6084</v>
      </c>
      <c r="C1213">
        <v>0</v>
      </c>
      <c r="D1213" t="str">
        <f>VLOOKUP(Table_miniLM_document_topics[[#This Row],[Column3.topic]],miniLM_document_topicDescriptio!$B$2:$C$26,2,FALSE)</f>
        <v>0_technology_teachers_of_the</v>
      </c>
    </row>
    <row r="1214" spans="1:4" x14ac:dyDescent="0.25">
      <c r="A1214" t="s">
        <v>6030</v>
      </c>
      <c r="B1214" t="s">
        <v>6094</v>
      </c>
      <c r="C1214">
        <v>3</v>
      </c>
      <c r="D1214" t="str">
        <f>VLOOKUP(Table_miniLM_document_topics[[#This Row],[Column3.topic]],miniLM_document_topicDescriptio!$B$2:$C$26,2,FALSE)</f>
        <v>3_task_the_in_and</v>
      </c>
    </row>
    <row r="1215" spans="1:4" x14ac:dyDescent="0.25">
      <c r="A1215" t="s">
        <v>6011</v>
      </c>
      <c r="B1215" t="s">
        <v>6098</v>
      </c>
      <c r="C1215">
        <v>-1</v>
      </c>
      <c r="D1215" t="str">
        <f>VLOOKUP(Table_miniLM_document_topics[[#This Row],[Column3.topic]],miniLM_document_topicDescriptio!$B$2:$C$26,2,FALSE)</f>
        <v>-1_the_of_ and_in_to_learning_language</v>
      </c>
    </row>
    <row r="1216" spans="1:4" x14ac:dyDescent="0.25">
      <c r="A1216" t="s">
        <v>6012</v>
      </c>
      <c r="B1216" t="s">
        <v>6102</v>
      </c>
      <c r="C1216">
        <v>2</v>
      </c>
      <c r="D1216" t="str">
        <f>VLOOKUP(Table_miniLM_document_topics[[#This Row],[Column3.topic]],miniLM_document_topicDescriptio!$B$2:$C$26,2,FALSE)</f>
        <v>2_mobile_learning_mall_the</v>
      </c>
    </row>
    <row r="1217" spans="1:4" x14ac:dyDescent="0.25">
      <c r="A1217" t="s">
        <v>6013</v>
      </c>
      <c r="B1217" t="s">
        <v>6106</v>
      </c>
      <c r="C1217">
        <v>-1</v>
      </c>
      <c r="D1217" t="str">
        <f>VLOOKUP(Table_miniLM_document_topics[[#This Row],[Column3.topic]],miniLM_document_topicDescriptio!$B$2:$C$26,2,FALSE)</f>
        <v>-1_the_of_ and_in_to_learning_language</v>
      </c>
    </row>
    <row r="1218" spans="1:4" x14ac:dyDescent="0.25">
      <c r="A1218" t="s">
        <v>6014</v>
      </c>
      <c r="B1218" t="s">
        <v>6110</v>
      </c>
      <c r="C1218">
        <v>1</v>
      </c>
      <c r="D1218" t="str">
        <f>VLOOKUP(Table_miniLM_document_topics[[#This Row],[Column3.topic]],miniLM_document_topicDescriptio!$B$2:$C$26,2,FALSE)</f>
        <v>1_and_the_telecollaboration_intercultural</v>
      </c>
    </row>
    <row r="1219" spans="1:4" x14ac:dyDescent="0.25">
      <c r="A1219" t="s">
        <v>6015</v>
      </c>
      <c r="B1219" t="s">
        <v>6114</v>
      </c>
      <c r="C1219">
        <v>19</v>
      </c>
      <c r="D1219" t="str">
        <f>VLOOKUP(Table_miniLM_document_topics[[#This Row],[Column3.topic]],miniLM_document_topicDescriptio!$B$2:$C$26,2,FALSE)</f>
        <v>19_mt_translation_students_machine</v>
      </c>
    </row>
    <row r="1220" spans="1:4" x14ac:dyDescent="0.25">
      <c r="A1220" t="s">
        <v>6016</v>
      </c>
      <c r="B1220" t="s">
        <v>6118</v>
      </c>
      <c r="C1220">
        <v>-1</v>
      </c>
      <c r="D1220" t="str">
        <f>VLOOKUP(Table_miniLM_document_topics[[#This Row],[Column3.topic]],miniLM_document_topicDescriptio!$B$2:$C$26,2,FALSE)</f>
        <v>-1_the_of_ and_in_to_learning_language</v>
      </c>
    </row>
    <row r="1221" spans="1:4" x14ac:dyDescent="0.25">
      <c r="A1221" t="s">
        <v>6017</v>
      </c>
      <c r="B1221" t="s">
        <v>6122</v>
      </c>
      <c r="C1221">
        <v>-1</v>
      </c>
      <c r="D1221" t="str">
        <f>VLOOKUP(Table_miniLM_document_topics[[#This Row],[Column3.topic]],miniLM_document_topicDescriptio!$B$2:$C$26,2,FALSE)</f>
        <v>-1_the_of_ and_in_to_learning_language</v>
      </c>
    </row>
    <row r="1222" spans="1:4" x14ac:dyDescent="0.25">
      <c r="A1222" t="s">
        <v>6018</v>
      </c>
      <c r="B1222" t="s">
        <v>6126</v>
      </c>
      <c r="C1222">
        <v>11</v>
      </c>
      <c r="D1222" t="str">
        <f>VLOOKUP(Table_miniLM_document_topics[[#This Row],[Column3.topic]],miniLM_document_topicDescriptio!$B$2:$C$26,2,FALSE)</f>
        <v>11_feedback_awe_writing_errors</v>
      </c>
    </row>
    <row r="1223" spans="1:4" x14ac:dyDescent="0.25">
      <c r="A1223" t="s">
        <v>6019</v>
      </c>
      <c r="B1223" t="s">
        <v>6130</v>
      </c>
      <c r="C1223">
        <v>-1</v>
      </c>
      <c r="D1223" t="str">
        <f>VLOOKUP(Table_miniLM_document_topics[[#This Row],[Column3.topic]],miniLM_document_topicDescriptio!$B$2:$C$26,2,FALSE)</f>
        <v>-1_the_of_ and_in_to_learning_language</v>
      </c>
    </row>
    <row r="1224" spans="1:4" x14ac:dyDescent="0.25">
      <c r="A1224" t="s">
        <v>6020</v>
      </c>
      <c r="B1224" t="s">
        <v>6134</v>
      </c>
      <c r="C1224">
        <v>5</v>
      </c>
      <c r="D1224" t="str">
        <f>VLOOKUP(Table_miniLM_document_topics[[#This Row],[Column3.topic]],miniLM_document_topicDescriptio!$B$2:$C$26,2,FALSE)</f>
        <v>5_writing_collaborative_wiki_the</v>
      </c>
    </row>
    <row r="1225" spans="1:4" x14ac:dyDescent="0.25">
      <c r="A1225" t="s">
        <v>6021</v>
      </c>
      <c r="B1225" t="s">
        <v>6138</v>
      </c>
      <c r="C1225">
        <v>5</v>
      </c>
      <c r="D1225" t="str">
        <f>VLOOKUP(Table_miniLM_document_topics[[#This Row],[Column3.topic]],miniLM_document_topicDescriptio!$B$2:$C$26,2,FALSE)</f>
        <v>5_writing_collaborative_wiki_the</v>
      </c>
    </row>
    <row r="1226" spans="1:4" x14ac:dyDescent="0.25">
      <c r="A1226" t="s">
        <v>6022</v>
      </c>
      <c r="B1226" t="s">
        <v>6142</v>
      </c>
      <c r="C1226">
        <v>-1</v>
      </c>
      <c r="D1226" t="str">
        <f>VLOOKUP(Table_miniLM_document_topics[[#This Row],[Column3.topic]],miniLM_document_topicDescriptio!$B$2:$C$26,2,FALSE)</f>
        <v>-1_the_of_ and_in_to_learning_language</v>
      </c>
    </row>
    <row r="1227" spans="1:4" x14ac:dyDescent="0.25">
      <c r="A1227" t="s">
        <v>6023</v>
      </c>
      <c r="B1227" t="s">
        <v>6146</v>
      </c>
      <c r="C1227">
        <v>0</v>
      </c>
      <c r="D1227" t="str">
        <f>VLOOKUP(Table_miniLM_document_topics[[#This Row],[Column3.topic]],miniLM_document_topicDescriptio!$B$2:$C$26,2,FALSE)</f>
        <v>0_technology_teachers_of_the</v>
      </c>
    </row>
    <row r="1228" spans="1:4" x14ac:dyDescent="0.25">
      <c r="A1228" t="s">
        <v>6024</v>
      </c>
      <c r="B1228" t="s">
        <v>6150</v>
      </c>
      <c r="C1228">
        <v>-1</v>
      </c>
      <c r="D1228" t="str">
        <f>VLOOKUP(Table_miniLM_document_topics[[#This Row],[Column3.topic]],miniLM_document_topicDescriptio!$B$2:$C$26,2,FALSE)</f>
        <v>-1_the_of_ and_in_to_learning_language</v>
      </c>
    </row>
    <row r="1229" spans="1:4" x14ac:dyDescent="0.25">
      <c r="A1229" t="s">
        <v>6025</v>
      </c>
      <c r="B1229" t="s">
        <v>6154</v>
      </c>
      <c r="C1229">
        <v>6</v>
      </c>
      <c r="D1229" t="str">
        <f>VLOOKUP(Table_miniLM_document_topics[[#This Row],[Column3.topic]],miniLM_document_topicDescriptio!$B$2:$C$26,2,FALSE)</f>
        <v>6_pronunciation_the_asr_of</v>
      </c>
    </row>
    <row r="1230" spans="1:4" x14ac:dyDescent="0.25">
      <c r="A1230" t="s">
        <v>6026</v>
      </c>
      <c r="B1230" t="s">
        <v>6157</v>
      </c>
      <c r="C1230">
        <v>-1</v>
      </c>
      <c r="D1230" t="str">
        <f>VLOOKUP(Table_miniLM_document_topics[[#This Row],[Column3.topic]],miniLM_document_topicDescriptio!$B$2:$C$26,2,FALSE)</f>
        <v>-1_the_of_ and_in_to_learning_language</v>
      </c>
    </row>
    <row r="1231" spans="1:4" x14ac:dyDescent="0.25">
      <c r="A1231" t="s">
        <v>6027</v>
      </c>
      <c r="B1231" t="s">
        <v>6161</v>
      </c>
      <c r="C1231">
        <v>2</v>
      </c>
      <c r="D1231" t="str">
        <f>VLOOKUP(Table_miniLM_document_topics[[#This Row],[Column3.topic]],miniLM_document_topicDescriptio!$B$2:$C$26,2,FALSE)</f>
        <v>2_mobile_learning_mall_the</v>
      </c>
    </row>
    <row r="1232" spans="1:4" x14ac:dyDescent="0.25">
      <c r="A1232" t="s">
        <v>6028</v>
      </c>
      <c r="B1232" t="s">
        <v>6165</v>
      </c>
      <c r="C1232">
        <v>-1</v>
      </c>
      <c r="D1232" t="str">
        <f>VLOOKUP(Table_miniLM_document_topics[[#This Row],[Column3.topic]],miniLM_document_topicDescriptio!$B$2:$C$26,2,FALSE)</f>
        <v>-1_the_of_ and_in_to_learning_language</v>
      </c>
    </row>
    <row r="1233" spans="1:4" x14ac:dyDescent="0.25">
      <c r="A1233" t="s">
        <v>6029</v>
      </c>
      <c r="B1233" t="s">
        <v>6169</v>
      </c>
      <c r="C1233">
        <v>5</v>
      </c>
      <c r="D1233" t="str">
        <f>VLOOKUP(Table_miniLM_document_topics[[#This Row],[Column3.topic]],miniLM_document_topicDescriptio!$B$2:$C$26,2,FALSE)</f>
        <v>5_writing_collaborative_wiki_the</v>
      </c>
    </row>
    <row r="1234" spans="1:4" x14ac:dyDescent="0.25">
      <c r="A1234" t="s">
        <v>6088</v>
      </c>
      <c r="B1234" t="s">
        <v>6173</v>
      </c>
      <c r="C1234">
        <v>0</v>
      </c>
      <c r="D1234" t="str">
        <f>VLOOKUP(Table_miniLM_document_topics[[#This Row],[Column3.topic]],miniLM_document_topicDescriptio!$B$2:$C$26,2,FALSE)</f>
        <v>0_technology_teachers_of_the</v>
      </c>
    </row>
    <row r="1235" spans="1:4" x14ac:dyDescent="0.25">
      <c r="A1235" t="s">
        <v>6089</v>
      </c>
      <c r="B1235" t="s">
        <v>6177</v>
      </c>
      <c r="C1235">
        <v>5</v>
      </c>
      <c r="D1235" t="str">
        <f>VLOOKUP(Table_miniLM_document_topics[[#This Row],[Column3.topic]],miniLM_document_topicDescriptio!$B$2:$C$26,2,FALSE)</f>
        <v>5_writing_collaborative_wiki_the</v>
      </c>
    </row>
    <row r="1236" spans="1:4" x14ac:dyDescent="0.25">
      <c r="A1236" t="s">
        <v>6090</v>
      </c>
      <c r="B1236" t="s">
        <v>6181</v>
      </c>
      <c r="C1236">
        <v>4</v>
      </c>
      <c r="D1236" t="str">
        <f>VLOOKUP(Table_miniLM_document_topics[[#This Row],[Column3.topic]],miniLM_document_topicDescriptio!$B$2:$C$26,2,FALSE)</f>
        <v>4_corpus_the_ddl_of</v>
      </c>
    </row>
    <row r="1237" spans="1:4" x14ac:dyDescent="0.25">
      <c r="A1237" t="s">
        <v>6091</v>
      </c>
      <c r="B1237" t="s">
        <v>6185</v>
      </c>
      <c r="C1237">
        <v>8</v>
      </c>
      <c r="D1237" t="str">
        <f>VLOOKUP(Table_miniLM_document_topics[[#This Row],[Column3.topic]],miniLM_document_topicDescriptio!$B$2:$C$26,2,FALSE)</f>
        <v>8_blended_learning_the_and</v>
      </c>
    </row>
    <row r="1238" spans="1:4" x14ac:dyDescent="0.25">
      <c r="A1238" t="s">
        <v>6092</v>
      </c>
      <c r="B1238" t="s">
        <v>6188</v>
      </c>
      <c r="C1238">
        <v>9</v>
      </c>
      <c r="D1238" t="str">
        <f>VLOOKUP(Table_miniLM_document_topics[[#This Row],[Column3.topic]],miniLM_document_topicDescriptio!$B$2:$C$26,2,FALSE)</f>
        <v>9_captions_comprehension_the_vocabulary</v>
      </c>
    </row>
    <row r="1239" spans="1:4" x14ac:dyDescent="0.25">
      <c r="A1239" t="s">
        <v>6093</v>
      </c>
      <c r="B1239" t="s">
        <v>6192</v>
      </c>
      <c r="C1239">
        <v>0</v>
      </c>
      <c r="D1239" t="str">
        <f>VLOOKUP(Table_miniLM_document_topics[[#This Row],[Column3.topic]],miniLM_document_topicDescriptio!$B$2:$C$26,2,FALSE)</f>
        <v>0_technology_teachers_of_the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EDD7-9D20-4B9F-9032-8D5C3914126C}">
  <dimension ref="A1:C26"/>
  <sheetViews>
    <sheetView workbookViewId="0">
      <selection activeCell="C14" sqref="C14"/>
    </sheetView>
  </sheetViews>
  <sheetFormatPr defaultRowHeight="15.75" x14ac:dyDescent="0.25"/>
  <sheetData>
    <row r="1" spans="1:3" ht="33" x14ac:dyDescent="0.25">
      <c r="A1" s="6" t="s">
        <v>6209</v>
      </c>
      <c r="B1" s="6" t="s">
        <v>6210</v>
      </c>
      <c r="C1" s="6" t="s">
        <v>6211</v>
      </c>
    </row>
    <row r="2" spans="1:3" ht="99" x14ac:dyDescent="0.3">
      <c r="A2" s="8">
        <v>0</v>
      </c>
      <c r="B2" s="8">
        <v>-1</v>
      </c>
      <c r="C2" s="10" t="s">
        <v>6261</v>
      </c>
    </row>
    <row r="3" spans="1:3" ht="66" x14ac:dyDescent="0.25">
      <c r="A3" s="8">
        <v>1</v>
      </c>
      <c r="B3" s="8">
        <v>0</v>
      </c>
      <c r="C3" s="8" t="s">
        <v>6239</v>
      </c>
    </row>
    <row r="4" spans="1:3" ht="82.5" x14ac:dyDescent="0.25">
      <c r="A4" s="8">
        <v>2</v>
      </c>
      <c r="B4" s="8">
        <v>1</v>
      </c>
      <c r="C4" s="8" t="s">
        <v>6240</v>
      </c>
    </row>
    <row r="5" spans="1:3" ht="49.5" x14ac:dyDescent="0.25">
      <c r="A5" s="8">
        <v>3</v>
      </c>
      <c r="B5" s="8">
        <v>2</v>
      </c>
      <c r="C5" s="8" t="s">
        <v>6241</v>
      </c>
    </row>
    <row r="6" spans="1:3" ht="33" x14ac:dyDescent="0.25">
      <c r="A6" s="8">
        <v>4</v>
      </c>
      <c r="B6" s="8">
        <v>3</v>
      </c>
      <c r="C6" s="8" t="s">
        <v>6242</v>
      </c>
    </row>
    <row r="7" spans="1:3" ht="49.5" x14ac:dyDescent="0.25">
      <c r="A7" s="8">
        <v>5</v>
      </c>
      <c r="B7" s="8">
        <v>4</v>
      </c>
      <c r="C7" s="8" t="s">
        <v>6243</v>
      </c>
    </row>
    <row r="8" spans="1:3" ht="66" x14ac:dyDescent="0.25">
      <c r="A8" s="8">
        <v>6</v>
      </c>
      <c r="B8" s="8">
        <v>5</v>
      </c>
      <c r="C8" s="8" t="s">
        <v>6244</v>
      </c>
    </row>
    <row r="9" spans="1:3" ht="49.5" x14ac:dyDescent="0.25">
      <c r="A9" s="8">
        <v>7</v>
      </c>
      <c r="B9" s="8">
        <v>6</v>
      </c>
      <c r="C9" s="8" t="s">
        <v>6245</v>
      </c>
    </row>
    <row r="10" spans="1:3" ht="66" x14ac:dyDescent="0.25">
      <c r="A10" s="8">
        <v>8</v>
      </c>
      <c r="B10" s="8">
        <v>7</v>
      </c>
      <c r="C10" s="8" t="s">
        <v>4740</v>
      </c>
    </row>
    <row r="11" spans="1:3" ht="66" x14ac:dyDescent="0.25">
      <c r="A11" s="8">
        <v>9</v>
      </c>
      <c r="B11" s="8">
        <v>8</v>
      </c>
      <c r="C11" s="8" t="s">
        <v>6246</v>
      </c>
    </row>
    <row r="12" spans="1:3" ht="82.5" x14ac:dyDescent="0.25">
      <c r="A12" s="8">
        <v>10</v>
      </c>
      <c r="B12" s="8">
        <v>9</v>
      </c>
      <c r="C12" s="8" t="s">
        <v>6247</v>
      </c>
    </row>
    <row r="13" spans="1:3" ht="49.5" x14ac:dyDescent="0.25">
      <c r="A13" s="8">
        <v>11</v>
      </c>
      <c r="B13" s="8">
        <v>10</v>
      </c>
      <c r="C13" s="8" t="s">
        <v>6262</v>
      </c>
    </row>
    <row r="14" spans="1:3" ht="66" x14ac:dyDescent="0.25">
      <c r="A14" s="8">
        <v>12</v>
      </c>
      <c r="B14" s="8">
        <v>11</v>
      </c>
      <c r="C14" s="8" t="s">
        <v>6248</v>
      </c>
    </row>
    <row r="15" spans="1:3" ht="49.5" x14ac:dyDescent="0.25">
      <c r="A15" s="8">
        <v>13</v>
      </c>
      <c r="B15" s="8">
        <v>12</v>
      </c>
      <c r="C15" s="8" t="s">
        <v>6249</v>
      </c>
    </row>
    <row r="16" spans="1:3" ht="66" x14ac:dyDescent="0.25">
      <c r="A16" s="8">
        <v>14</v>
      </c>
      <c r="B16" s="8">
        <v>13</v>
      </c>
      <c r="C16" s="8" t="s">
        <v>6250</v>
      </c>
    </row>
    <row r="17" spans="1:3" ht="49.5" x14ac:dyDescent="0.25">
      <c r="A17" s="8">
        <v>15</v>
      </c>
      <c r="B17" s="8">
        <v>14</v>
      </c>
      <c r="C17" s="8" t="s">
        <v>6251</v>
      </c>
    </row>
    <row r="18" spans="1:3" ht="66" x14ac:dyDescent="0.25">
      <c r="A18" s="8">
        <v>16</v>
      </c>
      <c r="B18" s="8">
        <v>15</v>
      </c>
      <c r="C18" s="8" t="s">
        <v>6252</v>
      </c>
    </row>
    <row r="19" spans="1:3" ht="66" x14ac:dyDescent="0.25">
      <c r="A19" s="8">
        <v>17</v>
      </c>
      <c r="B19" s="8">
        <v>16</v>
      </c>
      <c r="C19" s="8" t="s">
        <v>6253</v>
      </c>
    </row>
    <row r="20" spans="1:3" ht="82.5" x14ac:dyDescent="0.25">
      <c r="A20" s="8">
        <v>18</v>
      </c>
      <c r="B20" s="8">
        <v>17</v>
      </c>
      <c r="C20" s="8" t="s">
        <v>6254</v>
      </c>
    </row>
    <row r="21" spans="1:3" ht="49.5" x14ac:dyDescent="0.25">
      <c r="A21" s="8">
        <v>19</v>
      </c>
      <c r="B21" s="8">
        <v>18</v>
      </c>
      <c r="C21" s="8" t="s">
        <v>6255</v>
      </c>
    </row>
    <row r="22" spans="1:3" ht="66" x14ac:dyDescent="0.25">
      <c r="A22" s="8">
        <v>20</v>
      </c>
      <c r="B22" s="8">
        <v>19</v>
      </c>
      <c r="C22" s="8" t="s">
        <v>6256</v>
      </c>
    </row>
    <row r="23" spans="1:3" ht="49.5" x14ac:dyDescent="0.25">
      <c r="A23" s="8">
        <v>21</v>
      </c>
      <c r="B23" s="8">
        <v>20</v>
      </c>
      <c r="C23" s="8" t="s">
        <v>6257</v>
      </c>
    </row>
    <row r="24" spans="1:3" ht="66" x14ac:dyDescent="0.25">
      <c r="A24" s="8">
        <v>22</v>
      </c>
      <c r="B24" s="8">
        <v>21</v>
      </c>
      <c r="C24" s="8" t="s">
        <v>6258</v>
      </c>
    </row>
    <row r="25" spans="1:3" ht="49.5" x14ac:dyDescent="0.25">
      <c r="A25" s="8">
        <v>23</v>
      </c>
      <c r="B25" s="8">
        <v>22</v>
      </c>
      <c r="C25" s="8" t="s">
        <v>6259</v>
      </c>
    </row>
    <row r="26" spans="1:3" ht="49.5" x14ac:dyDescent="0.25">
      <c r="A26" s="8">
        <v>24</v>
      </c>
      <c r="B26" s="8">
        <v>23</v>
      </c>
      <c r="C26" s="8" t="s">
        <v>6260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990C2-6AC2-4575-9F09-7FC4FDDE7608}">
  <dimension ref="A1:D1239"/>
  <sheetViews>
    <sheetView topLeftCell="A1210" workbookViewId="0">
      <selection activeCell="D6" sqref="D6"/>
    </sheetView>
  </sheetViews>
  <sheetFormatPr defaultRowHeight="15.75" x14ac:dyDescent="0.25"/>
  <cols>
    <col min="1" max="1" width="12.5" bestFit="1" customWidth="1"/>
    <col min="2" max="2" width="81" bestFit="1" customWidth="1"/>
    <col min="3" max="3" width="15.375" bestFit="1" customWidth="1"/>
    <col min="4" max="4" width="49.875" style="9" customWidth="1"/>
  </cols>
  <sheetData>
    <row r="1" spans="1:4" x14ac:dyDescent="0.25">
      <c r="A1" t="s">
        <v>6204</v>
      </c>
      <c r="B1" t="s">
        <v>6206</v>
      </c>
      <c r="C1" t="s">
        <v>6207</v>
      </c>
      <c r="D1" s="9" t="s">
        <v>6237</v>
      </c>
    </row>
    <row r="2" spans="1:4" x14ac:dyDescent="0.25">
      <c r="A2" t="s">
        <v>139</v>
      </c>
      <c r="B2" t="s">
        <v>140</v>
      </c>
      <c r="C2">
        <v>-1</v>
      </c>
      <c r="D2" s="9" t="str">
        <f>VLOOKUP(Table_mpnet_document_topics[[#This Row],[Column3.topic]],mpnet_document_topicDescription!$B$2:$C$28, 2, FALSE)</f>
        <v>-1_the_of_and_in_language_learning</v>
      </c>
    </row>
    <row r="3" spans="1:4" x14ac:dyDescent="0.25">
      <c r="A3" t="s">
        <v>145</v>
      </c>
      <c r="B3" t="s">
        <v>146</v>
      </c>
      <c r="C3">
        <v>0</v>
      </c>
      <c r="D3" s="9" t="str">
        <f>VLOOKUP(Table_mpnet_document_topics[[#This Row],[Column3.topic]],mpnet_document_topicDescription!$B$2:$C$28, 2, FALSE)</f>
        <v>0_writing_feedback_the_of</v>
      </c>
    </row>
    <row r="4" spans="1:4" x14ac:dyDescent="0.25">
      <c r="A4" t="s">
        <v>150</v>
      </c>
      <c r="B4" t="s">
        <v>151</v>
      </c>
      <c r="C4">
        <v>17</v>
      </c>
      <c r="D4" s="9" t="str">
        <f>VLOOKUP(Table_mpnet_document_topics[[#This Row],[Column3.topic]],mpnet_document_topicDescription!$B$2:$C$28, 2, FALSE)</f>
        <v>17_facebook_social_the_networking</v>
      </c>
    </row>
    <row r="5" spans="1:4" x14ac:dyDescent="0.25">
      <c r="A5" t="s">
        <v>155</v>
      </c>
      <c r="B5" t="s">
        <v>156</v>
      </c>
      <c r="C5">
        <v>-1</v>
      </c>
      <c r="D5" s="9" t="str">
        <f>VLOOKUP(Table_mpnet_document_topics[[#This Row],[Column3.topic]],mpnet_document_topicDescription!$B$2:$C$28, 2, FALSE)</f>
        <v>-1_the_of_and_in_language_learning</v>
      </c>
    </row>
    <row r="6" spans="1:4" x14ac:dyDescent="0.25">
      <c r="A6" t="s">
        <v>160</v>
      </c>
      <c r="B6" t="s">
        <v>161</v>
      </c>
      <c r="C6">
        <v>-1</v>
      </c>
      <c r="D6" s="9" t="str">
        <f>VLOOKUP(Table_mpnet_document_topics[[#This Row],[Column3.topic]],mpnet_document_topicDescription!$B$2:$C$28, 2, FALSE)</f>
        <v>-1_the_of_and_in_language_learning</v>
      </c>
    </row>
    <row r="7" spans="1:4" x14ac:dyDescent="0.25">
      <c r="A7" t="s">
        <v>165</v>
      </c>
      <c r="B7" t="s">
        <v>166</v>
      </c>
      <c r="C7">
        <v>9</v>
      </c>
      <c r="D7" s="9" t="str">
        <f>VLOOKUP(Table_mpnet_document_topics[[#This Row],[Column3.topic]],mpnet_document_topicDescription!$B$2:$C$28, 2, FALSE)</f>
        <v>9_blended_learning_course_and</v>
      </c>
    </row>
    <row r="8" spans="1:4" x14ac:dyDescent="0.25">
      <c r="A8" t="s">
        <v>170</v>
      </c>
      <c r="B8" t="s">
        <v>171</v>
      </c>
      <c r="C8">
        <v>-1</v>
      </c>
      <c r="D8" s="9" t="str">
        <f>VLOOKUP(Table_mpnet_document_topics[[#This Row],[Column3.topic]],mpnet_document_topicDescription!$B$2:$C$28, 2, FALSE)</f>
        <v>-1_the_of_and_in_language_learning</v>
      </c>
    </row>
    <row r="9" spans="1:4" x14ac:dyDescent="0.25">
      <c r="A9" t="s">
        <v>175</v>
      </c>
      <c r="B9" t="s">
        <v>176</v>
      </c>
      <c r="C9">
        <v>4</v>
      </c>
      <c r="D9" s="9" t="str">
        <f>VLOOKUP(Table_mpnet_document_topics[[#This Row],[Column3.topic]],mpnet_document_topicDescription!$B$2:$C$28, 2, FALSE)</f>
        <v>4_task_in_the_and</v>
      </c>
    </row>
    <row r="10" spans="1:4" x14ac:dyDescent="0.25">
      <c r="A10" t="s">
        <v>180</v>
      </c>
      <c r="B10" t="s">
        <v>181</v>
      </c>
      <c r="C10">
        <v>5</v>
      </c>
      <c r="D10" s="9" t="str">
        <f>VLOOKUP(Table_mpnet_document_topics[[#This Row],[Column3.topic]],mpnet_document_topicDescription!$B$2:$C$28, 2, FALSE)</f>
        <v>5_corpus_ddl_the_of</v>
      </c>
    </row>
    <row r="11" spans="1:4" x14ac:dyDescent="0.25">
      <c r="A11" t="s">
        <v>185</v>
      </c>
      <c r="B11" t="s">
        <v>186</v>
      </c>
      <c r="C11">
        <v>25</v>
      </c>
      <c r="D11" s="9" t="str">
        <f>VLOOKUP(Table_mpnet_document_topics[[#This Row],[Column3.topic]],mpnet_document_topicDescription!$B$2:$C$28, 2, FALSE)</f>
        <v>25_whatsapp_to_the_of</v>
      </c>
    </row>
    <row r="12" spans="1:4" x14ac:dyDescent="0.25">
      <c r="A12" t="s">
        <v>190</v>
      </c>
      <c r="B12" t="s">
        <v>191</v>
      </c>
      <c r="C12">
        <v>20</v>
      </c>
      <c r="D12" s="9" t="str">
        <f>VLOOKUP(Table_mpnet_document_topics[[#This Row],[Column3.topic]],mpnet_document_topicDescription!$B$2:$C$28, 2, FALSE)</f>
        <v>20_pragmatics_pragmatic_of_the</v>
      </c>
    </row>
    <row r="13" spans="1:4" x14ac:dyDescent="0.25">
      <c r="A13" t="s">
        <v>195</v>
      </c>
      <c r="B13" t="s">
        <v>196</v>
      </c>
      <c r="C13">
        <v>10</v>
      </c>
      <c r="D13" s="9" t="str">
        <f>VLOOKUP(Table_mpnet_document_topics[[#This Row],[Column3.topic]],mpnet_document_topicDescription!$B$2:$C$28, 2, FALSE)</f>
        <v>10_call_of_the_and</v>
      </c>
    </row>
    <row r="14" spans="1:4" x14ac:dyDescent="0.25">
      <c r="A14" t="s">
        <v>200</v>
      </c>
      <c r="B14" t="s">
        <v>201</v>
      </c>
      <c r="C14">
        <v>10</v>
      </c>
      <c r="D14" s="9" t="str">
        <f>VLOOKUP(Table_mpnet_document_topics[[#This Row],[Column3.topic]],mpnet_document_topicDescription!$B$2:$C$28, 2, FALSE)</f>
        <v>10_call_of_the_and</v>
      </c>
    </row>
    <row r="15" spans="1:4" x14ac:dyDescent="0.25">
      <c r="A15" t="s">
        <v>205</v>
      </c>
      <c r="B15" t="s">
        <v>206</v>
      </c>
      <c r="C15">
        <v>-1</v>
      </c>
      <c r="D15" s="9" t="str">
        <f>VLOOKUP(Table_mpnet_document_topics[[#This Row],[Column3.topic]],mpnet_document_topicDescription!$B$2:$C$28, 2, FALSE)</f>
        <v>-1_the_of_and_in_language_learning</v>
      </c>
    </row>
    <row r="16" spans="1:4" x14ac:dyDescent="0.25">
      <c r="A16" t="s">
        <v>210</v>
      </c>
      <c r="B16" t="s">
        <v>211</v>
      </c>
      <c r="C16">
        <v>18</v>
      </c>
      <c r="D16" s="9" t="str">
        <f>VLOOKUP(Table_mpnet_document_topics[[#This Row],[Column3.topic]],mpnet_document_topicDescription!$B$2:$C$28, 2, FALSE)</f>
        <v>18_digital_storytelling_fan_the</v>
      </c>
    </row>
    <row r="17" spans="1:4" x14ac:dyDescent="0.25">
      <c r="A17" t="s">
        <v>215</v>
      </c>
      <c r="B17" t="s">
        <v>216</v>
      </c>
      <c r="C17">
        <v>11</v>
      </c>
      <c r="D17" s="9" t="str">
        <f>VLOOKUP(Table_mpnet_document_topics[[#This Row],[Column3.topic]],mpnet_document_topicDescription!$B$2:$C$28, 2, FALSE)</f>
        <v>11_glosses_vocabulary_the_gloss</v>
      </c>
    </row>
    <row r="18" spans="1:4" x14ac:dyDescent="0.25">
      <c r="A18" t="s">
        <v>220</v>
      </c>
      <c r="B18" t="s">
        <v>221</v>
      </c>
      <c r="C18">
        <v>2</v>
      </c>
      <c r="D18" s="9" t="str">
        <f>VLOOKUP(Table_mpnet_document_topics[[#This Row],[Column3.topic]],mpnet_document_topicDescription!$B$2:$C$28, 2, FALSE)</f>
        <v>2_teachers_technology_and_of</v>
      </c>
    </row>
    <row r="19" spans="1:4" x14ac:dyDescent="0.25">
      <c r="A19" t="s">
        <v>225</v>
      </c>
      <c r="B19" t="s">
        <v>5932</v>
      </c>
      <c r="C19">
        <v>-1</v>
      </c>
      <c r="D19" s="9" t="str">
        <f>VLOOKUP(Table_mpnet_document_topics[[#This Row],[Column3.topic]],mpnet_document_topicDescription!$B$2:$C$28, 2, FALSE)</f>
        <v>-1_the_of_and_in_language_learning</v>
      </c>
    </row>
    <row r="20" spans="1:4" x14ac:dyDescent="0.25">
      <c r="A20" t="s">
        <v>621</v>
      </c>
      <c r="B20" t="s">
        <v>622</v>
      </c>
      <c r="C20">
        <v>-1</v>
      </c>
      <c r="D20" s="9" t="str">
        <f>VLOOKUP(Table_mpnet_document_topics[[#This Row],[Column3.topic]],mpnet_document_topicDescription!$B$2:$C$28, 2, FALSE)</f>
        <v>-1_the_of_and_in_language_learning</v>
      </c>
    </row>
    <row r="21" spans="1:4" x14ac:dyDescent="0.25">
      <c r="A21" t="s">
        <v>626</v>
      </c>
      <c r="B21" t="s">
        <v>627</v>
      </c>
      <c r="C21">
        <v>1</v>
      </c>
      <c r="D21" s="9" t="str">
        <f>VLOOKUP(Table_mpnet_document_topics[[#This Row],[Column3.topic]],mpnet_document_topicDescription!$B$2:$C$28, 2, FALSE)</f>
        <v>1_mobile_learning_the_mall</v>
      </c>
    </row>
    <row r="22" spans="1:4" x14ac:dyDescent="0.25">
      <c r="A22" t="s">
        <v>631</v>
      </c>
      <c r="B22" t="s">
        <v>632</v>
      </c>
      <c r="C22">
        <v>1</v>
      </c>
      <c r="D22" s="9" t="str">
        <f>VLOOKUP(Table_mpnet_document_topics[[#This Row],[Column3.topic]],mpnet_document_topicDescription!$B$2:$C$28, 2, FALSE)</f>
        <v>1_mobile_learning_the_mall</v>
      </c>
    </row>
    <row r="23" spans="1:4" x14ac:dyDescent="0.25">
      <c r="A23" t="s">
        <v>635</v>
      </c>
      <c r="B23" t="s">
        <v>636</v>
      </c>
      <c r="C23">
        <v>0</v>
      </c>
      <c r="D23" s="9" t="str">
        <f>VLOOKUP(Table_mpnet_document_topics[[#This Row],[Column3.topic]],mpnet_document_topicDescription!$B$2:$C$28, 2, FALSE)</f>
        <v>0_writing_feedback_the_of</v>
      </c>
    </row>
    <row r="24" spans="1:4" x14ac:dyDescent="0.25">
      <c r="A24" t="s">
        <v>640</v>
      </c>
      <c r="B24" t="s">
        <v>641</v>
      </c>
      <c r="C24">
        <v>12</v>
      </c>
      <c r="D24" s="9" t="str">
        <f>VLOOKUP(Table_mpnet_document_topics[[#This Row],[Column3.topic]],mpnet_document_topicDescription!$B$2:$C$28, 2, FALSE)</f>
        <v>12_captions_comprehension_captioning_listening</v>
      </c>
    </row>
    <row r="25" spans="1:4" x14ac:dyDescent="0.25">
      <c r="A25" t="s">
        <v>645</v>
      </c>
      <c r="B25" t="s">
        <v>646</v>
      </c>
      <c r="C25">
        <v>11</v>
      </c>
      <c r="D25" s="9" t="str">
        <f>VLOOKUP(Table_mpnet_document_topics[[#This Row],[Column3.topic]],mpnet_document_topicDescription!$B$2:$C$28, 2, FALSE)</f>
        <v>11_glosses_vocabulary_the_gloss</v>
      </c>
    </row>
    <row r="26" spans="1:4" x14ac:dyDescent="0.25">
      <c r="A26" t="s">
        <v>650</v>
      </c>
      <c r="B26" t="s">
        <v>651</v>
      </c>
      <c r="C26">
        <v>-1</v>
      </c>
      <c r="D26" s="9" t="str">
        <f>VLOOKUP(Table_mpnet_document_topics[[#This Row],[Column3.topic]],mpnet_document_topicDescription!$B$2:$C$28, 2, FALSE)</f>
        <v>-1_the_of_and_in_language_learning</v>
      </c>
    </row>
    <row r="27" spans="1:4" x14ac:dyDescent="0.25">
      <c r="A27" t="s">
        <v>656</v>
      </c>
      <c r="B27" t="s">
        <v>657</v>
      </c>
      <c r="C27">
        <v>3</v>
      </c>
      <c r="D27" s="9" t="str">
        <f>VLOOKUP(Table_mpnet_document_topics[[#This Row],[Column3.topic]],mpnet_document_topicDescription!$B$2:$C$28, 2, FALSE)</f>
        <v>3_intercultural_telecollaboration_and_the</v>
      </c>
    </row>
    <row r="28" spans="1:4" x14ac:dyDescent="0.25">
      <c r="A28" t="s">
        <v>662</v>
      </c>
      <c r="B28" t="s">
        <v>663</v>
      </c>
      <c r="C28">
        <v>-1</v>
      </c>
      <c r="D28" s="9" t="str">
        <f>VLOOKUP(Table_mpnet_document_topics[[#This Row],[Column3.topic]],mpnet_document_topicDescription!$B$2:$C$28, 2, FALSE)</f>
        <v>-1_the_of_and_in_language_learning</v>
      </c>
    </row>
    <row r="29" spans="1:4" x14ac:dyDescent="0.25">
      <c r="A29" t="s">
        <v>667</v>
      </c>
      <c r="B29" t="s">
        <v>668</v>
      </c>
      <c r="C29">
        <v>-1</v>
      </c>
      <c r="D29" s="9" t="str">
        <f>VLOOKUP(Table_mpnet_document_topics[[#This Row],[Column3.topic]],mpnet_document_topicDescription!$B$2:$C$28, 2, FALSE)</f>
        <v>-1_the_of_and_in_language_learning</v>
      </c>
    </row>
    <row r="30" spans="1:4" x14ac:dyDescent="0.25">
      <c r="A30" t="s">
        <v>671</v>
      </c>
      <c r="B30" t="s">
        <v>672</v>
      </c>
      <c r="C30">
        <v>-1</v>
      </c>
      <c r="D30" s="9" t="str">
        <f>VLOOKUP(Table_mpnet_document_topics[[#This Row],[Column3.topic]],mpnet_document_topicDescription!$B$2:$C$28, 2, FALSE)</f>
        <v>-1_the_of_and_in_language_learning</v>
      </c>
    </row>
    <row r="31" spans="1:4" x14ac:dyDescent="0.25">
      <c r="A31" t="s">
        <v>676</v>
      </c>
      <c r="B31" t="s">
        <v>677</v>
      </c>
      <c r="C31">
        <v>17</v>
      </c>
      <c r="D31" s="9" t="str">
        <f>VLOOKUP(Table_mpnet_document_topics[[#This Row],[Column3.topic]],mpnet_document_topicDescription!$B$2:$C$28, 2, FALSE)</f>
        <v>17_facebook_social_the_networking</v>
      </c>
    </row>
    <row r="32" spans="1:4" x14ac:dyDescent="0.25">
      <c r="A32" t="s">
        <v>681</v>
      </c>
      <c r="B32" t="s">
        <v>682</v>
      </c>
      <c r="C32">
        <v>-1</v>
      </c>
      <c r="D32" s="9" t="str">
        <f>VLOOKUP(Table_mpnet_document_topics[[#This Row],[Column3.topic]],mpnet_document_topicDescription!$B$2:$C$28, 2, FALSE)</f>
        <v>-1_the_of_and_in_language_learning</v>
      </c>
    </row>
    <row r="33" spans="1:4" x14ac:dyDescent="0.25">
      <c r="A33" t="s">
        <v>685</v>
      </c>
      <c r="B33" t="s">
        <v>686</v>
      </c>
      <c r="C33">
        <v>8</v>
      </c>
      <c r="D33" s="9" t="str">
        <f>VLOOKUP(Table_mpnet_document_topics[[#This Row],[Column3.topic]],mpnet_document_topicDescription!$B$2:$C$28, 2, FALSE)</f>
        <v>8_game_games_gaming_and</v>
      </c>
    </row>
    <row r="34" spans="1:4" x14ac:dyDescent="0.25">
      <c r="A34" t="s">
        <v>690</v>
      </c>
      <c r="B34" t="s">
        <v>691</v>
      </c>
      <c r="C34">
        <v>0</v>
      </c>
      <c r="D34" s="9" t="str">
        <f>VLOOKUP(Table_mpnet_document_topics[[#This Row],[Column3.topic]],mpnet_document_topicDescription!$B$2:$C$28, 2, FALSE)</f>
        <v>0_writing_feedback_the_of</v>
      </c>
    </row>
    <row r="35" spans="1:4" x14ac:dyDescent="0.25">
      <c r="A35" t="s">
        <v>695</v>
      </c>
      <c r="B35" t="s">
        <v>696</v>
      </c>
      <c r="C35">
        <v>-1</v>
      </c>
      <c r="D35" s="9" t="str">
        <f>VLOOKUP(Table_mpnet_document_topics[[#This Row],[Column3.topic]],mpnet_document_topicDescription!$B$2:$C$28, 2, FALSE)</f>
        <v>-1_the_of_and_in_language_learning</v>
      </c>
    </row>
    <row r="36" spans="1:4" x14ac:dyDescent="0.25">
      <c r="A36" t="s">
        <v>700</v>
      </c>
      <c r="B36" t="s">
        <v>701</v>
      </c>
      <c r="C36">
        <v>1</v>
      </c>
      <c r="D36" s="9" t="str">
        <f>VLOOKUP(Table_mpnet_document_topics[[#This Row],[Column3.topic]],mpnet_document_topicDescription!$B$2:$C$28, 2, FALSE)</f>
        <v>1_mobile_learning_the_mall</v>
      </c>
    </row>
    <row r="37" spans="1:4" x14ac:dyDescent="0.25">
      <c r="A37" t="s">
        <v>3000</v>
      </c>
      <c r="B37" t="s">
        <v>5933</v>
      </c>
      <c r="C37">
        <v>7</v>
      </c>
      <c r="D37" s="9" t="str">
        <f>VLOOKUP(Table_mpnet_document_topics[[#This Row],[Column3.topic]],mpnet_document_topicDescription!$B$2:$C$28, 2, FALSE)</f>
        <v>7_pronunciation_asr_the_of</v>
      </c>
    </row>
    <row r="38" spans="1:4" x14ac:dyDescent="0.25">
      <c r="A38" t="s">
        <v>3004</v>
      </c>
      <c r="B38" t="s">
        <v>3005</v>
      </c>
      <c r="C38">
        <v>10</v>
      </c>
      <c r="D38" s="9" t="str">
        <f>VLOOKUP(Table_mpnet_document_topics[[#This Row],[Column3.topic]],mpnet_document_topicDescription!$B$2:$C$28, 2, FALSE)</f>
        <v>10_call_of_the_and</v>
      </c>
    </row>
    <row r="39" spans="1:4" x14ac:dyDescent="0.25">
      <c r="A39" t="s">
        <v>3009</v>
      </c>
      <c r="B39" t="s">
        <v>3010</v>
      </c>
      <c r="C39">
        <v>0</v>
      </c>
      <c r="D39" s="9" t="str">
        <f>VLOOKUP(Table_mpnet_document_topics[[#This Row],[Column3.topic]],mpnet_document_topicDescription!$B$2:$C$28, 2, FALSE)</f>
        <v>0_writing_feedback_the_of</v>
      </c>
    </row>
    <row r="40" spans="1:4" x14ac:dyDescent="0.25">
      <c r="A40" t="s">
        <v>3014</v>
      </c>
      <c r="B40" t="s">
        <v>3015</v>
      </c>
      <c r="C40">
        <v>-1</v>
      </c>
      <c r="D40" s="9" t="str">
        <f>VLOOKUP(Table_mpnet_document_topics[[#This Row],[Column3.topic]],mpnet_document_topicDescription!$B$2:$C$28, 2, FALSE)</f>
        <v>-1_the_of_and_in_language_learning</v>
      </c>
    </row>
    <row r="41" spans="1:4" x14ac:dyDescent="0.25">
      <c r="A41" t="s">
        <v>3019</v>
      </c>
      <c r="B41" t="s">
        <v>3020</v>
      </c>
      <c r="C41">
        <v>12</v>
      </c>
      <c r="D41" s="9" t="str">
        <f>VLOOKUP(Table_mpnet_document_topics[[#This Row],[Column3.topic]],mpnet_document_topicDescription!$B$2:$C$28, 2, FALSE)</f>
        <v>12_captions_comprehension_captioning_listening</v>
      </c>
    </row>
    <row r="42" spans="1:4" x14ac:dyDescent="0.25">
      <c r="A42" t="s">
        <v>3024</v>
      </c>
      <c r="B42" t="s">
        <v>3025</v>
      </c>
      <c r="C42">
        <v>2</v>
      </c>
      <c r="D42" s="9" t="str">
        <f>VLOOKUP(Table_mpnet_document_topics[[#This Row],[Column3.topic]],mpnet_document_topicDescription!$B$2:$C$28, 2, FALSE)</f>
        <v>2_teachers_technology_and_of</v>
      </c>
    </row>
    <row r="43" spans="1:4" x14ac:dyDescent="0.25">
      <c r="A43" t="s">
        <v>3435</v>
      </c>
      <c r="B43" t="s">
        <v>4903</v>
      </c>
      <c r="C43">
        <v>1</v>
      </c>
      <c r="D43" s="9" t="str">
        <f>VLOOKUP(Table_mpnet_document_topics[[#This Row],[Column3.topic]],mpnet_document_topicDescription!$B$2:$C$28, 2, FALSE)</f>
        <v>1_mobile_learning_the_mall</v>
      </c>
    </row>
    <row r="44" spans="1:4" x14ac:dyDescent="0.25">
      <c r="A44" t="s">
        <v>3851</v>
      </c>
      <c r="B44" t="s">
        <v>3852</v>
      </c>
      <c r="C44">
        <v>7</v>
      </c>
      <c r="D44" s="9" t="str">
        <f>VLOOKUP(Table_mpnet_document_topics[[#This Row],[Column3.topic]],mpnet_document_topicDescription!$B$2:$C$28, 2, FALSE)</f>
        <v>7_pronunciation_asr_the_of</v>
      </c>
    </row>
    <row r="45" spans="1:4" x14ac:dyDescent="0.25">
      <c r="A45" t="s">
        <v>3856</v>
      </c>
      <c r="B45" t="s">
        <v>3857</v>
      </c>
      <c r="C45">
        <v>4</v>
      </c>
      <c r="D45" s="9" t="str">
        <f>VLOOKUP(Table_mpnet_document_topics[[#This Row],[Column3.topic]],mpnet_document_topicDescription!$B$2:$C$28, 2, FALSE)</f>
        <v>4_task_in_the_and</v>
      </c>
    </row>
    <row r="46" spans="1:4" x14ac:dyDescent="0.25">
      <c r="A46" t="s">
        <v>3860</v>
      </c>
      <c r="B46" t="s">
        <v>3861</v>
      </c>
      <c r="C46">
        <v>-1</v>
      </c>
      <c r="D46" s="9" t="str">
        <f>VLOOKUP(Table_mpnet_document_topics[[#This Row],[Column3.topic]],mpnet_document_topicDescription!$B$2:$C$28, 2, FALSE)</f>
        <v>-1_the_of_and_in_language_learning</v>
      </c>
    </row>
    <row r="47" spans="1:4" x14ac:dyDescent="0.25">
      <c r="A47" t="s">
        <v>3865</v>
      </c>
      <c r="B47" t="s">
        <v>3866</v>
      </c>
      <c r="C47">
        <v>-1</v>
      </c>
      <c r="D47" s="9" t="str">
        <f>VLOOKUP(Table_mpnet_document_topics[[#This Row],[Column3.topic]],mpnet_document_topicDescription!$B$2:$C$28, 2, FALSE)</f>
        <v>-1_the_of_and_in_language_learning</v>
      </c>
    </row>
    <row r="48" spans="1:4" x14ac:dyDescent="0.25">
      <c r="A48" t="s">
        <v>3870</v>
      </c>
      <c r="B48" t="s">
        <v>3871</v>
      </c>
      <c r="C48">
        <v>11</v>
      </c>
      <c r="D48" s="9" t="str">
        <f>VLOOKUP(Table_mpnet_document_topics[[#This Row],[Column3.topic]],mpnet_document_topicDescription!$B$2:$C$28, 2, FALSE)</f>
        <v>11_glosses_vocabulary_the_gloss</v>
      </c>
    </row>
    <row r="49" spans="1:4" x14ac:dyDescent="0.25">
      <c r="A49" t="s">
        <v>3875</v>
      </c>
      <c r="B49" t="s">
        <v>3876</v>
      </c>
      <c r="C49">
        <v>-1</v>
      </c>
      <c r="D49" s="9" t="str">
        <f>VLOOKUP(Table_mpnet_document_topics[[#This Row],[Column3.topic]],mpnet_document_topicDescription!$B$2:$C$28, 2, FALSE)</f>
        <v>-1_the_of_and_in_language_learning</v>
      </c>
    </row>
    <row r="50" spans="1:4" x14ac:dyDescent="0.25">
      <c r="A50" t="s">
        <v>3880</v>
      </c>
      <c r="B50" t="s">
        <v>3881</v>
      </c>
      <c r="C50">
        <v>23</v>
      </c>
      <c r="D50" s="9" t="str">
        <f>VLOOKUP(Table_mpnet_document_topics[[#This Row],[Column3.topic]],mpnet_document_topicDescription!$B$2:$C$28, 2, FALSE)</f>
        <v>23_listening_test_item_comprehension</v>
      </c>
    </row>
    <row r="51" spans="1:4" x14ac:dyDescent="0.25">
      <c r="A51" t="s">
        <v>3885</v>
      </c>
      <c r="B51" t="s">
        <v>3886</v>
      </c>
      <c r="C51">
        <v>0</v>
      </c>
      <c r="D51" s="9" t="str">
        <f>VLOOKUP(Table_mpnet_document_topics[[#This Row],[Column3.topic]],mpnet_document_topicDescription!$B$2:$C$28, 2, FALSE)</f>
        <v>0_writing_feedback_the_of</v>
      </c>
    </row>
    <row r="52" spans="1:4" x14ac:dyDescent="0.25">
      <c r="A52" t="s">
        <v>3890</v>
      </c>
      <c r="B52" t="s">
        <v>3891</v>
      </c>
      <c r="C52">
        <v>-1</v>
      </c>
      <c r="D52" s="9" t="str">
        <f>VLOOKUP(Table_mpnet_document_topics[[#This Row],[Column3.topic]],mpnet_document_topicDescription!$B$2:$C$28, 2, FALSE)</f>
        <v>-1_the_of_and_in_language_learning</v>
      </c>
    </row>
    <row r="53" spans="1:4" x14ac:dyDescent="0.25">
      <c r="A53" t="s">
        <v>3895</v>
      </c>
      <c r="B53" t="s">
        <v>3896</v>
      </c>
      <c r="C53">
        <v>-1</v>
      </c>
      <c r="D53" s="9" t="str">
        <f>VLOOKUP(Table_mpnet_document_topics[[#This Row],[Column3.topic]],mpnet_document_topicDescription!$B$2:$C$28, 2, FALSE)</f>
        <v>-1_the_of_and_in_language_learning</v>
      </c>
    </row>
    <row r="54" spans="1:4" x14ac:dyDescent="0.25">
      <c r="A54" t="s">
        <v>3900</v>
      </c>
      <c r="B54" t="s">
        <v>3901</v>
      </c>
      <c r="C54">
        <v>9</v>
      </c>
      <c r="D54" s="9" t="str">
        <f>VLOOKUP(Table_mpnet_document_topics[[#This Row],[Column3.topic]],mpnet_document_topicDescription!$B$2:$C$28, 2, FALSE)</f>
        <v>9_blended_learning_course_and</v>
      </c>
    </row>
    <row r="55" spans="1:4" x14ac:dyDescent="0.25">
      <c r="A55" t="s">
        <v>3905</v>
      </c>
      <c r="B55" t="s">
        <v>3906</v>
      </c>
      <c r="C55">
        <v>2</v>
      </c>
      <c r="D55" s="9" t="str">
        <f>VLOOKUP(Table_mpnet_document_topics[[#This Row],[Column3.topic]],mpnet_document_topicDescription!$B$2:$C$28, 2, FALSE)</f>
        <v>2_teachers_technology_and_of</v>
      </c>
    </row>
    <row r="56" spans="1:4" x14ac:dyDescent="0.25">
      <c r="A56" t="s">
        <v>3910</v>
      </c>
      <c r="B56" t="s">
        <v>3911</v>
      </c>
      <c r="C56">
        <v>-1</v>
      </c>
      <c r="D56" s="9" t="str">
        <f>VLOOKUP(Table_mpnet_document_topics[[#This Row],[Column3.topic]],mpnet_document_topicDescription!$B$2:$C$28, 2, FALSE)</f>
        <v>-1_the_of_and_in_language_learning</v>
      </c>
    </row>
    <row r="57" spans="1:4" x14ac:dyDescent="0.25">
      <c r="A57" t="s">
        <v>3915</v>
      </c>
      <c r="B57" t="s">
        <v>3916</v>
      </c>
      <c r="C57">
        <v>0</v>
      </c>
      <c r="D57" s="9" t="str">
        <f>VLOOKUP(Table_mpnet_document_topics[[#This Row],[Column3.topic]],mpnet_document_topicDescription!$B$2:$C$28, 2, FALSE)</f>
        <v>0_writing_feedback_the_of</v>
      </c>
    </row>
    <row r="58" spans="1:4" x14ac:dyDescent="0.25">
      <c r="A58" t="s">
        <v>3920</v>
      </c>
      <c r="B58" t="s">
        <v>3921</v>
      </c>
      <c r="C58">
        <v>17</v>
      </c>
      <c r="D58" s="9" t="str">
        <f>VLOOKUP(Table_mpnet_document_topics[[#This Row],[Column3.topic]],mpnet_document_topicDescription!$B$2:$C$28, 2, FALSE)</f>
        <v>17_facebook_social_the_networking</v>
      </c>
    </row>
    <row r="59" spans="1:4" x14ac:dyDescent="0.25">
      <c r="A59" t="s">
        <v>3925</v>
      </c>
      <c r="B59" t="s">
        <v>3926</v>
      </c>
      <c r="C59">
        <v>0</v>
      </c>
      <c r="D59" s="9" t="str">
        <f>VLOOKUP(Table_mpnet_document_topics[[#This Row],[Column3.topic]],mpnet_document_topicDescription!$B$2:$C$28, 2, FALSE)</f>
        <v>0_writing_feedback_the_of</v>
      </c>
    </row>
    <row r="60" spans="1:4" x14ac:dyDescent="0.25">
      <c r="A60" t="s">
        <v>3930</v>
      </c>
      <c r="B60" t="s">
        <v>3931</v>
      </c>
      <c r="C60">
        <v>3</v>
      </c>
      <c r="D60" s="9" t="str">
        <f>VLOOKUP(Table_mpnet_document_topics[[#This Row],[Column3.topic]],mpnet_document_topicDescription!$B$2:$C$28, 2, FALSE)</f>
        <v>3_intercultural_telecollaboration_and_the</v>
      </c>
    </row>
    <row r="61" spans="1:4" x14ac:dyDescent="0.25">
      <c r="A61" t="s">
        <v>3935</v>
      </c>
      <c r="B61" t="s">
        <v>3936</v>
      </c>
      <c r="C61">
        <v>17</v>
      </c>
      <c r="D61" s="9" t="str">
        <f>VLOOKUP(Table_mpnet_document_topics[[#This Row],[Column3.topic]],mpnet_document_topicDescription!$B$2:$C$28, 2, FALSE)</f>
        <v>17_facebook_social_the_networking</v>
      </c>
    </row>
    <row r="62" spans="1:4" x14ac:dyDescent="0.25">
      <c r="A62" t="s">
        <v>3940</v>
      </c>
      <c r="B62" t="s">
        <v>3941</v>
      </c>
      <c r="C62">
        <v>20</v>
      </c>
      <c r="D62" s="9" t="str">
        <f>VLOOKUP(Table_mpnet_document_topics[[#This Row],[Column3.topic]],mpnet_document_topicDescription!$B$2:$C$28, 2, FALSE)</f>
        <v>20_pragmatics_pragmatic_of_the</v>
      </c>
    </row>
    <row r="63" spans="1:4" x14ac:dyDescent="0.25">
      <c r="A63" t="s">
        <v>3944</v>
      </c>
      <c r="B63" t="s">
        <v>3945</v>
      </c>
      <c r="C63">
        <v>4</v>
      </c>
      <c r="D63" s="9" t="str">
        <f>VLOOKUP(Table_mpnet_document_topics[[#This Row],[Column3.topic]],mpnet_document_topicDescription!$B$2:$C$28, 2, FALSE)</f>
        <v>4_task_in_the_and</v>
      </c>
    </row>
    <row r="64" spans="1:4" x14ac:dyDescent="0.25">
      <c r="A64" t="s">
        <v>3949</v>
      </c>
      <c r="B64" t="s">
        <v>3950</v>
      </c>
      <c r="C64">
        <v>-1</v>
      </c>
      <c r="D64" s="9" t="str">
        <f>VLOOKUP(Table_mpnet_document_topics[[#This Row],[Column3.topic]],mpnet_document_topicDescription!$B$2:$C$28, 2, FALSE)</f>
        <v>-1_the_of_and_in_language_learning</v>
      </c>
    </row>
    <row r="65" spans="1:4" x14ac:dyDescent="0.25">
      <c r="A65" t="s">
        <v>3954</v>
      </c>
      <c r="B65" t="s">
        <v>3955</v>
      </c>
      <c r="C65">
        <v>3</v>
      </c>
      <c r="D65" s="9" t="str">
        <f>VLOOKUP(Table_mpnet_document_topics[[#This Row],[Column3.topic]],mpnet_document_topicDescription!$B$2:$C$28, 2, FALSE)</f>
        <v>3_intercultural_telecollaboration_and_the</v>
      </c>
    </row>
    <row r="66" spans="1:4" x14ac:dyDescent="0.25">
      <c r="A66" t="s">
        <v>3959</v>
      </c>
      <c r="B66" t="s">
        <v>3960</v>
      </c>
      <c r="C66">
        <v>11</v>
      </c>
      <c r="D66" s="9" t="str">
        <f>VLOOKUP(Table_mpnet_document_topics[[#This Row],[Column3.topic]],mpnet_document_topicDescription!$B$2:$C$28, 2, FALSE)</f>
        <v>11_glosses_vocabulary_the_gloss</v>
      </c>
    </row>
    <row r="67" spans="1:4" x14ac:dyDescent="0.25">
      <c r="A67" t="s">
        <v>4372</v>
      </c>
      <c r="B67" t="s">
        <v>4373</v>
      </c>
      <c r="C67">
        <v>-1</v>
      </c>
      <c r="D67" s="9" t="str">
        <f>VLOOKUP(Table_mpnet_document_topics[[#This Row],[Column3.topic]],mpnet_document_topicDescription!$B$2:$C$28, 2, FALSE)</f>
        <v>-1_the_of_and_in_language_learning</v>
      </c>
    </row>
    <row r="68" spans="1:4" x14ac:dyDescent="0.25">
      <c r="A68" t="s">
        <v>4377</v>
      </c>
      <c r="B68" t="s">
        <v>4378</v>
      </c>
      <c r="C68">
        <v>6</v>
      </c>
      <c r="D68" s="9" t="str">
        <f>VLOOKUP(Table_mpnet_document_topics[[#This Row],[Column3.topic]],mpnet_document_topicDescription!$B$2:$C$28, 2, FALSE)</f>
        <v>6_vr_virtual_the_and</v>
      </c>
    </row>
    <row r="69" spans="1:4" x14ac:dyDescent="0.25">
      <c r="A69" t="s">
        <v>4382</v>
      </c>
      <c r="B69" t="s">
        <v>4383</v>
      </c>
      <c r="C69">
        <v>8</v>
      </c>
      <c r="D69" s="9" t="str">
        <f>VLOOKUP(Table_mpnet_document_topics[[#This Row],[Column3.topic]],mpnet_document_topicDescription!$B$2:$C$28, 2, FALSE)</f>
        <v>8_game_games_gaming_and</v>
      </c>
    </row>
    <row r="70" spans="1:4" x14ac:dyDescent="0.25">
      <c r="A70" t="s">
        <v>4387</v>
      </c>
      <c r="B70" t="s">
        <v>4388</v>
      </c>
      <c r="C70">
        <v>6</v>
      </c>
      <c r="D70" s="9" t="str">
        <f>VLOOKUP(Table_mpnet_document_topics[[#This Row],[Column3.topic]],mpnet_document_topicDescription!$B$2:$C$28, 2, FALSE)</f>
        <v>6_vr_virtual_the_and</v>
      </c>
    </row>
    <row r="71" spans="1:4" x14ac:dyDescent="0.25">
      <c r="A71" t="s">
        <v>4392</v>
      </c>
      <c r="B71" t="s">
        <v>4393</v>
      </c>
      <c r="C71">
        <v>15</v>
      </c>
      <c r="D71" s="9" t="str">
        <f>VLOOKUP(Table_mpnet_document_topics[[#This Row],[Column3.topic]],mpnet_document_topicDescription!$B$2:$C$28, 2, FALSE)</f>
        <v>15_vocabulary_the_of_knowledge</v>
      </c>
    </row>
    <row r="72" spans="1:4" x14ac:dyDescent="0.25">
      <c r="A72" t="s">
        <v>4397</v>
      </c>
      <c r="B72" t="s">
        <v>4398</v>
      </c>
      <c r="C72">
        <v>1</v>
      </c>
      <c r="D72" s="9" t="str">
        <f>VLOOKUP(Table_mpnet_document_topics[[#This Row],[Column3.topic]],mpnet_document_topicDescription!$B$2:$C$28, 2, FALSE)</f>
        <v>1_mobile_learning_the_mall</v>
      </c>
    </row>
    <row r="73" spans="1:4" x14ac:dyDescent="0.25">
      <c r="A73" t="s">
        <v>4402</v>
      </c>
      <c r="B73" t="s">
        <v>4403</v>
      </c>
      <c r="C73">
        <v>12</v>
      </c>
      <c r="D73" s="9" t="str">
        <f>VLOOKUP(Table_mpnet_document_topics[[#This Row],[Column3.topic]],mpnet_document_topicDescription!$B$2:$C$28, 2, FALSE)</f>
        <v>12_captions_comprehension_captioning_listening</v>
      </c>
    </row>
    <row r="74" spans="1:4" x14ac:dyDescent="0.25">
      <c r="A74" t="s">
        <v>4407</v>
      </c>
      <c r="B74" t="s">
        <v>4408</v>
      </c>
      <c r="C74">
        <v>-1</v>
      </c>
      <c r="D74" s="9" t="str">
        <f>VLOOKUP(Table_mpnet_document_topics[[#This Row],[Column3.topic]],mpnet_document_topicDescription!$B$2:$C$28, 2, FALSE)</f>
        <v>-1_the_of_and_in_language_learning</v>
      </c>
    </row>
    <row r="75" spans="1:4" x14ac:dyDescent="0.25">
      <c r="A75" t="s">
        <v>4412</v>
      </c>
      <c r="B75" t="s">
        <v>4413</v>
      </c>
      <c r="C75">
        <v>7</v>
      </c>
      <c r="D75" s="9" t="str">
        <f>VLOOKUP(Table_mpnet_document_topics[[#This Row],[Column3.topic]],mpnet_document_topicDescription!$B$2:$C$28, 2, FALSE)</f>
        <v>7_pronunciation_asr_the_of</v>
      </c>
    </row>
    <row r="76" spans="1:4" x14ac:dyDescent="0.25">
      <c r="A76" t="s">
        <v>8</v>
      </c>
      <c r="B76" t="s">
        <v>9</v>
      </c>
      <c r="C76">
        <v>4</v>
      </c>
      <c r="D76" s="9" t="str">
        <f>VLOOKUP(Table_mpnet_document_topics[[#This Row],[Column3.topic]],mpnet_document_topicDescription!$B$2:$C$28, 2, FALSE)</f>
        <v>4_task_in_the_and</v>
      </c>
    </row>
    <row r="77" spans="1:4" x14ac:dyDescent="0.25">
      <c r="A77" t="s">
        <v>15</v>
      </c>
      <c r="B77" t="s">
        <v>16</v>
      </c>
      <c r="C77">
        <v>2</v>
      </c>
      <c r="D77" s="9" t="str">
        <f>VLOOKUP(Table_mpnet_document_topics[[#This Row],[Column3.topic]],mpnet_document_topicDescription!$B$2:$C$28, 2, FALSE)</f>
        <v>2_teachers_technology_and_of</v>
      </c>
    </row>
    <row r="78" spans="1:4" x14ac:dyDescent="0.25">
      <c r="A78" t="s">
        <v>21</v>
      </c>
      <c r="B78" t="s">
        <v>22</v>
      </c>
      <c r="C78">
        <v>-1</v>
      </c>
      <c r="D78" s="9" t="str">
        <f>VLOOKUP(Table_mpnet_document_topics[[#This Row],[Column3.topic]],mpnet_document_topicDescription!$B$2:$C$28, 2, FALSE)</f>
        <v>-1_the_of_and_in_language_learning</v>
      </c>
    </row>
    <row r="79" spans="1:4" x14ac:dyDescent="0.25">
      <c r="A79" t="s">
        <v>26</v>
      </c>
      <c r="B79" t="s">
        <v>27</v>
      </c>
      <c r="C79">
        <v>-1</v>
      </c>
      <c r="D79" s="9" t="str">
        <f>VLOOKUP(Table_mpnet_document_topics[[#This Row],[Column3.topic]],mpnet_document_topicDescription!$B$2:$C$28, 2, FALSE)</f>
        <v>-1_the_of_and_in_language_learning</v>
      </c>
    </row>
    <row r="80" spans="1:4" x14ac:dyDescent="0.25">
      <c r="A80" t="s">
        <v>32</v>
      </c>
      <c r="B80" t="s">
        <v>33</v>
      </c>
      <c r="C80">
        <v>9</v>
      </c>
      <c r="D80" s="9" t="str">
        <f>VLOOKUP(Table_mpnet_document_topics[[#This Row],[Column3.topic]],mpnet_document_topicDescription!$B$2:$C$28, 2, FALSE)</f>
        <v>9_blended_learning_course_and</v>
      </c>
    </row>
    <row r="81" spans="1:4" x14ac:dyDescent="0.25">
      <c r="A81" t="s">
        <v>37</v>
      </c>
      <c r="B81" t="s">
        <v>38</v>
      </c>
      <c r="C81">
        <v>-1</v>
      </c>
      <c r="D81" s="9" t="str">
        <f>VLOOKUP(Table_mpnet_document_topics[[#This Row],[Column3.topic]],mpnet_document_topicDescription!$B$2:$C$28, 2, FALSE)</f>
        <v>-1_the_of_and_in_language_learning</v>
      </c>
    </row>
    <row r="82" spans="1:4" x14ac:dyDescent="0.25">
      <c r="A82" t="s">
        <v>42</v>
      </c>
      <c r="B82" t="s">
        <v>43</v>
      </c>
      <c r="C82">
        <v>8</v>
      </c>
      <c r="D82" s="9" t="str">
        <f>VLOOKUP(Table_mpnet_document_topics[[#This Row],[Column3.topic]],mpnet_document_topicDescription!$B$2:$C$28, 2, FALSE)</f>
        <v>8_game_games_gaming_and</v>
      </c>
    </row>
    <row r="83" spans="1:4" x14ac:dyDescent="0.25">
      <c r="A83" t="s">
        <v>47</v>
      </c>
      <c r="B83" t="s">
        <v>48</v>
      </c>
      <c r="C83">
        <v>16</v>
      </c>
      <c r="D83" s="9" t="str">
        <f>VLOOKUP(Table_mpnet_document_topics[[#This Row],[Column3.topic]],mpnet_document_topicDescription!$B$2:$C$28, 2, FALSE)</f>
        <v>16_reading_students_the_and</v>
      </c>
    </row>
    <row r="84" spans="1:4" x14ac:dyDescent="0.25">
      <c r="A84" t="s">
        <v>52</v>
      </c>
      <c r="B84" t="s">
        <v>53</v>
      </c>
      <c r="C84">
        <v>-1</v>
      </c>
      <c r="D84" s="9" t="str">
        <f>VLOOKUP(Table_mpnet_document_topics[[#This Row],[Column3.topic]],mpnet_document_topicDescription!$B$2:$C$28, 2, FALSE)</f>
        <v>-1_the_of_and_in_language_learning</v>
      </c>
    </row>
    <row r="85" spans="1:4" x14ac:dyDescent="0.25">
      <c r="A85" t="s">
        <v>57</v>
      </c>
      <c r="B85" t="s">
        <v>58</v>
      </c>
      <c r="C85">
        <v>10</v>
      </c>
      <c r="D85" s="9" t="str">
        <f>VLOOKUP(Table_mpnet_document_topics[[#This Row],[Column3.topic]],mpnet_document_topicDescription!$B$2:$C$28, 2, FALSE)</f>
        <v>10_call_of_the_and</v>
      </c>
    </row>
    <row r="86" spans="1:4" x14ac:dyDescent="0.25">
      <c r="A86" t="s">
        <v>63</v>
      </c>
      <c r="B86" t="s">
        <v>64</v>
      </c>
      <c r="C86">
        <v>-1</v>
      </c>
      <c r="D86" s="9" t="str">
        <f>VLOOKUP(Table_mpnet_document_topics[[#This Row],[Column3.topic]],mpnet_document_topicDescription!$B$2:$C$28, 2, FALSE)</f>
        <v>-1_the_of_and_in_language_learning</v>
      </c>
    </row>
    <row r="87" spans="1:4" x14ac:dyDescent="0.25">
      <c r="A87" t="s">
        <v>68</v>
      </c>
      <c r="B87" t="s">
        <v>69</v>
      </c>
      <c r="C87">
        <v>-1</v>
      </c>
      <c r="D87" s="9" t="str">
        <f>VLOOKUP(Table_mpnet_document_topics[[#This Row],[Column3.topic]],mpnet_document_topicDescription!$B$2:$C$28, 2, FALSE)</f>
        <v>-1_the_of_and_in_language_learning</v>
      </c>
    </row>
    <row r="88" spans="1:4" x14ac:dyDescent="0.25">
      <c r="A88" t="s">
        <v>74</v>
      </c>
      <c r="B88" t="s">
        <v>75</v>
      </c>
      <c r="C88">
        <v>6</v>
      </c>
      <c r="D88" s="9" t="str">
        <f>VLOOKUP(Table_mpnet_document_topics[[#This Row],[Column3.topic]],mpnet_document_topicDescription!$B$2:$C$28, 2, FALSE)</f>
        <v>6_vr_virtual_the_and</v>
      </c>
    </row>
    <row r="89" spans="1:4" x14ac:dyDescent="0.25">
      <c r="A89" t="s">
        <v>79</v>
      </c>
      <c r="B89" t="s">
        <v>80</v>
      </c>
      <c r="C89">
        <v>-1</v>
      </c>
      <c r="D89" s="9" t="str">
        <f>VLOOKUP(Table_mpnet_document_topics[[#This Row],[Column3.topic]],mpnet_document_topicDescription!$B$2:$C$28, 2, FALSE)</f>
        <v>-1_the_of_and_in_language_learning</v>
      </c>
    </row>
    <row r="90" spans="1:4" x14ac:dyDescent="0.25">
      <c r="A90" t="s">
        <v>84</v>
      </c>
      <c r="B90" t="s">
        <v>85</v>
      </c>
      <c r="C90">
        <v>9</v>
      </c>
      <c r="D90" s="9" t="str">
        <f>VLOOKUP(Table_mpnet_document_topics[[#This Row],[Column3.topic]],mpnet_document_topicDescription!$B$2:$C$28, 2, FALSE)</f>
        <v>9_blended_learning_course_and</v>
      </c>
    </row>
    <row r="91" spans="1:4" x14ac:dyDescent="0.25">
      <c r="A91" t="s">
        <v>90</v>
      </c>
      <c r="B91" t="s">
        <v>91</v>
      </c>
      <c r="C91">
        <v>-1</v>
      </c>
      <c r="D91" s="9" t="str">
        <f>VLOOKUP(Table_mpnet_document_topics[[#This Row],[Column3.topic]],mpnet_document_topicDescription!$B$2:$C$28, 2, FALSE)</f>
        <v>-1_the_of_and_in_language_learning</v>
      </c>
    </row>
    <row r="92" spans="1:4" x14ac:dyDescent="0.25">
      <c r="A92" t="s">
        <v>95</v>
      </c>
      <c r="B92" t="s">
        <v>96</v>
      </c>
      <c r="C92">
        <v>-1</v>
      </c>
      <c r="D92" s="9" t="str">
        <f>VLOOKUP(Table_mpnet_document_topics[[#This Row],[Column3.topic]],mpnet_document_topicDescription!$B$2:$C$28, 2, FALSE)</f>
        <v>-1_the_of_and_in_language_learning</v>
      </c>
    </row>
    <row r="93" spans="1:4" x14ac:dyDescent="0.25">
      <c r="A93" t="s">
        <v>100</v>
      </c>
      <c r="B93" t="s">
        <v>101</v>
      </c>
      <c r="C93">
        <v>25</v>
      </c>
      <c r="D93" s="9" t="str">
        <f>VLOOKUP(Table_mpnet_document_topics[[#This Row],[Column3.topic]],mpnet_document_topicDescription!$B$2:$C$28, 2, FALSE)</f>
        <v>25_whatsapp_to_the_of</v>
      </c>
    </row>
    <row r="94" spans="1:4" x14ac:dyDescent="0.25">
      <c r="A94" t="s">
        <v>106</v>
      </c>
      <c r="B94" t="s">
        <v>107</v>
      </c>
      <c r="C94">
        <v>10</v>
      </c>
      <c r="D94" s="9" t="str">
        <f>VLOOKUP(Table_mpnet_document_topics[[#This Row],[Column3.topic]],mpnet_document_topicDescription!$B$2:$C$28, 2, FALSE)</f>
        <v>10_call_of_the_and</v>
      </c>
    </row>
    <row r="95" spans="1:4" x14ac:dyDescent="0.25">
      <c r="A95" t="s">
        <v>111</v>
      </c>
      <c r="B95" t="s">
        <v>112</v>
      </c>
      <c r="C95">
        <v>3</v>
      </c>
      <c r="D95" s="9" t="str">
        <f>VLOOKUP(Table_mpnet_document_topics[[#This Row],[Column3.topic]],mpnet_document_topicDescription!$B$2:$C$28, 2, FALSE)</f>
        <v>3_intercultural_telecollaboration_and_the</v>
      </c>
    </row>
    <row r="96" spans="1:4" x14ac:dyDescent="0.25">
      <c r="A96" t="s">
        <v>117</v>
      </c>
      <c r="B96" t="s">
        <v>118</v>
      </c>
      <c r="C96">
        <v>0</v>
      </c>
      <c r="D96" s="9" t="str">
        <f>VLOOKUP(Table_mpnet_document_topics[[#This Row],[Column3.topic]],mpnet_document_topicDescription!$B$2:$C$28, 2, FALSE)</f>
        <v>0_writing_feedback_the_of</v>
      </c>
    </row>
    <row r="97" spans="1:4" x14ac:dyDescent="0.25">
      <c r="A97" t="s">
        <v>122</v>
      </c>
      <c r="B97" t="s">
        <v>123</v>
      </c>
      <c r="C97">
        <v>7</v>
      </c>
      <c r="D97" s="9" t="str">
        <f>VLOOKUP(Table_mpnet_document_topics[[#This Row],[Column3.topic]],mpnet_document_topicDescription!$B$2:$C$28, 2, FALSE)</f>
        <v>7_pronunciation_asr_the_of</v>
      </c>
    </row>
    <row r="98" spans="1:4" x14ac:dyDescent="0.25">
      <c r="A98" t="s">
        <v>128</v>
      </c>
      <c r="B98" t="s">
        <v>129</v>
      </c>
      <c r="C98">
        <v>3</v>
      </c>
      <c r="D98" s="9" t="str">
        <f>VLOOKUP(Table_mpnet_document_topics[[#This Row],[Column3.topic]],mpnet_document_topicDescription!$B$2:$C$28, 2, FALSE)</f>
        <v>3_intercultural_telecollaboration_and_the</v>
      </c>
    </row>
    <row r="99" spans="1:4" x14ac:dyDescent="0.25">
      <c r="A99" t="s">
        <v>134</v>
      </c>
      <c r="B99" t="s">
        <v>135</v>
      </c>
      <c r="C99">
        <v>15</v>
      </c>
      <c r="D99" s="9" t="str">
        <f>VLOOKUP(Table_mpnet_document_topics[[#This Row],[Column3.topic]],mpnet_document_topicDescription!$B$2:$C$28, 2, FALSE)</f>
        <v>15_vocabulary_the_of_knowledge</v>
      </c>
    </row>
    <row r="100" spans="1:4" x14ac:dyDescent="0.25">
      <c r="A100" t="s">
        <v>229</v>
      </c>
      <c r="B100" t="s">
        <v>5967</v>
      </c>
      <c r="C100">
        <v>20</v>
      </c>
      <c r="D100" s="9" t="str">
        <f>VLOOKUP(Table_mpnet_document_topics[[#This Row],[Column3.topic]],mpnet_document_topicDescription!$B$2:$C$28, 2, FALSE)</f>
        <v>20_pragmatics_pragmatic_of_the</v>
      </c>
    </row>
    <row r="101" spans="1:4" x14ac:dyDescent="0.25">
      <c r="A101" t="s">
        <v>233</v>
      </c>
      <c r="B101" t="s">
        <v>234</v>
      </c>
      <c r="C101">
        <v>12</v>
      </c>
      <c r="D101" s="9" t="str">
        <f>VLOOKUP(Table_mpnet_document_topics[[#This Row],[Column3.topic]],mpnet_document_topicDescription!$B$2:$C$28, 2, FALSE)</f>
        <v>12_captions_comprehension_captioning_listening</v>
      </c>
    </row>
    <row r="102" spans="1:4" x14ac:dyDescent="0.25">
      <c r="A102" t="s">
        <v>238</v>
      </c>
      <c r="B102" t="s">
        <v>239</v>
      </c>
      <c r="C102">
        <v>9</v>
      </c>
      <c r="D102" s="9" t="str">
        <f>VLOOKUP(Table_mpnet_document_topics[[#This Row],[Column3.topic]],mpnet_document_topicDescription!$B$2:$C$28, 2, FALSE)</f>
        <v>9_blended_learning_course_and</v>
      </c>
    </row>
    <row r="103" spans="1:4" x14ac:dyDescent="0.25">
      <c r="A103" t="s">
        <v>244</v>
      </c>
      <c r="B103" t="s">
        <v>245</v>
      </c>
      <c r="C103">
        <v>10</v>
      </c>
      <c r="D103" s="9" t="str">
        <f>VLOOKUP(Table_mpnet_document_topics[[#This Row],[Column3.topic]],mpnet_document_topicDescription!$B$2:$C$28, 2, FALSE)</f>
        <v>10_call_of_the_and</v>
      </c>
    </row>
    <row r="104" spans="1:4" x14ac:dyDescent="0.25">
      <c r="A104" t="s">
        <v>249</v>
      </c>
      <c r="B104" t="s">
        <v>250</v>
      </c>
      <c r="C104">
        <v>0</v>
      </c>
      <c r="D104" s="9" t="str">
        <f>VLOOKUP(Table_mpnet_document_topics[[#This Row],[Column3.topic]],mpnet_document_topicDescription!$B$2:$C$28, 2, FALSE)</f>
        <v>0_writing_feedback_the_of</v>
      </c>
    </row>
    <row r="105" spans="1:4" x14ac:dyDescent="0.25">
      <c r="A105" t="s">
        <v>255</v>
      </c>
      <c r="B105" t="s">
        <v>256</v>
      </c>
      <c r="C105">
        <v>-1</v>
      </c>
      <c r="D105" s="9" t="str">
        <f>VLOOKUP(Table_mpnet_document_topics[[#This Row],[Column3.topic]],mpnet_document_topicDescription!$B$2:$C$28, 2, FALSE)</f>
        <v>-1_the_of_and_in_language_learning</v>
      </c>
    </row>
    <row r="106" spans="1:4" x14ac:dyDescent="0.25">
      <c r="A106" t="s">
        <v>260</v>
      </c>
      <c r="B106" t="s">
        <v>261</v>
      </c>
      <c r="C106">
        <v>7</v>
      </c>
      <c r="D106" s="9" t="str">
        <f>VLOOKUP(Table_mpnet_document_topics[[#This Row],[Column3.topic]],mpnet_document_topicDescription!$B$2:$C$28, 2, FALSE)</f>
        <v>7_pronunciation_asr_the_of</v>
      </c>
    </row>
    <row r="107" spans="1:4" x14ac:dyDescent="0.25">
      <c r="A107" t="s">
        <v>265</v>
      </c>
      <c r="B107" t="s">
        <v>266</v>
      </c>
      <c r="C107">
        <v>-1</v>
      </c>
      <c r="D107" s="9" t="str">
        <f>VLOOKUP(Table_mpnet_document_topics[[#This Row],[Column3.topic]],mpnet_document_topicDescription!$B$2:$C$28, 2, FALSE)</f>
        <v>-1_the_of_and_in_language_learning</v>
      </c>
    </row>
    <row r="108" spans="1:4" x14ac:dyDescent="0.25">
      <c r="A108" t="s">
        <v>270</v>
      </c>
      <c r="B108" t="s">
        <v>271</v>
      </c>
      <c r="C108">
        <v>9</v>
      </c>
      <c r="D108" s="9" t="str">
        <f>VLOOKUP(Table_mpnet_document_topics[[#This Row],[Column3.topic]],mpnet_document_topicDescription!$B$2:$C$28, 2, FALSE)</f>
        <v>9_blended_learning_course_and</v>
      </c>
    </row>
    <row r="109" spans="1:4" x14ac:dyDescent="0.25">
      <c r="A109" t="s">
        <v>276</v>
      </c>
      <c r="B109" t="s">
        <v>277</v>
      </c>
      <c r="C109">
        <v>16</v>
      </c>
      <c r="D109" s="9" t="str">
        <f>VLOOKUP(Table_mpnet_document_topics[[#This Row],[Column3.topic]],mpnet_document_topicDescription!$B$2:$C$28, 2, FALSE)</f>
        <v>16_reading_students_the_and</v>
      </c>
    </row>
    <row r="110" spans="1:4" x14ac:dyDescent="0.25">
      <c r="A110" t="s">
        <v>281</v>
      </c>
      <c r="B110" t="s">
        <v>282</v>
      </c>
      <c r="C110">
        <v>-1</v>
      </c>
      <c r="D110" s="9" t="str">
        <f>VLOOKUP(Table_mpnet_document_topics[[#This Row],[Column3.topic]],mpnet_document_topicDescription!$B$2:$C$28, 2, FALSE)</f>
        <v>-1_the_of_and_in_language_learning</v>
      </c>
    </row>
    <row r="111" spans="1:4" x14ac:dyDescent="0.25">
      <c r="A111" t="s">
        <v>286</v>
      </c>
      <c r="B111" t="s">
        <v>287</v>
      </c>
      <c r="C111">
        <v>18</v>
      </c>
      <c r="D111" s="9" t="str">
        <f>VLOOKUP(Table_mpnet_document_topics[[#This Row],[Column3.topic]],mpnet_document_topicDescription!$B$2:$C$28, 2, FALSE)</f>
        <v>18_digital_storytelling_fan_the</v>
      </c>
    </row>
    <row r="112" spans="1:4" x14ac:dyDescent="0.25">
      <c r="A112" t="s">
        <v>291</v>
      </c>
      <c r="B112" t="s">
        <v>292</v>
      </c>
      <c r="C112">
        <v>11</v>
      </c>
      <c r="D112" s="9" t="str">
        <f>VLOOKUP(Table_mpnet_document_topics[[#This Row],[Column3.topic]],mpnet_document_topicDescription!$B$2:$C$28, 2, FALSE)</f>
        <v>11_glosses_vocabulary_the_gloss</v>
      </c>
    </row>
    <row r="113" spans="1:4" x14ac:dyDescent="0.25">
      <c r="A113" t="s">
        <v>297</v>
      </c>
      <c r="B113" t="s">
        <v>298</v>
      </c>
      <c r="C113">
        <v>4</v>
      </c>
      <c r="D113" s="9" t="str">
        <f>VLOOKUP(Table_mpnet_document_topics[[#This Row],[Column3.topic]],mpnet_document_topicDescription!$B$2:$C$28, 2, FALSE)</f>
        <v>4_task_in_the_and</v>
      </c>
    </row>
    <row r="114" spans="1:4" x14ac:dyDescent="0.25">
      <c r="A114" t="s">
        <v>302</v>
      </c>
      <c r="B114" t="s">
        <v>303</v>
      </c>
      <c r="C114">
        <v>-1</v>
      </c>
      <c r="D114" s="9" t="str">
        <f>VLOOKUP(Table_mpnet_document_topics[[#This Row],[Column3.topic]],mpnet_document_topicDescription!$B$2:$C$28, 2, FALSE)</f>
        <v>-1_the_of_and_in_language_learning</v>
      </c>
    </row>
    <row r="115" spans="1:4" x14ac:dyDescent="0.25">
      <c r="A115" t="s">
        <v>307</v>
      </c>
      <c r="B115" t="s">
        <v>308</v>
      </c>
      <c r="C115">
        <v>7</v>
      </c>
      <c r="D115" s="9" t="str">
        <f>VLOOKUP(Table_mpnet_document_topics[[#This Row],[Column3.topic]],mpnet_document_topicDescription!$B$2:$C$28, 2, FALSE)</f>
        <v>7_pronunciation_asr_the_of</v>
      </c>
    </row>
    <row r="116" spans="1:4" x14ac:dyDescent="0.25">
      <c r="A116" t="s">
        <v>312</v>
      </c>
      <c r="B116" t="s">
        <v>313</v>
      </c>
      <c r="C116">
        <v>-1</v>
      </c>
      <c r="D116" s="9" t="str">
        <f>VLOOKUP(Table_mpnet_document_topics[[#This Row],[Column3.topic]],mpnet_document_topicDescription!$B$2:$C$28, 2, FALSE)</f>
        <v>-1_the_of_and_in_language_learning</v>
      </c>
    </row>
    <row r="117" spans="1:4" x14ac:dyDescent="0.25">
      <c r="A117" t="s">
        <v>318</v>
      </c>
      <c r="B117" t="s">
        <v>319</v>
      </c>
      <c r="C117">
        <v>-1</v>
      </c>
      <c r="D117" s="9" t="str">
        <f>VLOOKUP(Table_mpnet_document_topics[[#This Row],[Column3.topic]],mpnet_document_topicDescription!$B$2:$C$28, 2, FALSE)</f>
        <v>-1_the_of_and_in_language_learning</v>
      </c>
    </row>
    <row r="118" spans="1:4" x14ac:dyDescent="0.25">
      <c r="A118" t="s">
        <v>323</v>
      </c>
      <c r="B118" t="s">
        <v>324</v>
      </c>
      <c r="C118">
        <v>17</v>
      </c>
      <c r="D118" s="9" t="str">
        <f>VLOOKUP(Table_mpnet_document_topics[[#This Row],[Column3.topic]],mpnet_document_topicDescription!$B$2:$C$28, 2, FALSE)</f>
        <v>17_facebook_social_the_networking</v>
      </c>
    </row>
    <row r="119" spans="1:4" x14ac:dyDescent="0.25">
      <c r="A119" t="s">
        <v>328</v>
      </c>
      <c r="B119" t="s">
        <v>5965</v>
      </c>
      <c r="C119">
        <v>2</v>
      </c>
      <c r="D119" s="9" t="str">
        <f>VLOOKUP(Table_mpnet_document_topics[[#This Row],[Column3.topic]],mpnet_document_topicDescription!$B$2:$C$28, 2, FALSE)</f>
        <v>2_teachers_technology_and_of</v>
      </c>
    </row>
    <row r="120" spans="1:4" x14ac:dyDescent="0.25">
      <c r="A120" t="s">
        <v>332</v>
      </c>
      <c r="B120" t="s">
        <v>333</v>
      </c>
      <c r="C120">
        <v>0</v>
      </c>
      <c r="D120" s="9" t="str">
        <f>VLOOKUP(Table_mpnet_document_topics[[#This Row],[Column3.topic]],mpnet_document_topicDescription!$B$2:$C$28, 2, FALSE)</f>
        <v>0_writing_feedback_the_of</v>
      </c>
    </row>
    <row r="121" spans="1:4" x14ac:dyDescent="0.25">
      <c r="A121" t="s">
        <v>336</v>
      </c>
      <c r="B121" t="s">
        <v>337</v>
      </c>
      <c r="C121">
        <v>7</v>
      </c>
      <c r="D121" s="9" t="str">
        <f>VLOOKUP(Table_mpnet_document_topics[[#This Row],[Column3.topic]],mpnet_document_topicDescription!$B$2:$C$28, 2, FALSE)</f>
        <v>7_pronunciation_asr_the_of</v>
      </c>
    </row>
    <row r="122" spans="1:4" x14ac:dyDescent="0.25">
      <c r="A122" t="s">
        <v>342</v>
      </c>
      <c r="B122" t="s">
        <v>343</v>
      </c>
      <c r="C122">
        <v>-1</v>
      </c>
      <c r="D122" s="9" t="str">
        <f>VLOOKUP(Table_mpnet_document_topics[[#This Row],[Column3.topic]],mpnet_document_topicDescription!$B$2:$C$28, 2, FALSE)</f>
        <v>-1_the_of_and_in_language_learning</v>
      </c>
    </row>
    <row r="123" spans="1:4" x14ac:dyDescent="0.25">
      <c r="A123" t="s">
        <v>348</v>
      </c>
      <c r="B123" t="s">
        <v>5966</v>
      </c>
      <c r="C123">
        <v>23</v>
      </c>
      <c r="D123" s="9" t="str">
        <f>VLOOKUP(Table_mpnet_document_topics[[#This Row],[Column3.topic]],mpnet_document_topicDescription!$B$2:$C$28, 2, FALSE)</f>
        <v>23_listening_test_item_comprehension</v>
      </c>
    </row>
    <row r="124" spans="1:4" x14ac:dyDescent="0.25">
      <c r="A124" t="s">
        <v>352</v>
      </c>
      <c r="B124" t="s">
        <v>353</v>
      </c>
      <c r="C124">
        <v>0</v>
      </c>
      <c r="D124" s="9" t="str">
        <f>VLOOKUP(Table_mpnet_document_topics[[#This Row],[Column3.topic]],mpnet_document_topicDescription!$B$2:$C$28, 2, FALSE)</f>
        <v>0_writing_feedback_the_of</v>
      </c>
    </row>
    <row r="125" spans="1:4" x14ac:dyDescent="0.25">
      <c r="A125" t="s">
        <v>357</v>
      </c>
      <c r="B125" t="s">
        <v>358</v>
      </c>
      <c r="C125">
        <v>11</v>
      </c>
      <c r="D125" s="9" t="str">
        <f>VLOOKUP(Table_mpnet_document_topics[[#This Row],[Column3.topic]],mpnet_document_topicDescription!$B$2:$C$28, 2, FALSE)</f>
        <v>11_glosses_vocabulary_the_gloss</v>
      </c>
    </row>
    <row r="126" spans="1:4" x14ac:dyDescent="0.25">
      <c r="A126" t="s">
        <v>362</v>
      </c>
      <c r="B126" t="s">
        <v>363</v>
      </c>
      <c r="C126">
        <v>16</v>
      </c>
      <c r="D126" s="9" t="str">
        <f>VLOOKUP(Table_mpnet_document_topics[[#This Row],[Column3.topic]],mpnet_document_topicDescription!$B$2:$C$28, 2, FALSE)</f>
        <v>16_reading_students_the_and</v>
      </c>
    </row>
    <row r="127" spans="1:4" x14ac:dyDescent="0.25">
      <c r="A127" t="s">
        <v>367</v>
      </c>
      <c r="B127" t="s">
        <v>368</v>
      </c>
      <c r="C127">
        <v>-1</v>
      </c>
      <c r="D127" s="9" t="str">
        <f>VLOOKUP(Table_mpnet_document_topics[[#This Row],[Column3.topic]],mpnet_document_topicDescription!$B$2:$C$28, 2, FALSE)</f>
        <v>-1_the_of_and_in_language_learning</v>
      </c>
    </row>
    <row r="128" spans="1:4" x14ac:dyDescent="0.25">
      <c r="A128" t="s">
        <v>372</v>
      </c>
      <c r="B128" t="s">
        <v>373</v>
      </c>
      <c r="C128">
        <v>1</v>
      </c>
      <c r="D128" s="9" t="str">
        <f>VLOOKUP(Table_mpnet_document_topics[[#This Row],[Column3.topic]],mpnet_document_topicDescription!$B$2:$C$28, 2, FALSE)</f>
        <v>1_mobile_learning_the_mall</v>
      </c>
    </row>
    <row r="129" spans="1:4" x14ac:dyDescent="0.25">
      <c r="A129" t="s">
        <v>704</v>
      </c>
      <c r="B129" t="s">
        <v>705</v>
      </c>
      <c r="C129">
        <v>0</v>
      </c>
      <c r="D129" s="9" t="str">
        <f>VLOOKUP(Table_mpnet_document_topics[[#This Row],[Column3.topic]],mpnet_document_topicDescription!$B$2:$C$28, 2, FALSE)</f>
        <v>0_writing_feedback_the_of</v>
      </c>
    </row>
    <row r="130" spans="1:4" x14ac:dyDescent="0.25">
      <c r="A130" t="s">
        <v>708</v>
      </c>
      <c r="B130" t="s">
        <v>709</v>
      </c>
      <c r="C130">
        <v>-1</v>
      </c>
      <c r="D130" s="9" t="str">
        <f>VLOOKUP(Table_mpnet_document_topics[[#This Row],[Column3.topic]],mpnet_document_topicDescription!$B$2:$C$28, 2, FALSE)</f>
        <v>-1_the_of_and_in_language_learning</v>
      </c>
    </row>
    <row r="131" spans="1:4" x14ac:dyDescent="0.25">
      <c r="A131" t="s">
        <v>712</v>
      </c>
      <c r="B131" t="s">
        <v>713</v>
      </c>
      <c r="C131">
        <v>4</v>
      </c>
      <c r="D131" s="9" t="str">
        <f>VLOOKUP(Table_mpnet_document_topics[[#This Row],[Column3.topic]],mpnet_document_topicDescription!$B$2:$C$28, 2, FALSE)</f>
        <v>4_task_in_the_and</v>
      </c>
    </row>
    <row r="132" spans="1:4" x14ac:dyDescent="0.25">
      <c r="A132" t="s">
        <v>717</v>
      </c>
      <c r="B132" t="s">
        <v>718</v>
      </c>
      <c r="C132">
        <v>7</v>
      </c>
      <c r="D132" s="9" t="str">
        <f>VLOOKUP(Table_mpnet_document_topics[[#This Row],[Column3.topic]],mpnet_document_topicDescription!$B$2:$C$28, 2, FALSE)</f>
        <v>7_pronunciation_asr_the_of</v>
      </c>
    </row>
    <row r="133" spans="1:4" x14ac:dyDescent="0.25">
      <c r="A133" t="s">
        <v>723</v>
      </c>
      <c r="B133" t="s">
        <v>724</v>
      </c>
      <c r="C133">
        <v>-1</v>
      </c>
      <c r="D133" s="9" t="str">
        <f>VLOOKUP(Table_mpnet_document_topics[[#This Row],[Column3.topic]],mpnet_document_topicDescription!$B$2:$C$28, 2, FALSE)</f>
        <v>-1_the_of_and_in_language_learning</v>
      </c>
    </row>
    <row r="134" spans="1:4" x14ac:dyDescent="0.25">
      <c r="A134" t="s">
        <v>728</v>
      </c>
      <c r="B134" t="s">
        <v>729</v>
      </c>
      <c r="C134">
        <v>6</v>
      </c>
      <c r="D134" s="9" t="str">
        <f>VLOOKUP(Table_mpnet_document_topics[[#This Row],[Column3.topic]],mpnet_document_topicDescription!$B$2:$C$28, 2, FALSE)</f>
        <v>6_vr_virtual_the_and</v>
      </c>
    </row>
    <row r="135" spans="1:4" x14ac:dyDescent="0.25">
      <c r="A135" t="s">
        <v>734</v>
      </c>
      <c r="B135" t="s">
        <v>735</v>
      </c>
      <c r="C135">
        <v>-1</v>
      </c>
      <c r="D135" s="9" t="str">
        <f>VLOOKUP(Table_mpnet_document_topics[[#This Row],[Column3.topic]],mpnet_document_topicDescription!$B$2:$C$28, 2, FALSE)</f>
        <v>-1_the_of_and_in_language_learning</v>
      </c>
    </row>
    <row r="136" spans="1:4" x14ac:dyDescent="0.25">
      <c r="A136" t="s">
        <v>740</v>
      </c>
      <c r="B136" t="s">
        <v>741</v>
      </c>
      <c r="C136">
        <v>-1</v>
      </c>
      <c r="D136" s="9" t="str">
        <f>VLOOKUP(Table_mpnet_document_topics[[#This Row],[Column3.topic]],mpnet_document_topicDescription!$B$2:$C$28, 2, FALSE)</f>
        <v>-1_the_of_and_in_language_learning</v>
      </c>
    </row>
    <row r="137" spans="1:4" x14ac:dyDescent="0.25">
      <c r="A137" t="s">
        <v>746</v>
      </c>
      <c r="B137" t="s">
        <v>747</v>
      </c>
      <c r="C137">
        <v>-1</v>
      </c>
      <c r="D137" s="9" t="str">
        <f>VLOOKUP(Table_mpnet_document_topics[[#This Row],[Column3.topic]],mpnet_document_topicDescription!$B$2:$C$28, 2, FALSE)</f>
        <v>-1_the_of_and_in_language_learning</v>
      </c>
    </row>
    <row r="138" spans="1:4" x14ac:dyDescent="0.25">
      <c r="A138" t="s">
        <v>751</v>
      </c>
      <c r="B138" t="s">
        <v>752</v>
      </c>
      <c r="C138">
        <v>10</v>
      </c>
      <c r="D138" s="9" t="str">
        <f>VLOOKUP(Table_mpnet_document_topics[[#This Row],[Column3.topic]],mpnet_document_topicDescription!$B$2:$C$28, 2, FALSE)</f>
        <v>10_call_of_the_and</v>
      </c>
    </row>
    <row r="139" spans="1:4" x14ac:dyDescent="0.25">
      <c r="A139" t="s">
        <v>757</v>
      </c>
      <c r="B139" t="s">
        <v>758</v>
      </c>
      <c r="C139">
        <v>-1</v>
      </c>
      <c r="D139" s="9" t="str">
        <f>VLOOKUP(Table_mpnet_document_topics[[#This Row],[Column3.topic]],mpnet_document_topicDescription!$B$2:$C$28, 2, FALSE)</f>
        <v>-1_the_of_and_in_language_learning</v>
      </c>
    </row>
    <row r="140" spans="1:4" x14ac:dyDescent="0.25">
      <c r="A140" t="s">
        <v>762</v>
      </c>
      <c r="B140" t="s">
        <v>763</v>
      </c>
      <c r="C140">
        <v>5</v>
      </c>
      <c r="D140" s="9" t="str">
        <f>VLOOKUP(Table_mpnet_document_topics[[#This Row],[Column3.topic]],mpnet_document_topicDescription!$B$2:$C$28, 2, FALSE)</f>
        <v>5_corpus_ddl_the_of</v>
      </c>
    </row>
    <row r="141" spans="1:4" x14ac:dyDescent="0.25">
      <c r="A141" t="s">
        <v>768</v>
      </c>
      <c r="B141" t="s">
        <v>769</v>
      </c>
      <c r="C141">
        <v>11</v>
      </c>
      <c r="D141" s="9" t="str">
        <f>VLOOKUP(Table_mpnet_document_topics[[#This Row],[Column3.topic]],mpnet_document_topicDescription!$B$2:$C$28, 2, FALSE)</f>
        <v>11_glosses_vocabulary_the_gloss</v>
      </c>
    </row>
    <row r="142" spans="1:4" x14ac:dyDescent="0.25">
      <c r="A142" t="s">
        <v>774</v>
      </c>
      <c r="B142" t="s">
        <v>775</v>
      </c>
      <c r="C142">
        <v>0</v>
      </c>
      <c r="D142" s="9" t="str">
        <f>VLOOKUP(Table_mpnet_document_topics[[#This Row],[Column3.topic]],mpnet_document_topicDescription!$B$2:$C$28, 2, FALSE)</f>
        <v>0_writing_feedback_the_of</v>
      </c>
    </row>
    <row r="143" spans="1:4" x14ac:dyDescent="0.25">
      <c r="A143" t="s">
        <v>779</v>
      </c>
      <c r="B143" t="s">
        <v>780</v>
      </c>
      <c r="C143">
        <v>13</v>
      </c>
      <c r="D143" s="9" t="str">
        <f>VLOOKUP(Table_mpnet_document_topics[[#This Row],[Column3.topic]],mpnet_document_topicDescription!$B$2:$C$28, 2, FALSE)</f>
        <v>13_flipped_the_classroom_in</v>
      </c>
    </row>
    <row r="144" spans="1:4" x14ac:dyDescent="0.25">
      <c r="A144" t="s">
        <v>784</v>
      </c>
      <c r="B144" t="s">
        <v>785</v>
      </c>
      <c r="C144">
        <v>16</v>
      </c>
      <c r="D144" s="9" t="str">
        <f>VLOOKUP(Table_mpnet_document_topics[[#This Row],[Column3.topic]],mpnet_document_topicDescription!$B$2:$C$28, 2, FALSE)</f>
        <v>16_reading_students_the_and</v>
      </c>
    </row>
    <row r="145" spans="1:4" x14ac:dyDescent="0.25">
      <c r="A145" t="s">
        <v>789</v>
      </c>
      <c r="B145" t="s">
        <v>790</v>
      </c>
      <c r="C145">
        <v>5</v>
      </c>
      <c r="D145" s="9" t="str">
        <f>VLOOKUP(Table_mpnet_document_topics[[#This Row],[Column3.topic]],mpnet_document_topicDescription!$B$2:$C$28, 2, FALSE)</f>
        <v>5_corpus_ddl_the_of</v>
      </c>
    </row>
    <row r="146" spans="1:4" x14ac:dyDescent="0.25">
      <c r="A146" t="s">
        <v>794</v>
      </c>
      <c r="B146" t="s">
        <v>795</v>
      </c>
      <c r="C146">
        <v>22</v>
      </c>
      <c r="D146" s="9" t="str">
        <f>VLOOKUP(Table_mpnet_document_topics[[#This Row],[Column3.topic]],mpnet_document_topicDescription!$B$2:$C$28, 2, FALSE)</f>
        <v>22_wtc_l2_english_idle</v>
      </c>
    </row>
    <row r="147" spans="1:4" x14ac:dyDescent="0.25">
      <c r="A147" t="s">
        <v>799</v>
      </c>
      <c r="B147" t="s">
        <v>800</v>
      </c>
      <c r="C147">
        <v>7</v>
      </c>
      <c r="D147" s="9" t="str">
        <f>VLOOKUP(Table_mpnet_document_topics[[#This Row],[Column3.topic]],mpnet_document_topicDescription!$B$2:$C$28, 2, FALSE)</f>
        <v>7_pronunciation_asr_the_of</v>
      </c>
    </row>
    <row r="148" spans="1:4" x14ac:dyDescent="0.25">
      <c r="A148" t="s">
        <v>804</v>
      </c>
      <c r="B148" t="s">
        <v>805</v>
      </c>
      <c r="C148">
        <v>5</v>
      </c>
      <c r="D148" s="9" t="str">
        <f>VLOOKUP(Table_mpnet_document_topics[[#This Row],[Column3.topic]],mpnet_document_topicDescription!$B$2:$C$28, 2, FALSE)</f>
        <v>5_corpus_ddl_the_of</v>
      </c>
    </row>
    <row r="149" spans="1:4" x14ac:dyDescent="0.25">
      <c r="A149" t="s">
        <v>809</v>
      </c>
      <c r="B149" t="s">
        <v>810</v>
      </c>
      <c r="C149">
        <v>-1</v>
      </c>
      <c r="D149" s="9" t="str">
        <f>VLOOKUP(Table_mpnet_document_topics[[#This Row],[Column3.topic]],mpnet_document_topicDescription!$B$2:$C$28, 2, FALSE)</f>
        <v>-1_the_of_and_in_language_learning</v>
      </c>
    </row>
    <row r="150" spans="1:4" x14ac:dyDescent="0.25">
      <c r="A150" t="s">
        <v>814</v>
      </c>
      <c r="B150" t="s">
        <v>815</v>
      </c>
      <c r="C150">
        <v>-1</v>
      </c>
      <c r="D150" s="9" t="str">
        <f>VLOOKUP(Table_mpnet_document_topics[[#This Row],[Column3.topic]],mpnet_document_topicDescription!$B$2:$C$28, 2, FALSE)</f>
        <v>-1_the_of_and_in_language_learning</v>
      </c>
    </row>
    <row r="151" spans="1:4" x14ac:dyDescent="0.25">
      <c r="A151" t="s">
        <v>819</v>
      </c>
      <c r="B151" t="s">
        <v>820</v>
      </c>
      <c r="C151">
        <v>0</v>
      </c>
      <c r="D151" s="9" t="str">
        <f>VLOOKUP(Table_mpnet_document_topics[[#This Row],[Column3.topic]],mpnet_document_topicDescription!$B$2:$C$28, 2, FALSE)</f>
        <v>0_writing_feedback_the_of</v>
      </c>
    </row>
    <row r="152" spans="1:4" x14ac:dyDescent="0.25">
      <c r="A152" t="s">
        <v>824</v>
      </c>
      <c r="B152" t="s">
        <v>825</v>
      </c>
      <c r="C152">
        <v>2</v>
      </c>
      <c r="D152" s="9" t="str">
        <f>VLOOKUP(Table_mpnet_document_topics[[#This Row],[Column3.topic]],mpnet_document_topicDescription!$B$2:$C$28, 2, FALSE)</f>
        <v>2_teachers_technology_and_of</v>
      </c>
    </row>
    <row r="153" spans="1:4" x14ac:dyDescent="0.25">
      <c r="A153" t="s">
        <v>829</v>
      </c>
      <c r="B153" t="s">
        <v>830</v>
      </c>
      <c r="C153">
        <v>17</v>
      </c>
      <c r="D153" s="9" t="str">
        <f>VLOOKUP(Table_mpnet_document_topics[[#This Row],[Column3.topic]],mpnet_document_topicDescription!$B$2:$C$28, 2, FALSE)</f>
        <v>17_facebook_social_the_networking</v>
      </c>
    </row>
    <row r="154" spans="1:4" x14ac:dyDescent="0.25">
      <c r="A154" t="s">
        <v>834</v>
      </c>
      <c r="B154" t="s">
        <v>835</v>
      </c>
      <c r="C154">
        <v>14</v>
      </c>
      <c r="D154" s="9" t="str">
        <f>VLOOKUP(Table_mpnet_document_topics[[#This Row],[Column3.topic]],mpnet_document_topicDescription!$B$2:$C$28, 2, FALSE)</f>
        <v>14_and_identity_of_in</v>
      </c>
    </row>
    <row r="155" spans="1:4" x14ac:dyDescent="0.25">
      <c r="A155" t="s">
        <v>840</v>
      </c>
      <c r="B155" t="s">
        <v>841</v>
      </c>
      <c r="C155">
        <v>6</v>
      </c>
      <c r="D155" s="9" t="str">
        <f>VLOOKUP(Table_mpnet_document_topics[[#This Row],[Column3.topic]],mpnet_document_topicDescription!$B$2:$C$28, 2, FALSE)</f>
        <v>6_vr_virtual_the_and</v>
      </c>
    </row>
    <row r="156" spans="1:4" x14ac:dyDescent="0.25">
      <c r="A156" t="s">
        <v>845</v>
      </c>
      <c r="B156" t="s">
        <v>846</v>
      </c>
      <c r="C156">
        <v>7</v>
      </c>
      <c r="D156" s="9" t="str">
        <f>VLOOKUP(Table_mpnet_document_topics[[#This Row],[Column3.topic]],mpnet_document_topicDescription!$B$2:$C$28, 2, FALSE)</f>
        <v>7_pronunciation_asr_the_of</v>
      </c>
    </row>
    <row r="157" spans="1:4" x14ac:dyDescent="0.25">
      <c r="A157" t="s">
        <v>1074</v>
      </c>
      <c r="B157" t="s">
        <v>1075</v>
      </c>
      <c r="C157">
        <v>2</v>
      </c>
      <c r="D157" s="9" t="str">
        <f>VLOOKUP(Table_mpnet_document_topics[[#This Row],[Column3.topic]],mpnet_document_topicDescription!$B$2:$C$28, 2, FALSE)</f>
        <v>2_teachers_technology_and_of</v>
      </c>
    </row>
    <row r="158" spans="1:4" x14ac:dyDescent="0.25">
      <c r="A158" t="s">
        <v>1079</v>
      </c>
      <c r="B158" t="s">
        <v>1080</v>
      </c>
      <c r="C158">
        <v>0</v>
      </c>
      <c r="D158" s="9" t="str">
        <f>VLOOKUP(Table_mpnet_document_topics[[#This Row],[Column3.topic]],mpnet_document_topicDescription!$B$2:$C$28, 2, FALSE)</f>
        <v>0_writing_feedback_the_of</v>
      </c>
    </row>
    <row r="159" spans="1:4" x14ac:dyDescent="0.25">
      <c r="A159" t="s">
        <v>1085</v>
      </c>
      <c r="B159" t="s">
        <v>1086</v>
      </c>
      <c r="C159">
        <v>-1</v>
      </c>
      <c r="D159" s="9" t="str">
        <f>VLOOKUP(Table_mpnet_document_topics[[#This Row],[Column3.topic]],mpnet_document_topicDescription!$B$2:$C$28, 2, FALSE)</f>
        <v>-1_the_of_and_in_language_learning</v>
      </c>
    </row>
    <row r="160" spans="1:4" x14ac:dyDescent="0.25">
      <c r="A160" t="s">
        <v>1091</v>
      </c>
      <c r="B160" t="s">
        <v>1092</v>
      </c>
      <c r="C160">
        <v>2</v>
      </c>
      <c r="D160" s="9" t="str">
        <f>VLOOKUP(Table_mpnet_document_topics[[#This Row],[Column3.topic]],mpnet_document_topicDescription!$B$2:$C$28, 2, FALSE)</f>
        <v>2_teachers_technology_and_of</v>
      </c>
    </row>
    <row r="161" spans="1:4" x14ac:dyDescent="0.25">
      <c r="A161" t="s">
        <v>1096</v>
      </c>
      <c r="B161" t="s">
        <v>1097</v>
      </c>
      <c r="C161">
        <v>4</v>
      </c>
      <c r="D161" s="9" t="str">
        <f>VLOOKUP(Table_mpnet_document_topics[[#This Row],[Column3.topic]],mpnet_document_topicDescription!$B$2:$C$28, 2, FALSE)</f>
        <v>4_task_in_the_and</v>
      </c>
    </row>
    <row r="162" spans="1:4" x14ac:dyDescent="0.25">
      <c r="A162" t="s">
        <v>1101</v>
      </c>
      <c r="B162" t="s">
        <v>1102</v>
      </c>
      <c r="C162">
        <v>-1</v>
      </c>
      <c r="D162" s="9" t="str">
        <f>VLOOKUP(Table_mpnet_document_topics[[#This Row],[Column3.topic]],mpnet_document_topicDescription!$B$2:$C$28, 2, FALSE)</f>
        <v>-1_the_of_and_in_language_learning</v>
      </c>
    </row>
    <row r="163" spans="1:4" x14ac:dyDescent="0.25">
      <c r="A163" t="s">
        <v>1107</v>
      </c>
      <c r="B163" t="s">
        <v>1108</v>
      </c>
      <c r="C163">
        <v>4</v>
      </c>
      <c r="D163" s="9" t="str">
        <f>VLOOKUP(Table_mpnet_document_topics[[#This Row],[Column3.topic]],mpnet_document_topicDescription!$B$2:$C$28, 2, FALSE)</f>
        <v>4_task_in_the_and</v>
      </c>
    </row>
    <row r="164" spans="1:4" x14ac:dyDescent="0.25">
      <c r="A164" t="s">
        <v>1113</v>
      </c>
      <c r="B164" t="s">
        <v>1114</v>
      </c>
      <c r="C164">
        <v>7</v>
      </c>
      <c r="D164" s="9" t="str">
        <f>VLOOKUP(Table_mpnet_document_topics[[#This Row],[Column3.topic]],mpnet_document_topicDescription!$B$2:$C$28, 2, FALSE)</f>
        <v>7_pronunciation_asr_the_of</v>
      </c>
    </row>
    <row r="165" spans="1:4" x14ac:dyDescent="0.25">
      <c r="A165" t="s">
        <v>1118</v>
      </c>
      <c r="B165" t="s">
        <v>1119</v>
      </c>
      <c r="C165">
        <v>16</v>
      </c>
      <c r="D165" s="9" t="str">
        <f>VLOOKUP(Table_mpnet_document_topics[[#This Row],[Column3.topic]],mpnet_document_topicDescription!$B$2:$C$28, 2, FALSE)</f>
        <v>16_reading_students_the_and</v>
      </c>
    </row>
    <row r="166" spans="1:4" x14ac:dyDescent="0.25">
      <c r="A166" t="s">
        <v>1123</v>
      </c>
      <c r="B166" t="s">
        <v>1124</v>
      </c>
      <c r="C166">
        <v>-1</v>
      </c>
      <c r="D166" s="9" t="str">
        <f>VLOOKUP(Table_mpnet_document_topics[[#This Row],[Column3.topic]],mpnet_document_topicDescription!$B$2:$C$28, 2, FALSE)</f>
        <v>-1_the_of_and_in_language_learning</v>
      </c>
    </row>
    <row r="167" spans="1:4" x14ac:dyDescent="0.25">
      <c r="A167" t="s">
        <v>1128</v>
      </c>
      <c r="B167" t="s">
        <v>1129</v>
      </c>
      <c r="C167">
        <v>0</v>
      </c>
      <c r="D167" s="9" t="str">
        <f>VLOOKUP(Table_mpnet_document_topics[[#This Row],[Column3.topic]],mpnet_document_topicDescription!$B$2:$C$28, 2, FALSE)</f>
        <v>0_writing_feedback_the_of</v>
      </c>
    </row>
    <row r="168" spans="1:4" x14ac:dyDescent="0.25">
      <c r="A168" t="s">
        <v>1132</v>
      </c>
      <c r="B168" t="s">
        <v>1133</v>
      </c>
      <c r="C168">
        <v>-1</v>
      </c>
      <c r="D168" s="9" t="str">
        <f>VLOOKUP(Table_mpnet_document_topics[[#This Row],[Column3.topic]],mpnet_document_topicDescription!$B$2:$C$28, 2, FALSE)</f>
        <v>-1_the_of_and_in_language_learning</v>
      </c>
    </row>
    <row r="169" spans="1:4" x14ac:dyDescent="0.25">
      <c r="A169" t="s">
        <v>1137</v>
      </c>
      <c r="B169" t="s">
        <v>1138</v>
      </c>
      <c r="C169">
        <v>25</v>
      </c>
      <c r="D169" s="9" t="str">
        <f>VLOOKUP(Table_mpnet_document_topics[[#This Row],[Column3.topic]],mpnet_document_topicDescription!$B$2:$C$28, 2, FALSE)</f>
        <v>25_whatsapp_to_the_of</v>
      </c>
    </row>
    <row r="170" spans="1:4" x14ac:dyDescent="0.25">
      <c r="A170" t="s">
        <v>1142</v>
      </c>
      <c r="B170" t="s">
        <v>1143</v>
      </c>
      <c r="C170">
        <v>5</v>
      </c>
      <c r="D170" s="9" t="str">
        <f>VLOOKUP(Table_mpnet_document_topics[[#This Row],[Column3.topic]],mpnet_document_topicDescription!$B$2:$C$28, 2, FALSE)</f>
        <v>5_corpus_ddl_the_of</v>
      </c>
    </row>
    <row r="171" spans="1:4" x14ac:dyDescent="0.25">
      <c r="A171" t="s">
        <v>1147</v>
      </c>
      <c r="B171" t="s">
        <v>1148</v>
      </c>
      <c r="C171">
        <v>10</v>
      </c>
      <c r="D171" s="9" t="str">
        <f>VLOOKUP(Table_mpnet_document_topics[[#This Row],[Column3.topic]],mpnet_document_topicDescription!$B$2:$C$28, 2, FALSE)</f>
        <v>10_call_of_the_and</v>
      </c>
    </row>
    <row r="172" spans="1:4" x14ac:dyDescent="0.25">
      <c r="A172" t="s">
        <v>1153</v>
      </c>
      <c r="B172" t="s">
        <v>1154</v>
      </c>
      <c r="C172">
        <v>0</v>
      </c>
      <c r="D172" s="9" t="str">
        <f>VLOOKUP(Table_mpnet_document_topics[[#This Row],[Column3.topic]],mpnet_document_topicDescription!$B$2:$C$28, 2, FALSE)</f>
        <v>0_writing_feedback_the_of</v>
      </c>
    </row>
    <row r="173" spans="1:4" x14ac:dyDescent="0.25">
      <c r="A173" t="s">
        <v>1158</v>
      </c>
      <c r="B173" t="s">
        <v>1159</v>
      </c>
      <c r="C173">
        <v>21</v>
      </c>
      <c r="D173" s="9" t="str">
        <f>VLOOKUP(Table_mpnet_document_topics[[#This Row],[Column3.topic]],mpnet_document_topicDescription!$B$2:$C$28, 2, FALSE)</f>
        <v>21_multimodal_videoconferencing_online_webcam</v>
      </c>
    </row>
    <row r="174" spans="1:4" x14ac:dyDescent="0.25">
      <c r="A174" t="s">
        <v>1164</v>
      </c>
      <c r="B174" t="s">
        <v>1165</v>
      </c>
      <c r="C174">
        <v>-1</v>
      </c>
      <c r="D174" s="9" t="str">
        <f>VLOOKUP(Table_mpnet_document_topics[[#This Row],[Column3.topic]],mpnet_document_topicDescription!$B$2:$C$28, 2, FALSE)</f>
        <v>-1_the_of_and_in_language_learning</v>
      </c>
    </row>
    <row r="175" spans="1:4" x14ac:dyDescent="0.25">
      <c r="A175" t="s">
        <v>1169</v>
      </c>
      <c r="B175" t="s">
        <v>1170</v>
      </c>
      <c r="C175">
        <v>1</v>
      </c>
      <c r="D175" s="9" t="str">
        <f>VLOOKUP(Table_mpnet_document_topics[[#This Row],[Column3.topic]],mpnet_document_topicDescription!$B$2:$C$28, 2, FALSE)</f>
        <v>1_mobile_learning_the_mall</v>
      </c>
    </row>
    <row r="176" spans="1:4" x14ac:dyDescent="0.25">
      <c r="A176" t="s">
        <v>1174</v>
      </c>
      <c r="B176" t="s">
        <v>1175</v>
      </c>
      <c r="C176">
        <v>7</v>
      </c>
      <c r="D176" s="9" t="str">
        <f>VLOOKUP(Table_mpnet_document_topics[[#This Row],[Column3.topic]],mpnet_document_topicDescription!$B$2:$C$28, 2, FALSE)</f>
        <v>7_pronunciation_asr_the_of</v>
      </c>
    </row>
    <row r="177" spans="1:4" x14ac:dyDescent="0.25">
      <c r="A177" t="s">
        <v>1180</v>
      </c>
      <c r="B177" t="s">
        <v>1181</v>
      </c>
      <c r="C177">
        <v>8</v>
      </c>
      <c r="D177" s="9" t="str">
        <f>VLOOKUP(Table_mpnet_document_topics[[#This Row],[Column3.topic]],mpnet_document_topicDescription!$B$2:$C$28, 2, FALSE)</f>
        <v>8_game_games_gaming_and</v>
      </c>
    </row>
    <row r="178" spans="1:4" x14ac:dyDescent="0.25">
      <c r="A178" t="s">
        <v>1185</v>
      </c>
      <c r="B178" t="s">
        <v>1186</v>
      </c>
      <c r="C178">
        <v>2</v>
      </c>
      <c r="D178" s="9" t="str">
        <f>VLOOKUP(Table_mpnet_document_topics[[#This Row],[Column3.topic]],mpnet_document_topicDescription!$B$2:$C$28, 2, FALSE)</f>
        <v>2_teachers_technology_and_of</v>
      </c>
    </row>
    <row r="179" spans="1:4" x14ac:dyDescent="0.25">
      <c r="A179" t="s">
        <v>1191</v>
      </c>
      <c r="B179" t="s">
        <v>1192</v>
      </c>
      <c r="C179">
        <v>-1</v>
      </c>
      <c r="D179" s="9" t="str">
        <f>VLOOKUP(Table_mpnet_document_topics[[#This Row],[Column3.topic]],mpnet_document_topicDescription!$B$2:$C$28, 2, FALSE)</f>
        <v>-1_the_of_and_in_language_learning</v>
      </c>
    </row>
    <row r="180" spans="1:4" x14ac:dyDescent="0.25">
      <c r="A180" t="s">
        <v>1196</v>
      </c>
      <c r="B180" t="s">
        <v>1197</v>
      </c>
      <c r="C180">
        <v>0</v>
      </c>
      <c r="D180" s="9" t="str">
        <f>VLOOKUP(Table_mpnet_document_topics[[#This Row],[Column3.topic]],mpnet_document_topicDescription!$B$2:$C$28, 2, FALSE)</f>
        <v>0_writing_feedback_the_of</v>
      </c>
    </row>
    <row r="181" spans="1:4" x14ac:dyDescent="0.25">
      <c r="A181" t="s">
        <v>1200</v>
      </c>
      <c r="B181" t="s">
        <v>1201</v>
      </c>
      <c r="C181">
        <v>0</v>
      </c>
      <c r="D181" s="9" t="str">
        <f>VLOOKUP(Table_mpnet_document_topics[[#This Row],[Column3.topic]],mpnet_document_topicDescription!$B$2:$C$28, 2, FALSE)</f>
        <v>0_writing_feedback_the_of</v>
      </c>
    </row>
    <row r="182" spans="1:4" x14ac:dyDescent="0.25">
      <c r="A182" t="s">
        <v>1206</v>
      </c>
      <c r="B182" t="s">
        <v>1207</v>
      </c>
      <c r="C182">
        <v>2</v>
      </c>
      <c r="D182" s="9" t="str">
        <f>VLOOKUP(Table_mpnet_document_topics[[#This Row],[Column3.topic]],mpnet_document_topicDescription!$B$2:$C$28, 2, FALSE)</f>
        <v>2_teachers_technology_and_of</v>
      </c>
    </row>
    <row r="183" spans="1:4" x14ac:dyDescent="0.25">
      <c r="A183" t="s">
        <v>1211</v>
      </c>
      <c r="B183" t="s">
        <v>1212</v>
      </c>
      <c r="C183">
        <v>-1</v>
      </c>
      <c r="D183" s="9" t="str">
        <f>VLOOKUP(Table_mpnet_document_topics[[#This Row],[Column3.topic]],mpnet_document_topicDescription!$B$2:$C$28, 2, FALSE)</f>
        <v>-1_the_of_and_in_language_learning</v>
      </c>
    </row>
    <row r="184" spans="1:4" x14ac:dyDescent="0.25">
      <c r="A184" t="s">
        <v>1216</v>
      </c>
      <c r="B184" t="s">
        <v>1217</v>
      </c>
      <c r="C184">
        <v>-1</v>
      </c>
      <c r="D184" s="9" t="str">
        <f>VLOOKUP(Table_mpnet_document_topics[[#This Row],[Column3.topic]],mpnet_document_topicDescription!$B$2:$C$28, 2, FALSE)</f>
        <v>-1_the_of_and_in_language_learning</v>
      </c>
    </row>
    <row r="185" spans="1:4" x14ac:dyDescent="0.25">
      <c r="A185" t="s">
        <v>1222</v>
      </c>
      <c r="B185" t="s">
        <v>5972</v>
      </c>
      <c r="C185">
        <v>3</v>
      </c>
      <c r="D185" s="9" t="str">
        <f>VLOOKUP(Table_mpnet_document_topics[[#This Row],[Column3.topic]],mpnet_document_topicDescription!$B$2:$C$28, 2, FALSE)</f>
        <v>3_intercultural_telecollaboration_and_the</v>
      </c>
    </row>
    <row r="186" spans="1:4" x14ac:dyDescent="0.25">
      <c r="A186" t="s">
        <v>1227</v>
      </c>
      <c r="B186" t="s">
        <v>1228</v>
      </c>
      <c r="C186">
        <v>-1</v>
      </c>
      <c r="D186" s="9" t="str">
        <f>VLOOKUP(Table_mpnet_document_topics[[#This Row],[Column3.topic]],mpnet_document_topicDescription!$B$2:$C$28, 2, FALSE)</f>
        <v>-1_the_of_and_in_language_learning</v>
      </c>
    </row>
    <row r="187" spans="1:4" x14ac:dyDescent="0.25">
      <c r="A187" t="s">
        <v>1232</v>
      </c>
      <c r="B187" t="s">
        <v>1233</v>
      </c>
      <c r="C187">
        <v>15</v>
      </c>
      <c r="D187" s="9" t="str">
        <f>VLOOKUP(Table_mpnet_document_topics[[#This Row],[Column3.topic]],mpnet_document_topicDescription!$B$2:$C$28, 2, FALSE)</f>
        <v>15_vocabulary_the_of_knowledge</v>
      </c>
    </row>
    <row r="188" spans="1:4" x14ac:dyDescent="0.25">
      <c r="A188" t="s">
        <v>1237</v>
      </c>
      <c r="B188" t="s">
        <v>1238</v>
      </c>
      <c r="C188">
        <v>12</v>
      </c>
      <c r="D188" s="9" t="str">
        <f>VLOOKUP(Table_mpnet_document_topics[[#This Row],[Column3.topic]],mpnet_document_topicDescription!$B$2:$C$28, 2, FALSE)</f>
        <v>12_captions_comprehension_captioning_listening</v>
      </c>
    </row>
    <row r="189" spans="1:4" x14ac:dyDescent="0.25">
      <c r="A189" t="s">
        <v>1243</v>
      </c>
      <c r="B189" t="s">
        <v>1244</v>
      </c>
      <c r="C189">
        <v>5</v>
      </c>
      <c r="D189" s="9" t="str">
        <f>VLOOKUP(Table_mpnet_document_topics[[#This Row],[Column3.topic]],mpnet_document_topicDescription!$B$2:$C$28, 2, FALSE)</f>
        <v>5_corpus_ddl_the_of</v>
      </c>
    </row>
    <row r="190" spans="1:4" x14ac:dyDescent="0.25">
      <c r="A190" t="s">
        <v>1248</v>
      </c>
      <c r="B190" t="s">
        <v>1249</v>
      </c>
      <c r="C190">
        <v>1</v>
      </c>
      <c r="D190" s="9" t="str">
        <f>VLOOKUP(Table_mpnet_document_topics[[#This Row],[Column3.topic]],mpnet_document_topicDescription!$B$2:$C$28, 2, FALSE)</f>
        <v>1_mobile_learning_the_mall</v>
      </c>
    </row>
    <row r="191" spans="1:4" x14ac:dyDescent="0.25">
      <c r="A191" t="s">
        <v>1253</v>
      </c>
      <c r="B191" t="s">
        <v>1254</v>
      </c>
      <c r="C191">
        <v>8</v>
      </c>
      <c r="D191" s="9" t="str">
        <f>VLOOKUP(Table_mpnet_document_topics[[#This Row],[Column3.topic]],mpnet_document_topicDescription!$B$2:$C$28, 2, FALSE)</f>
        <v>8_game_games_gaming_and</v>
      </c>
    </row>
    <row r="192" spans="1:4" x14ac:dyDescent="0.25">
      <c r="A192" t="s">
        <v>1258</v>
      </c>
      <c r="B192" t="s">
        <v>1259</v>
      </c>
      <c r="C192">
        <v>7</v>
      </c>
      <c r="D192" s="9" t="str">
        <f>VLOOKUP(Table_mpnet_document_topics[[#This Row],[Column3.topic]],mpnet_document_topicDescription!$B$2:$C$28, 2, FALSE)</f>
        <v>7_pronunciation_asr_the_of</v>
      </c>
    </row>
    <row r="193" spans="1:4" x14ac:dyDescent="0.25">
      <c r="A193" t="s">
        <v>1263</v>
      </c>
      <c r="B193" t="s">
        <v>1264</v>
      </c>
      <c r="C193">
        <v>0</v>
      </c>
      <c r="D193" s="9" t="str">
        <f>VLOOKUP(Table_mpnet_document_topics[[#This Row],[Column3.topic]],mpnet_document_topicDescription!$B$2:$C$28, 2, FALSE)</f>
        <v>0_writing_feedback_the_of</v>
      </c>
    </row>
    <row r="194" spans="1:4" x14ac:dyDescent="0.25">
      <c r="A194" t="s">
        <v>1268</v>
      </c>
      <c r="B194" t="s">
        <v>1269</v>
      </c>
      <c r="C194">
        <v>-1</v>
      </c>
      <c r="D194" s="9" t="str">
        <f>VLOOKUP(Table_mpnet_document_topics[[#This Row],[Column3.topic]],mpnet_document_topicDescription!$B$2:$C$28, 2, FALSE)</f>
        <v>-1_the_of_and_in_language_learning</v>
      </c>
    </row>
    <row r="195" spans="1:4" x14ac:dyDescent="0.25">
      <c r="A195" t="s">
        <v>1273</v>
      </c>
      <c r="B195" t="s">
        <v>1274</v>
      </c>
      <c r="C195">
        <v>2</v>
      </c>
      <c r="D195" s="9" t="str">
        <f>VLOOKUP(Table_mpnet_document_topics[[#This Row],[Column3.topic]],mpnet_document_topicDescription!$B$2:$C$28, 2, FALSE)</f>
        <v>2_teachers_technology_and_of</v>
      </c>
    </row>
    <row r="196" spans="1:4" x14ac:dyDescent="0.25">
      <c r="A196" t="s">
        <v>1278</v>
      </c>
      <c r="B196" t="s">
        <v>1279</v>
      </c>
      <c r="C196">
        <v>3</v>
      </c>
      <c r="D196" s="9" t="str">
        <f>VLOOKUP(Table_mpnet_document_topics[[#This Row],[Column3.topic]],mpnet_document_topicDescription!$B$2:$C$28, 2, FALSE)</f>
        <v>3_intercultural_telecollaboration_and_the</v>
      </c>
    </row>
    <row r="197" spans="1:4" x14ac:dyDescent="0.25">
      <c r="A197" t="s">
        <v>1283</v>
      </c>
      <c r="B197" t="s">
        <v>1284</v>
      </c>
      <c r="C197">
        <v>3</v>
      </c>
      <c r="D197" s="9" t="str">
        <f>VLOOKUP(Table_mpnet_document_topics[[#This Row],[Column3.topic]],mpnet_document_topicDescription!$B$2:$C$28, 2, FALSE)</f>
        <v>3_intercultural_telecollaboration_and_the</v>
      </c>
    </row>
    <row r="198" spans="1:4" x14ac:dyDescent="0.25">
      <c r="A198" t="s">
        <v>1288</v>
      </c>
      <c r="B198" t="s">
        <v>1289</v>
      </c>
      <c r="C198">
        <v>-1</v>
      </c>
      <c r="D198" s="9" t="str">
        <f>VLOOKUP(Table_mpnet_document_topics[[#This Row],[Column3.topic]],mpnet_document_topicDescription!$B$2:$C$28, 2, FALSE)</f>
        <v>-1_the_of_and_in_language_learning</v>
      </c>
    </row>
    <row r="199" spans="1:4" x14ac:dyDescent="0.25">
      <c r="A199" t="s">
        <v>1293</v>
      </c>
      <c r="B199" t="s">
        <v>1294</v>
      </c>
      <c r="C199">
        <v>0</v>
      </c>
      <c r="D199" s="9" t="str">
        <f>VLOOKUP(Table_mpnet_document_topics[[#This Row],[Column3.topic]],mpnet_document_topicDescription!$B$2:$C$28, 2, FALSE)</f>
        <v>0_writing_feedback_the_of</v>
      </c>
    </row>
    <row r="200" spans="1:4" x14ac:dyDescent="0.25">
      <c r="A200" t="s">
        <v>1298</v>
      </c>
      <c r="B200" t="s">
        <v>1299</v>
      </c>
      <c r="C200">
        <v>7</v>
      </c>
      <c r="D200" s="9" t="str">
        <f>VLOOKUP(Table_mpnet_document_topics[[#This Row],[Column3.topic]],mpnet_document_topicDescription!$B$2:$C$28, 2, FALSE)</f>
        <v>7_pronunciation_asr_the_of</v>
      </c>
    </row>
    <row r="201" spans="1:4" x14ac:dyDescent="0.25">
      <c r="A201" t="s">
        <v>1303</v>
      </c>
      <c r="B201" t="s">
        <v>1304</v>
      </c>
      <c r="C201">
        <v>-1</v>
      </c>
      <c r="D201" s="9" t="str">
        <f>VLOOKUP(Table_mpnet_document_topics[[#This Row],[Column3.topic]],mpnet_document_topicDescription!$B$2:$C$28, 2, FALSE)</f>
        <v>-1_the_of_and_in_language_learning</v>
      </c>
    </row>
    <row r="202" spans="1:4" x14ac:dyDescent="0.25">
      <c r="A202" t="s">
        <v>1308</v>
      </c>
      <c r="B202" t="s">
        <v>1309</v>
      </c>
      <c r="C202">
        <v>0</v>
      </c>
      <c r="D202" s="9" t="str">
        <f>VLOOKUP(Table_mpnet_document_topics[[#This Row],[Column3.topic]],mpnet_document_topicDescription!$B$2:$C$28, 2, FALSE)</f>
        <v>0_writing_feedback_the_of</v>
      </c>
    </row>
    <row r="203" spans="1:4" x14ac:dyDescent="0.25">
      <c r="A203" t="s">
        <v>1312</v>
      </c>
      <c r="B203" t="s">
        <v>1313</v>
      </c>
      <c r="C203">
        <v>-1</v>
      </c>
      <c r="D203" s="9" t="str">
        <f>VLOOKUP(Table_mpnet_document_topics[[#This Row],[Column3.topic]],mpnet_document_topicDescription!$B$2:$C$28, 2, FALSE)</f>
        <v>-1_the_of_and_in_language_learning</v>
      </c>
    </row>
    <row r="204" spans="1:4" x14ac:dyDescent="0.25">
      <c r="A204" t="s">
        <v>1317</v>
      </c>
      <c r="B204" t="s">
        <v>1318</v>
      </c>
      <c r="C204">
        <v>2</v>
      </c>
      <c r="D204" s="9" t="str">
        <f>VLOOKUP(Table_mpnet_document_topics[[#This Row],[Column3.topic]],mpnet_document_topicDescription!$B$2:$C$28, 2, FALSE)</f>
        <v>2_teachers_technology_and_of</v>
      </c>
    </row>
    <row r="205" spans="1:4" x14ac:dyDescent="0.25">
      <c r="A205" t="s">
        <v>1321</v>
      </c>
      <c r="B205" t="s">
        <v>1322</v>
      </c>
      <c r="C205">
        <v>18</v>
      </c>
      <c r="D205" s="9" t="str">
        <f>VLOOKUP(Table_mpnet_document_topics[[#This Row],[Column3.topic]],mpnet_document_topicDescription!$B$2:$C$28, 2, FALSE)</f>
        <v>18_digital_storytelling_fan_the</v>
      </c>
    </row>
    <row r="206" spans="1:4" x14ac:dyDescent="0.25">
      <c r="A206" t="s">
        <v>1326</v>
      </c>
      <c r="B206" t="s">
        <v>1327</v>
      </c>
      <c r="C206">
        <v>4</v>
      </c>
      <c r="D206" s="9" t="str">
        <f>VLOOKUP(Table_mpnet_document_topics[[#This Row],[Column3.topic]],mpnet_document_topicDescription!$B$2:$C$28, 2, FALSE)</f>
        <v>4_task_in_the_and</v>
      </c>
    </row>
    <row r="207" spans="1:4" x14ac:dyDescent="0.25">
      <c r="A207" t="s">
        <v>1330</v>
      </c>
      <c r="B207" t="s">
        <v>1331</v>
      </c>
      <c r="C207">
        <v>11</v>
      </c>
      <c r="D207" s="9" t="str">
        <f>VLOOKUP(Table_mpnet_document_topics[[#This Row],[Column3.topic]],mpnet_document_topicDescription!$B$2:$C$28, 2, FALSE)</f>
        <v>11_glosses_vocabulary_the_gloss</v>
      </c>
    </row>
    <row r="208" spans="1:4" x14ac:dyDescent="0.25">
      <c r="A208" t="s">
        <v>1335</v>
      </c>
      <c r="B208" t="s">
        <v>1336</v>
      </c>
      <c r="C208">
        <v>3</v>
      </c>
      <c r="D208" s="9" t="str">
        <f>VLOOKUP(Table_mpnet_document_topics[[#This Row],[Column3.topic]],mpnet_document_topicDescription!$B$2:$C$28, 2, FALSE)</f>
        <v>3_intercultural_telecollaboration_and_the</v>
      </c>
    </row>
    <row r="209" spans="1:4" x14ac:dyDescent="0.25">
      <c r="A209" t="s">
        <v>1340</v>
      </c>
      <c r="B209" t="s">
        <v>1341</v>
      </c>
      <c r="C209">
        <v>2</v>
      </c>
      <c r="D209" s="9" t="str">
        <f>VLOOKUP(Table_mpnet_document_topics[[#This Row],[Column3.topic]],mpnet_document_topicDescription!$B$2:$C$28, 2, FALSE)</f>
        <v>2_teachers_technology_and_of</v>
      </c>
    </row>
    <row r="210" spans="1:4" x14ac:dyDescent="0.25">
      <c r="A210" t="s">
        <v>1345</v>
      </c>
      <c r="B210" t="s">
        <v>1346</v>
      </c>
      <c r="C210">
        <v>-1</v>
      </c>
      <c r="D210" s="9" t="str">
        <f>VLOOKUP(Table_mpnet_document_topics[[#This Row],[Column3.topic]],mpnet_document_topicDescription!$B$2:$C$28, 2, FALSE)</f>
        <v>-1_the_of_and_in_language_learning</v>
      </c>
    </row>
    <row r="211" spans="1:4" x14ac:dyDescent="0.25">
      <c r="A211" t="s">
        <v>1350</v>
      </c>
      <c r="B211" t="s">
        <v>1351</v>
      </c>
      <c r="C211">
        <v>0</v>
      </c>
      <c r="D211" s="9" t="str">
        <f>VLOOKUP(Table_mpnet_document_topics[[#This Row],[Column3.topic]],mpnet_document_topicDescription!$B$2:$C$28, 2, FALSE)</f>
        <v>0_writing_feedback_the_of</v>
      </c>
    </row>
    <row r="212" spans="1:4" x14ac:dyDescent="0.25">
      <c r="A212" t="s">
        <v>1356</v>
      </c>
      <c r="B212" t="s">
        <v>1357</v>
      </c>
      <c r="C212">
        <v>0</v>
      </c>
      <c r="D212" s="9" t="str">
        <f>VLOOKUP(Table_mpnet_document_topics[[#This Row],[Column3.topic]],mpnet_document_topicDescription!$B$2:$C$28, 2, FALSE)</f>
        <v>0_writing_feedback_the_of</v>
      </c>
    </row>
    <row r="213" spans="1:4" x14ac:dyDescent="0.25">
      <c r="A213" t="s">
        <v>1361</v>
      </c>
      <c r="B213" t="s">
        <v>1362</v>
      </c>
      <c r="C213">
        <v>-1</v>
      </c>
      <c r="D213" s="9" t="str">
        <f>VLOOKUP(Table_mpnet_document_topics[[#This Row],[Column3.topic]],mpnet_document_topicDescription!$B$2:$C$28, 2, FALSE)</f>
        <v>-1_the_of_and_in_language_learning</v>
      </c>
    </row>
    <row r="214" spans="1:4" x14ac:dyDescent="0.25">
      <c r="A214" t="s">
        <v>1366</v>
      </c>
      <c r="B214" t="s">
        <v>1367</v>
      </c>
      <c r="C214">
        <v>11</v>
      </c>
      <c r="D214" s="9" t="str">
        <f>VLOOKUP(Table_mpnet_document_topics[[#This Row],[Column3.topic]],mpnet_document_topicDescription!$B$2:$C$28, 2, FALSE)</f>
        <v>11_glosses_vocabulary_the_gloss</v>
      </c>
    </row>
    <row r="215" spans="1:4" x14ac:dyDescent="0.25">
      <c r="A215" t="s">
        <v>1371</v>
      </c>
      <c r="B215" t="s">
        <v>1372</v>
      </c>
      <c r="C215">
        <v>16</v>
      </c>
      <c r="D215" s="9" t="str">
        <f>VLOOKUP(Table_mpnet_document_topics[[#This Row],[Column3.topic]],mpnet_document_topicDescription!$B$2:$C$28, 2, FALSE)</f>
        <v>16_reading_students_the_and</v>
      </c>
    </row>
    <row r="216" spans="1:4" x14ac:dyDescent="0.25">
      <c r="A216" t="s">
        <v>1375</v>
      </c>
      <c r="B216" t="s">
        <v>1376</v>
      </c>
      <c r="C216">
        <v>5</v>
      </c>
      <c r="D216" s="9" t="str">
        <f>VLOOKUP(Table_mpnet_document_topics[[#This Row],[Column3.topic]],mpnet_document_topicDescription!$B$2:$C$28, 2, FALSE)</f>
        <v>5_corpus_ddl_the_of</v>
      </c>
    </row>
    <row r="217" spans="1:4" x14ac:dyDescent="0.25">
      <c r="A217" t="s">
        <v>1380</v>
      </c>
      <c r="B217" t="s">
        <v>1381</v>
      </c>
      <c r="C217">
        <v>2</v>
      </c>
      <c r="D217" s="9" t="str">
        <f>VLOOKUP(Table_mpnet_document_topics[[#This Row],[Column3.topic]],mpnet_document_topicDescription!$B$2:$C$28, 2, FALSE)</f>
        <v>2_teachers_technology_and_of</v>
      </c>
    </row>
    <row r="218" spans="1:4" x14ac:dyDescent="0.25">
      <c r="A218" t="s">
        <v>1385</v>
      </c>
      <c r="B218" t="s">
        <v>1386</v>
      </c>
      <c r="C218">
        <v>17</v>
      </c>
      <c r="D218" s="9" t="str">
        <f>VLOOKUP(Table_mpnet_document_topics[[#This Row],[Column3.topic]],mpnet_document_topicDescription!$B$2:$C$28, 2, FALSE)</f>
        <v>17_facebook_social_the_networking</v>
      </c>
    </row>
    <row r="219" spans="1:4" x14ac:dyDescent="0.25">
      <c r="A219" t="s">
        <v>1390</v>
      </c>
      <c r="B219" t="s">
        <v>1391</v>
      </c>
      <c r="C219">
        <v>-1</v>
      </c>
      <c r="D219" s="9" t="str">
        <f>VLOOKUP(Table_mpnet_document_topics[[#This Row],[Column3.topic]],mpnet_document_topicDescription!$B$2:$C$28, 2, FALSE)</f>
        <v>-1_the_of_and_in_language_learning</v>
      </c>
    </row>
    <row r="220" spans="1:4" x14ac:dyDescent="0.25">
      <c r="A220" t="s">
        <v>1395</v>
      </c>
      <c r="B220" t="s">
        <v>1396</v>
      </c>
      <c r="C220">
        <v>4</v>
      </c>
      <c r="D220" s="9" t="str">
        <f>VLOOKUP(Table_mpnet_document_topics[[#This Row],[Column3.topic]],mpnet_document_topicDescription!$B$2:$C$28, 2, FALSE)</f>
        <v>4_task_in_the_and</v>
      </c>
    </row>
    <row r="221" spans="1:4" x14ac:dyDescent="0.25">
      <c r="A221" t="s">
        <v>1401</v>
      </c>
      <c r="B221" t="s">
        <v>1402</v>
      </c>
      <c r="C221">
        <v>2</v>
      </c>
      <c r="D221" s="9" t="str">
        <f>VLOOKUP(Table_mpnet_document_topics[[#This Row],[Column3.topic]],mpnet_document_topicDescription!$B$2:$C$28, 2, FALSE)</f>
        <v>2_teachers_technology_and_of</v>
      </c>
    </row>
    <row r="222" spans="1:4" x14ac:dyDescent="0.25">
      <c r="A222" t="s">
        <v>1406</v>
      </c>
      <c r="B222" t="s">
        <v>1407</v>
      </c>
      <c r="C222">
        <v>3</v>
      </c>
      <c r="D222" s="9" t="str">
        <f>VLOOKUP(Table_mpnet_document_topics[[#This Row],[Column3.topic]],mpnet_document_topicDescription!$B$2:$C$28, 2, FALSE)</f>
        <v>3_intercultural_telecollaboration_and_the</v>
      </c>
    </row>
    <row r="223" spans="1:4" x14ac:dyDescent="0.25">
      <c r="A223" t="s">
        <v>1412</v>
      </c>
      <c r="B223" t="s">
        <v>1413</v>
      </c>
      <c r="C223">
        <v>-1</v>
      </c>
      <c r="D223" s="9" t="str">
        <f>VLOOKUP(Table_mpnet_document_topics[[#This Row],[Column3.topic]],mpnet_document_topicDescription!$B$2:$C$28, 2, FALSE)</f>
        <v>-1_the_of_and_in_language_learning</v>
      </c>
    </row>
    <row r="224" spans="1:4" x14ac:dyDescent="0.25">
      <c r="A224" t="s">
        <v>1417</v>
      </c>
      <c r="B224" t="s">
        <v>1418</v>
      </c>
      <c r="C224">
        <v>10</v>
      </c>
      <c r="D224" s="9" t="str">
        <f>VLOOKUP(Table_mpnet_document_topics[[#This Row],[Column3.topic]],mpnet_document_topicDescription!$B$2:$C$28, 2, FALSE)</f>
        <v>10_call_of_the_and</v>
      </c>
    </row>
    <row r="225" spans="1:4" x14ac:dyDescent="0.25">
      <c r="A225" t="s">
        <v>1666</v>
      </c>
      <c r="B225" t="s">
        <v>1667</v>
      </c>
      <c r="C225">
        <v>4</v>
      </c>
      <c r="D225" s="9" t="str">
        <f>VLOOKUP(Table_mpnet_document_topics[[#This Row],[Column3.topic]],mpnet_document_topicDescription!$B$2:$C$28, 2, FALSE)</f>
        <v>4_task_in_the_and</v>
      </c>
    </row>
    <row r="226" spans="1:4" x14ac:dyDescent="0.25">
      <c r="A226" t="s">
        <v>1671</v>
      </c>
      <c r="B226" t="s">
        <v>1672</v>
      </c>
      <c r="C226">
        <v>7</v>
      </c>
      <c r="D226" s="9" t="str">
        <f>VLOOKUP(Table_mpnet_document_topics[[#This Row],[Column3.topic]],mpnet_document_topicDescription!$B$2:$C$28, 2, FALSE)</f>
        <v>7_pronunciation_asr_the_of</v>
      </c>
    </row>
    <row r="227" spans="1:4" x14ac:dyDescent="0.25">
      <c r="A227" t="s">
        <v>1676</v>
      </c>
      <c r="B227" t="s">
        <v>1677</v>
      </c>
      <c r="C227">
        <v>0</v>
      </c>
      <c r="D227" s="9" t="str">
        <f>VLOOKUP(Table_mpnet_document_topics[[#This Row],[Column3.topic]],mpnet_document_topicDescription!$B$2:$C$28, 2, FALSE)</f>
        <v>0_writing_feedback_the_of</v>
      </c>
    </row>
    <row r="228" spans="1:4" x14ac:dyDescent="0.25">
      <c r="A228" t="s">
        <v>1682</v>
      </c>
      <c r="B228" t="s">
        <v>1683</v>
      </c>
      <c r="C228">
        <v>2</v>
      </c>
      <c r="D228" s="9" t="str">
        <f>VLOOKUP(Table_mpnet_document_topics[[#This Row],[Column3.topic]],mpnet_document_topicDescription!$B$2:$C$28, 2, FALSE)</f>
        <v>2_teachers_technology_and_of</v>
      </c>
    </row>
    <row r="229" spans="1:4" x14ac:dyDescent="0.25">
      <c r="A229" t="s">
        <v>1687</v>
      </c>
      <c r="B229" t="s">
        <v>1688</v>
      </c>
      <c r="C229">
        <v>11</v>
      </c>
      <c r="D229" s="9" t="str">
        <f>VLOOKUP(Table_mpnet_document_topics[[#This Row],[Column3.topic]],mpnet_document_topicDescription!$B$2:$C$28, 2, FALSE)</f>
        <v>11_glosses_vocabulary_the_gloss</v>
      </c>
    </row>
    <row r="230" spans="1:4" x14ac:dyDescent="0.25">
      <c r="A230" t="s">
        <v>1693</v>
      </c>
      <c r="B230" t="s">
        <v>1694</v>
      </c>
      <c r="C230">
        <v>-1</v>
      </c>
      <c r="D230" s="9" t="str">
        <f>VLOOKUP(Table_mpnet_document_topics[[#This Row],[Column3.topic]],mpnet_document_topicDescription!$B$2:$C$28, 2, FALSE)</f>
        <v>-1_the_of_and_in_language_learning</v>
      </c>
    </row>
    <row r="231" spans="1:4" x14ac:dyDescent="0.25">
      <c r="A231" t="s">
        <v>1698</v>
      </c>
      <c r="B231" t="s">
        <v>1699</v>
      </c>
      <c r="C231">
        <v>1</v>
      </c>
      <c r="D231" s="9" t="str">
        <f>VLOOKUP(Table_mpnet_document_topics[[#This Row],[Column3.topic]],mpnet_document_topicDescription!$B$2:$C$28, 2, FALSE)</f>
        <v>1_mobile_learning_the_mall</v>
      </c>
    </row>
    <row r="232" spans="1:4" x14ac:dyDescent="0.25">
      <c r="A232" t="s">
        <v>1703</v>
      </c>
      <c r="B232" t="s">
        <v>1704</v>
      </c>
      <c r="C232">
        <v>23</v>
      </c>
      <c r="D232" s="9" t="str">
        <f>VLOOKUP(Table_mpnet_document_topics[[#This Row],[Column3.topic]],mpnet_document_topicDescription!$B$2:$C$28, 2, FALSE)</f>
        <v>23_listening_test_item_comprehension</v>
      </c>
    </row>
    <row r="233" spans="1:4" x14ac:dyDescent="0.25">
      <c r="A233" t="s">
        <v>1708</v>
      </c>
      <c r="B233" t="s">
        <v>1709</v>
      </c>
      <c r="C233">
        <v>0</v>
      </c>
      <c r="D233" s="9" t="str">
        <f>VLOOKUP(Table_mpnet_document_topics[[#This Row],[Column3.topic]],mpnet_document_topicDescription!$B$2:$C$28, 2, FALSE)</f>
        <v>0_writing_feedback_the_of</v>
      </c>
    </row>
    <row r="234" spans="1:4" x14ac:dyDescent="0.25">
      <c r="A234" t="s">
        <v>1712</v>
      </c>
      <c r="B234" t="s">
        <v>1713</v>
      </c>
      <c r="C234">
        <v>2</v>
      </c>
      <c r="D234" s="9" t="str">
        <f>VLOOKUP(Table_mpnet_document_topics[[#This Row],[Column3.topic]],mpnet_document_topicDescription!$B$2:$C$28, 2, FALSE)</f>
        <v>2_teachers_technology_and_of</v>
      </c>
    </row>
    <row r="235" spans="1:4" x14ac:dyDescent="0.25">
      <c r="A235" t="s">
        <v>1717</v>
      </c>
      <c r="B235" t="s">
        <v>1718</v>
      </c>
      <c r="C235">
        <v>0</v>
      </c>
      <c r="D235" s="9" t="str">
        <f>VLOOKUP(Table_mpnet_document_topics[[#This Row],[Column3.topic]],mpnet_document_topicDescription!$B$2:$C$28, 2, FALSE)</f>
        <v>0_writing_feedback_the_of</v>
      </c>
    </row>
    <row r="236" spans="1:4" x14ac:dyDescent="0.25">
      <c r="A236" t="s">
        <v>1722</v>
      </c>
      <c r="B236" t="s">
        <v>1723</v>
      </c>
      <c r="C236">
        <v>15</v>
      </c>
      <c r="D236" s="9" t="str">
        <f>VLOOKUP(Table_mpnet_document_topics[[#This Row],[Column3.topic]],mpnet_document_topicDescription!$B$2:$C$28, 2, FALSE)</f>
        <v>15_vocabulary_the_of_knowledge</v>
      </c>
    </row>
    <row r="237" spans="1:4" x14ac:dyDescent="0.25">
      <c r="A237" t="s">
        <v>1731</v>
      </c>
      <c r="B237" t="s">
        <v>1732</v>
      </c>
      <c r="C237">
        <v>7</v>
      </c>
      <c r="D237" s="9" t="str">
        <f>VLOOKUP(Table_mpnet_document_topics[[#This Row],[Column3.topic]],mpnet_document_topicDescription!$B$2:$C$28, 2, FALSE)</f>
        <v>7_pronunciation_asr_the_of</v>
      </c>
    </row>
    <row r="238" spans="1:4" x14ac:dyDescent="0.25">
      <c r="A238" t="s">
        <v>1736</v>
      </c>
      <c r="B238" t="s">
        <v>1737</v>
      </c>
      <c r="C238">
        <v>0</v>
      </c>
      <c r="D238" s="9" t="str">
        <f>VLOOKUP(Table_mpnet_document_topics[[#This Row],[Column3.topic]],mpnet_document_topicDescription!$B$2:$C$28, 2, FALSE)</f>
        <v>0_writing_feedback_the_of</v>
      </c>
    </row>
    <row r="239" spans="1:4" x14ac:dyDescent="0.25">
      <c r="A239" t="s">
        <v>1741</v>
      </c>
      <c r="B239" t="s">
        <v>1742</v>
      </c>
      <c r="C239">
        <v>-1</v>
      </c>
      <c r="D239" s="9" t="str">
        <f>VLOOKUP(Table_mpnet_document_topics[[#This Row],[Column3.topic]],mpnet_document_topicDescription!$B$2:$C$28, 2, FALSE)</f>
        <v>-1_the_of_and_in_language_learning</v>
      </c>
    </row>
    <row r="240" spans="1:4" x14ac:dyDescent="0.25">
      <c r="A240" t="s">
        <v>1746</v>
      </c>
      <c r="B240" t="s">
        <v>1747</v>
      </c>
      <c r="C240">
        <v>5</v>
      </c>
      <c r="D240" s="9" t="str">
        <f>VLOOKUP(Table_mpnet_document_topics[[#This Row],[Column3.topic]],mpnet_document_topicDescription!$B$2:$C$28, 2, FALSE)</f>
        <v>5_corpus_ddl_the_of</v>
      </c>
    </row>
    <row r="241" spans="1:4" x14ac:dyDescent="0.25">
      <c r="A241" t="s">
        <v>1750</v>
      </c>
      <c r="B241" t="s">
        <v>1751</v>
      </c>
      <c r="C241">
        <v>1</v>
      </c>
      <c r="D241" s="9" t="str">
        <f>VLOOKUP(Table_mpnet_document_topics[[#This Row],[Column3.topic]],mpnet_document_topicDescription!$B$2:$C$28, 2, FALSE)</f>
        <v>1_mobile_learning_the_mall</v>
      </c>
    </row>
    <row r="242" spans="1:4" x14ac:dyDescent="0.25">
      <c r="A242" t="s">
        <v>1755</v>
      </c>
      <c r="B242" t="s">
        <v>1756</v>
      </c>
      <c r="C242">
        <v>17</v>
      </c>
      <c r="D242" s="9" t="str">
        <f>VLOOKUP(Table_mpnet_document_topics[[#This Row],[Column3.topic]],mpnet_document_topicDescription!$B$2:$C$28, 2, FALSE)</f>
        <v>17_facebook_social_the_networking</v>
      </c>
    </row>
    <row r="243" spans="1:4" x14ac:dyDescent="0.25">
      <c r="A243" t="s">
        <v>1761</v>
      </c>
      <c r="B243" t="s">
        <v>1762</v>
      </c>
      <c r="C243">
        <v>-1</v>
      </c>
      <c r="D243" s="9" t="str">
        <f>VLOOKUP(Table_mpnet_document_topics[[#This Row],[Column3.topic]],mpnet_document_topicDescription!$B$2:$C$28, 2, FALSE)</f>
        <v>-1_the_of_and_in_language_learning</v>
      </c>
    </row>
    <row r="244" spans="1:4" x14ac:dyDescent="0.25">
      <c r="A244" t="s">
        <v>1766</v>
      </c>
      <c r="B244" t="s">
        <v>1767</v>
      </c>
      <c r="C244">
        <v>1</v>
      </c>
      <c r="D244" s="9" t="str">
        <f>VLOOKUP(Table_mpnet_document_topics[[#This Row],[Column3.topic]],mpnet_document_topicDescription!$B$2:$C$28, 2, FALSE)</f>
        <v>1_mobile_learning_the_mall</v>
      </c>
    </row>
    <row r="245" spans="1:4" x14ac:dyDescent="0.25">
      <c r="A245" t="s">
        <v>1771</v>
      </c>
      <c r="B245" t="s">
        <v>1772</v>
      </c>
      <c r="C245">
        <v>13</v>
      </c>
      <c r="D245" s="9" t="str">
        <f>VLOOKUP(Table_mpnet_document_topics[[#This Row],[Column3.topic]],mpnet_document_topicDescription!$B$2:$C$28, 2, FALSE)</f>
        <v>13_flipped_the_classroom_in</v>
      </c>
    </row>
    <row r="246" spans="1:4" x14ac:dyDescent="0.25">
      <c r="A246" t="s">
        <v>1776</v>
      </c>
      <c r="B246" t="s">
        <v>5973</v>
      </c>
      <c r="C246">
        <v>3</v>
      </c>
      <c r="D246" s="9" t="str">
        <f>VLOOKUP(Table_mpnet_document_topics[[#This Row],[Column3.topic]],mpnet_document_topicDescription!$B$2:$C$28, 2, FALSE)</f>
        <v>3_intercultural_telecollaboration_and_the</v>
      </c>
    </row>
    <row r="247" spans="1:4" x14ac:dyDescent="0.25">
      <c r="A247" t="s">
        <v>1780</v>
      </c>
      <c r="B247" t="s">
        <v>1781</v>
      </c>
      <c r="C247">
        <v>3</v>
      </c>
      <c r="D247" s="9" t="str">
        <f>VLOOKUP(Table_mpnet_document_topics[[#This Row],[Column3.topic]],mpnet_document_topicDescription!$B$2:$C$28, 2, FALSE)</f>
        <v>3_intercultural_telecollaboration_and_the</v>
      </c>
    </row>
    <row r="248" spans="1:4" x14ac:dyDescent="0.25">
      <c r="A248" t="s">
        <v>1785</v>
      </c>
      <c r="B248" t="s">
        <v>1786</v>
      </c>
      <c r="C248">
        <v>3</v>
      </c>
      <c r="D248" s="9" t="str">
        <f>VLOOKUP(Table_mpnet_document_topics[[#This Row],[Column3.topic]],mpnet_document_topicDescription!$B$2:$C$28, 2, FALSE)</f>
        <v>3_intercultural_telecollaboration_and_the</v>
      </c>
    </row>
    <row r="249" spans="1:4" x14ac:dyDescent="0.25">
      <c r="A249" t="s">
        <v>1791</v>
      </c>
      <c r="B249" t="s">
        <v>1792</v>
      </c>
      <c r="C249">
        <v>3</v>
      </c>
      <c r="D249" s="9" t="str">
        <f>VLOOKUP(Table_mpnet_document_topics[[#This Row],[Column3.topic]],mpnet_document_topicDescription!$B$2:$C$28, 2, FALSE)</f>
        <v>3_intercultural_telecollaboration_and_the</v>
      </c>
    </row>
    <row r="250" spans="1:4" x14ac:dyDescent="0.25">
      <c r="A250" t="s">
        <v>1797</v>
      </c>
      <c r="B250" t="s">
        <v>1727</v>
      </c>
      <c r="C250">
        <v>-1</v>
      </c>
      <c r="D250" s="9" t="str">
        <f>VLOOKUP(Table_mpnet_document_topics[[#This Row],[Column3.topic]],mpnet_document_topicDescription!$B$2:$C$28, 2, FALSE)</f>
        <v>-1_the_of_and_in_language_learning</v>
      </c>
    </row>
    <row r="251" spans="1:4" x14ac:dyDescent="0.25">
      <c r="A251" t="s">
        <v>1799</v>
      </c>
      <c r="B251" t="s">
        <v>1800</v>
      </c>
      <c r="C251">
        <v>-1</v>
      </c>
      <c r="D251" s="9" t="str">
        <f>VLOOKUP(Table_mpnet_document_topics[[#This Row],[Column3.topic]],mpnet_document_topicDescription!$B$2:$C$28, 2, FALSE)</f>
        <v>-1_the_of_and_in_language_learning</v>
      </c>
    </row>
    <row r="252" spans="1:4" x14ac:dyDescent="0.25">
      <c r="A252" t="s">
        <v>1805</v>
      </c>
      <c r="B252" t="s">
        <v>1806</v>
      </c>
      <c r="C252">
        <v>24</v>
      </c>
      <c r="D252" s="9" t="str">
        <f>VLOOKUP(Table_mpnet_document_topics[[#This Row],[Column3.topic]],mpnet_document_topicDescription!$B$2:$C$28, 2, FALSE)</f>
        <v>24_mt_translation_machine_students</v>
      </c>
    </row>
    <row r="253" spans="1:4" x14ac:dyDescent="0.25">
      <c r="A253" t="s">
        <v>1809</v>
      </c>
      <c r="B253" t="s">
        <v>1810</v>
      </c>
      <c r="C253">
        <v>2</v>
      </c>
      <c r="D253" s="9" t="str">
        <f>VLOOKUP(Table_mpnet_document_topics[[#This Row],[Column3.topic]],mpnet_document_topicDescription!$B$2:$C$28, 2, FALSE)</f>
        <v>2_teachers_technology_and_of</v>
      </c>
    </row>
    <row r="254" spans="1:4" x14ac:dyDescent="0.25">
      <c r="A254" t="s">
        <v>1814</v>
      </c>
      <c r="B254" t="s">
        <v>1815</v>
      </c>
      <c r="C254">
        <v>3</v>
      </c>
      <c r="D254" s="9" t="str">
        <f>VLOOKUP(Table_mpnet_document_topics[[#This Row],[Column3.topic]],mpnet_document_topicDescription!$B$2:$C$28, 2, FALSE)</f>
        <v>3_intercultural_telecollaboration_and_the</v>
      </c>
    </row>
    <row r="255" spans="1:4" x14ac:dyDescent="0.25">
      <c r="A255" t="s">
        <v>1819</v>
      </c>
      <c r="B255" t="s">
        <v>1820</v>
      </c>
      <c r="C255">
        <v>-1</v>
      </c>
      <c r="D255" s="9" t="str">
        <f>VLOOKUP(Table_mpnet_document_topics[[#This Row],[Column3.topic]],mpnet_document_topicDescription!$B$2:$C$28, 2, FALSE)</f>
        <v>-1_the_of_and_in_language_learning</v>
      </c>
    </row>
    <row r="256" spans="1:4" x14ac:dyDescent="0.25">
      <c r="A256" t="s">
        <v>1824</v>
      </c>
      <c r="B256" t="s">
        <v>1825</v>
      </c>
      <c r="C256">
        <v>10</v>
      </c>
      <c r="D256" s="9" t="str">
        <f>VLOOKUP(Table_mpnet_document_topics[[#This Row],[Column3.topic]],mpnet_document_topicDescription!$B$2:$C$28, 2, FALSE)</f>
        <v>10_call_of_the_and</v>
      </c>
    </row>
    <row r="257" spans="1:4" x14ac:dyDescent="0.25">
      <c r="A257" t="s">
        <v>1829</v>
      </c>
      <c r="B257" t="s">
        <v>1830</v>
      </c>
      <c r="C257">
        <v>13</v>
      </c>
      <c r="D257" s="9" t="str">
        <f>VLOOKUP(Table_mpnet_document_topics[[#This Row],[Column3.topic]],mpnet_document_topicDescription!$B$2:$C$28, 2, FALSE)</f>
        <v>13_flipped_the_classroom_in</v>
      </c>
    </row>
    <row r="258" spans="1:4" x14ac:dyDescent="0.25">
      <c r="A258" t="s">
        <v>1834</v>
      </c>
      <c r="B258" t="s">
        <v>1835</v>
      </c>
      <c r="C258">
        <v>7</v>
      </c>
      <c r="D258" s="9" t="str">
        <f>VLOOKUP(Table_mpnet_document_topics[[#This Row],[Column3.topic]],mpnet_document_topicDescription!$B$2:$C$28, 2, FALSE)</f>
        <v>7_pronunciation_asr_the_of</v>
      </c>
    </row>
    <row r="259" spans="1:4" x14ac:dyDescent="0.25">
      <c r="A259" t="s">
        <v>1839</v>
      </c>
      <c r="B259" t="s">
        <v>1840</v>
      </c>
      <c r="C259">
        <v>0</v>
      </c>
      <c r="D259" s="9" t="str">
        <f>VLOOKUP(Table_mpnet_document_topics[[#This Row],[Column3.topic]],mpnet_document_topicDescription!$B$2:$C$28, 2, FALSE)</f>
        <v>0_writing_feedback_the_of</v>
      </c>
    </row>
    <row r="260" spans="1:4" x14ac:dyDescent="0.25">
      <c r="A260" t="s">
        <v>1844</v>
      </c>
      <c r="B260" t="s">
        <v>1845</v>
      </c>
      <c r="C260">
        <v>-1</v>
      </c>
      <c r="D260" s="9" t="str">
        <f>VLOOKUP(Table_mpnet_document_topics[[#This Row],[Column3.topic]],mpnet_document_topicDescription!$B$2:$C$28, 2, FALSE)</f>
        <v>-1_the_of_and_in_language_learning</v>
      </c>
    </row>
    <row r="261" spans="1:4" x14ac:dyDescent="0.25">
      <c r="A261" t="s">
        <v>1849</v>
      </c>
      <c r="B261" t="s">
        <v>1850</v>
      </c>
      <c r="C261">
        <v>5</v>
      </c>
      <c r="D261" s="9" t="str">
        <f>VLOOKUP(Table_mpnet_document_topics[[#This Row],[Column3.topic]],mpnet_document_topicDescription!$B$2:$C$28, 2, FALSE)</f>
        <v>5_corpus_ddl_the_of</v>
      </c>
    </row>
    <row r="262" spans="1:4" x14ac:dyDescent="0.25">
      <c r="A262" t="s">
        <v>1854</v>
      </c>
      <c r="B262" t="s">
        <v>1855</v>
      </c>
      <c r="C262">
        <v>-1</v>
      </c>
      <c r="D262" s="9" t="str">
        <f>VLOOKUP(Table_mpnet_document_topics[[#This Row],[Column3.topic]],mpnet_document_topicDescription!$B$2:$C$28, 2, FALSE)</f>
        <v>-1_the_of_and_in_language_learning</v>
      </c>
    </row>
    <row r="263" spans="1:4" x14ac:dyDescent="0.25">
      <c r="A263" t="s">
        <v>1859</v>
      </c>
      <c r="B263" t="s">
        <v>1860</v>
      </c>
      <c r="C263">
        <v>4</v>
      </c>
      <c r="D263" s="9" t="str">
        <f>VLOOKUP(Table_mpnet_document_topics[[#This Row],[Column3.topic]],mpnet_document_topicDescription!$B$2:$C$28, 2, FALSE)</f>
        <v>4_task_in_the_and</v>
      </c>
    </row>
    <row r="264" spans="1:4" x14ac:dyDescent="0.25">
      <c r="A264" t="s">
        <v>1864</v>
      </c>
      <c r="B264" t="s">
        <v>1865</v>
      </c>
      <c r="C264">
        <v>20</v>
      </c>
      <c r="D264" s="9" t="str">
        <f>VLOOKUP(Table_mpnet_document_topics[[#This Row],[Column3.topic]],mpnet_document_topicDescription!$B$2:$C$28, 2, FALSE)</f>
        <v>20_pragmatics_pragmatic_of_the</v>
      </c>
    </row>
    <row r="265" spans="1:4" x14ac:dyDescent="0.25">
      <c r="A265" t="s">
        <v>2112</v>
      </c>
      <c r="B265" t="s">
        <v>2113</v>
      </c>
      <c r="C265">
        <v>1</v>
      </c>
      <c r="D265" s="9" t="str">
        <f>VLOOKUP(Table_mpnet_document_topics[[#This Row],[Column3.topic]],mpnet_document_topicDescription!$B$2:$C$28, 2, FALSE)</f>
        <v>1_mobile_learning_the_mall</v>
      </c>
    </row>
    <row r="266" spans="1:4" x14ac:dyDescent="0.25">
      <c r="A266" t="s">
        <v>2118</v>
      </c>
      <c r="B266" t="s">
        <v>2119</v>
      </c>
      <c r="C266">
        <v>11</v>
      </c>
      <c r="D266" s="9" t="str">
        <f>VLOOKUP(Table_mpnet_document_topics[[#This Row],[Column3.topic]],mpnet_document_topicDescription!$B$2:$C$28, 2, FALSE)</f>
        <v>11_glosses_vocabulary_the_gloss</v>
      </c>
    </row>
    <row r="267" spans="1:4" x14ac:dyDescent="0.25">
      <c r="A267" t="s">
        <v>2122</v>
      </c>
      <c r="B267" t="s">
        <v>2123</v>
      </c>
      <c r="C267">
        <v>9</v>
      </c>
      <c r="D267" s="9" t="str">
        <f>VLOOKUP(Table_mpnet_document_topics[[#This Row],[Column3.topic]],mpnet_document_topicDescription!$B$2:$C$28, 2, FALSE)</f>
        <v>9_blended_learning_course_and</v>
      </c>
    </row>
    <row r="268" spans="1:4" x14ac:dyDescent="0.25">
      <c r="A268" t="s">
        <v>2127</v>
      </c>
      <c r="B268" t="s">
        <v>2128</v>
      </c>
      <c r="C268">
        <v>2</v>
      </c>
      <c r="D268" s="9" t="str">
        <f>VLOOKUP(Table_mpnet_document_topics[[#This Row],[Column3.topic]],mpnet_document_topicDescription!$B$2:$C$28, 2, FALSE)</f>
        <v>2_teachers_technology_and_of</v>
      </c>
    </row>
    <row r="269" spans="1:4" x14ac:dyDescent="0.25">
      <c r="A269" t="s">
        <v>2132</v>
      </c>
      <c r="B269" t="s">
        <v>2133</v>
      </c>
      <c r="C269">
        <v>0</v>
      </c>
      <c r="D269" s="9" t="str">
        <f>VLOOKUP(Table_mpnet_document_topics[[#This Row],[Column3.topic]],mpnet_document_topicDescription!$B$2:$C$28, 2, FALSE)</f>
        <v>0_writing_feedback_the_of</v>
      </c>
    </row>
    <row r="270" spans="1:4" x14ac:dyDescent="0.25">
      <c r="A270" t="s">
        <v>2137</v>
      </c>
      <c r="B270" t="s">
        <v>2138</v>
      </c>
      <c r="C270">
        <v>20</v>
      </c>
      <c r="D270" s="9" t="str">
        <f>VLOOKUP(Table_mpnet_document_topics[[#This Row],[Column3.topic]],mpnet_document_topicDescription!$B$2:$C$28, 2, FALSE)</f>
        <v>20_pragmatics_pragmatic_of_the</v>
      </c>
    </row>
    <row r="271" spans="1:4" x14ac:dyDescent="0.25">
      <c r="A271" t="s">
        <v>2142</v>
      </c>
      <c r="B271" t="s">
        <v>2143</v>
      </c>
      <c r="C271">
        <v>-1</v>
      </c>
      <c r="D271" s="9" t="str">
        <f>VLOOKUP(Table_mpnet_document_topics[[#This Row],[Column3.topic]],mpnet_document_topicDescription!$B$2:$C$28, 2, FALSE)</f>
        <v>-1_the_of_and_in_language_learning</v>
      </c>
    </row>
    <row r="272" spans="1:4" x14ac:dyDescent="0.25">
      <c r="A272" t="s">
        <v>2148</v>
      </c>
      <c r="B272" t="s">
        <v>2149</v>
      </c>
      <c r="C272">
        <v>9</v>
      </c>
      <c r="D272" s="9" t="str">
        <f>VLOOKUP(Table_mpnet_document_topics[[#This Row],[Column3.topic]],mpnet_document_topicDescription!$B$2:$C$28, 2, FALSE)</f>
        <v>9_blended_learning_course_and</v>
      </c>
    </row>
    <row r="273" spans="1:4" x14ac:dyDescent="0.25">
      <c r="A273" t="s">
        <v>2153</v>
      </c>
      <c r="B273" t="s">
        <v>2154</v>
      </c>
      <c r="C273">
        <v>9</v>
      </c>
      <c r="D273" s="9" t="str">
        <f>VLOOKUP(Table_mpnet_document_topics[[#This Row],[Column3.topic]],mpnet_document_topicDescription!$B$2:$C$28, 2, FALSE)</f>
        <v>9_blended_learning_course_and</v>
      </c>
    </row>
    <row r="274" spans="1:4" x14ac:dyDescent="0.25">
      <c r="A274" t="s">
        <v>2158</v>
      </c>
      <c r="B274" t="s">
        <v>2159</v>
      </c>
      <c r="C274">
        <v>9</v>
      </c>
      <c r="D274" s="9" t="str">
        <f>VLOOKUP(Table_mpnet_document_topics[[#This Row],[Column3.topic]],mpnet_document_topicDescription!$B$2:$C$28, 2, FALSE)</f>
        <v>9_blended_learning_course_and</v>
      </c>
    </row>
    <row r="275" spans="1:4" x14ac:dyDescent="0.25">
      <c r="A275" t="s">
        <v>2164</v>
      </c>
      <c r="B275" t="s">
        <v>2165</v>
      </c>
      <c r="C275">
        <v>9</v>
      </c>
      <c r="D275" s="9" t="str">
        <f>VLOOKUP(Table_mpnet_document_topics[[#This Row],[Column3.topic]],mpnet_document_topicDescription!$B$2:$C$28, 2, FALSE)</f>
        <v>9_blended_learning_course_and</v>
      </c>
    </row>
    <row r="276" spans="1:4" x14ac:dyDescent="0.25">
      <c r="A276" t="s">
        <v>2170</v>
      </c>
      <c r="B276" t="s">
        <v>2171</v>
      </c>
      <c r="C276">
        <v>9</v>
      </c>
      <c r="D276" s="9" t="str">
        <f>VLOOKUP(Table_mpnet_document_topics[[#This Row],[Column3.topic]],mpnet_document_topicDescription!$B$2:$C$28, 2, FALSE)</f>
        <v>9_blended_learning_course_and</v>
      </c>
    </row>
    <row r="277" spans="1:4" x14ac:dyDescent="0.25">
      <c r="A277" t="s">
        <v>2175</v>
      </c>
      <c r="B277" t="s">
        <v>2176</v>
      </c>
      <c r="C277">
        <v>9</v>
      </c>
      <c r="D277" s="9" t="str">
        <f>VLOOKUP(Table_mpnet_document_topics[[#This Row],[Column3.topic]],mpnet_document_topicDescription!$B$2:$C$28, 2, FALSE)</f>
        <v>9_blended_learning_course_and</v>
      </c>
    </row>
    <row r="278" spans="1:4" x14ac:dyDescent="0.25">
      <c r="A278" t="s">
        <v>2180</v>
      </c>
      <c r="B278" t="s">
        <v>2181</v>
      </c>
      <c r="C278">
        <v>9</v>
      </c>
      <c r="D278" s="9" t="str">
        <f>VLOOKUP(Table_mpnet_document_topics[[#This Row],[Column3.topic]],mpnet_document_topicDescription!$B$2:$C$28, 2, FALSE)</f>
        <v>9_blended_learning_course_and</v>
      </c>
    </row>
    <row r="279" spans="1:4" x14ac:dyDescent="0.25">
      <c r="A279" t="s">
        <v>2185</v>
      </c>
      <c r="B279" t="s">
        <v>2186</v>
      </c>
      <c r="C279">
        <v>25</v>
      </c>
      <c r="D279" s="9" t="str">
        <f>VLOOKUP(Table_mpnet_document_topics[[#This Row],[Column3.topic]],mpnet_document_topicDescription!$B$2:$C$28, 2, FALSE)</f>
        <v>25_whatsapp_to_the_of</v>
      </c>
    </row>
    <row r="280" spans="1:4" x14ac:dyDescent="0.25">
      <c r="A280" t="s">
        <v>2190</v>
      </c>
      <c r="B280" t="s">
        <v>2191</v>
      </c>
      <c r="C280">
        <v>-1</v>
      </c>
      <c r="D280" s="9" t="str">
        <f>VLOOKUP(Table_mpnet_document_topics[[#This Row],[Column3.topic]],mpnet_document_topicDescription!$B$2:$C$28, 2, FALSE)</f>
        <v>-1_the_of_and_in_language_learning</v>
      </c>
    </row>
    <row r="281" spans="1:4" x14ac:dyDescent="0.25">
      <c r="A281" t="s">
        <v>2196</v>
      </c>
      <c r="B281" t="s">
        <v>2197</v>
      </c>
      <c r="C281">
        <v>12</v>
      </c>
      <c r="D281" s="9" t="str">
        <f>VLOOKUP(Table_mpnet_document_topics[[#This Row],[Column3.topic]],mpnet_document_topicDescription!$B$2:$C$28, 2, FALSE)</f>
        <v>12_captions_comprehension_captioning_listening</v>
      </c>
    </row>
    <row r="282" spans="1:4" x14ac:dyDescent="0.25">
      <c r="A282" t="s">
        <v>2201</v>
      </c>
      <c r="B282" t="s">
        <v>2202</v>
      </c>
      <c r="C282">
        <v>2</v>
      </c>
      <c r="D282" s="9" t="str">
        <f>VLOOKUP(Table_mpnet_document_topics[[#This Row],[Column3.topic]],mpnet_document_topicDescription!$B$2:$C$28, 2, FALSE)</f>
        <v>2_teachers_technology_and_of</v>
      </c>
    </row>
    <row r="283" spans="1:4" x14ac:dyDescent="0.25">
      <c r="A283" t="s">
        <v>2205</v>
      </c>
      <c r="B283" t="s">
        <v>2206</v>
      </c>
      <c r="C283">
        <v>4</v>
      </c>
      <c r="D283" s="9" t="str">
        <f>VLOOKUP(Table_mpnet_document_topics[[#This Row],[Column3.topic]],mpnet_document_topicDescription!$B$2:$C$28, 2, FALSE)</f>
        <v>4_task_in_the_and</v>
      </c>
    </row>
    <row r="284" spans="1:4" x14ac:dyDescent="0.25">
      <c r="A284" t="s">
        <v>2210</v>
      </c>
      <c r="B284" t="s">
        <v>2211</v>
      </c>
      <c r="C284">
        <v>1</v>
      </c>
      <c r="D284" s="9" t="str">
        <f>VLOOKUP(Table_mpnet_document_topics[[#This Row],[Column3.topic]],mpnet_document_topicDescription!$B$2:$C$28, 2, FALSE)</f>
        <v>1_mobile_learning_the_mall</v>
      </c>
    </row>
    <row r="285" spans="1:4" x14ac:dyDescent="0.25">
      <c r="A285" t="s">
        <v>2215</v>
      </c>
      <c r="B285" t="s">
        <v>2216</v>
      </c>
      <c r="C285">
        <v>0</v>
      </c>
      <c r="D285" s="9" t="str">
        <f>VLOOKUP(Table_mpnet_document_topics[[#This Row],[Column3.topic]],mpnet_document_topicDescription!$B$2:$C$28, 2, FALSE)</f>
        <v>0_writing_feedback_the_of</v>
      </c>
    </row>
    <row r="286" spans="1:4" x14ac:dyDescent="0.25">
      <c r="A286" t="s">
        <v>2219</v>
      </c>
      <c r="B286" t="s">
        <v>2220</v>
      </c>
      <c r="C286">
        <v>10</v>
      </c>
      <c r="D286" s="9" t="str">
        <f>VLOOKUP(Table_mpnet_document_topics[[#This Row],[Column3.topic]],mpnet_document_topicDescription!$B$2:$C$28, 2, FALSE)</f>
        <v>10_call_of_the_and</v>
      </c>
    </row>
    <row r="287" spans="1:4" x14ac:dyDescent="0.25">
      <c r="A287" t="s">
        <v>2223</v>
      </c>
      <c r="B287" t="s">
        <v>2224</v>
      </c>
      <c r="C287">
        <v>0</v>
      </c>
      <c r="D287" s="9" t="str">
        <f>VLOOKUP(Table_mpnet_document_topics[[#This Row],[Column3.topic]],mpnet_document_topicDescription!$B$2:$C$28, 2, FALSE)</f>
        <v>0_writing_feedback_the_of</v>
      </c>
    </row>
    <row r="288" spans="1:4" x14ac:dyDescent="0.25">
      <c r="A288" t="s">
        <v>2228</v>
      </c>
      <c r="B288" t="s">
        <v>2229</v>
      </c>
      <c r="C288">
        <v>3</v>
      </c>
      <c r="D288" s="9" t="str">
        <f>VLOOKUP(Table_mpnet_document_topics[[#This Row],[Column3.topic]],mpnet_document_topicDescription!$B$2:$C$28, 2, FALSE)</f>
        <v>3_intercultural_telecollaboration_and_the</v>
      </c>
    </row>
    <row r="289" spans="1:4" x14ac:dyDescent="0.25">
      <c r="A289" t="s">
        <v>2233</v>
      </c>
      <c r="B289" t="s">
        <v>2234</v>
      </c>
      <c r="C289">
        <v>1</v>
      </c>
      <c r="D289" s="9" t="str">
        <f>VLOOKUP(Table_mpnet_document_topics[[#This Row],[Column3.topic]],mpnet_document_topicDescription!$B$2:$C$28, 2, FALSE)</f>
        <v>1_mobile_learning_the_mall</v>
      </c>
    </row>
    <row r="290" spans="1:4" x14ac:dyDescent="0.25">
      <c r="A290" t="s">
        <v>2238</v>
      </c>
      <c r="B290" t="s">
        <v>2239</v>
      </c>
      <c r="C290">
        <v>-1</v>
      </c>
      <c r="D290" s="9" t="str">
        <f>VLOOKUP(Table_mpnet_document_topics[[#This Row],[Column3.topic]],mpnet_document_topicDescription!$B$2:$C$28, 2, FALSE)</f>
        <v>-1_the_of_and_in_language_learning</v>
      </c>
    </row>
    <row r="291" spans="1:4" x14ac:dyDescent="0.25">
      <c r="A291" t="s">
        <v>2243</v>
      </c>
      <c r="B291" t="s">
        <v>2244</v>
      </c>
      <c r="C291">
        <v>6</v>
      </c>
      <c r="D291" s="9" t="str">
        <f>VLOOKUP(Table_mpnet_document_topics[[#This Row],[Column3.topic]],mpnet_document_topicDescription!$B$2:$C$28, 2, FALSE)</f>
        <v>6_vr_virtual_the_and</v>
      </c>
    </row>
    <row r="292" spans="1:4" x14ac:dyDescent="0.25">
      <c r="A292" t="s">
        <v>2248</v>
      </c>
      <c r="B292" t="s">
        <v>2249</v>
      </c>
      <c r="C292">
        <v>0</v>
      </c>
      <c r="D292" s="9" t="str">
        <f>VLOOKUP(Table_mpnet_document_topics[[#This Row],[Column3.topic]],mpnet_document_topicDescription!$B$2:$C$28, 2, FALSE)</f>
        <v>0_writing_feedback_the_of</v>
      </c>
    </row>
    <row r="293" spans="1:4" x14ac:dyDescent="0.25">
      <c r="A293" t="s">
        <v>2254</v>
      </c>
      <c r="B293" t="s">
        <v>2255</v>
      </c>
      <c r="C293">
        <v>-1</v>
      </c>
      <c r="D293" s="9" t="str">
        <f>VLOOKUP(Table_mpnet_document_topics[[#This Row],[Column3.topic]],mpnet_document_topicDescription!$B$2:$C$28, 2, FALSE)</f>
        <v>-1_the_of_and_in_language_learning</v>
      </c>
    </row>
    <row r="294" spans="1:4" x14ac:dyDescent="0.25">
      <c r="A294" t="s">
        <v>2259</v>
      </c>
      <c r="B294" t="s">
        <v>2260</v>
      </c>
      <c r="C294">
        <v>8</v>
      </c>
      <c r="D294" s="9" t="str">
        <f>VLOOKUP(Table_mpnet_document_topics[[#This Row],[Column3.topic]],mpnet_document_topicDescription!$B$2:$C$28, 2, FALSE)</f>
        <v>8_game_games_gaming_and</v>
      </c>
    </row>
    <row r="295" spans="1:4" x14ac:dyDescent="0.25">
      <c r="A295" t="s">
        <v>2264</v>
      </c>
      <c r="B295" t="s">
        <v>2265</v>
      </c>
      <c r="C295">
        <v>1</v>
      </c>
      <c r="D295" s="9" t="str">
        <f>VLOOKUP(Table_mpnet_document_topics[[#This Row],[Column3.topic]],mpnet_document_topicDescription!$B$2:$C$28, 2, FALSE)</f>
        <v>1_mobile_learning_the_mall</v>
      </c>
    </row>
    <row r="296" spans="1:4" x14ac:dyDescent="0.25">
      <c r="A296" t="s">
        <v>2270</v>
      </c>
      <c r="B296" t="s">
        <v>2271</v>
      </c>
      <c r="C296">
        <v>-1</v>
      </c>
      <c r="D296" s="9" t="str">
        <f>VLOOKUP(Table_mpnet_document_topics[[#This Row],[Column3.topic]],mpnet_document_topicDescription!$B$2:$C$28, 2, FALSE)</f>
        <v>-1_the_of_and_in_language_learning</v>
      </c>
    </row>
    <row r="297" spans="1:4" x14ac:dyDescent="0.25">
      <c r="A297" t="s">
        <v>2275</v>
      </c>
      <c r="B297" t="s">
        <v>2276</v>
      </c>
      <c r="C297">
        <v>0</v>
      </c>
      <c r="D297" s="9" t="str">
        <f>VLOOKUP(Table_mpnet_document_topics[[#This Row],[Column3.topic]],mpnet_document_topicDescription!$B$2:$C$28, 2, FALSE)</f>
        <v>0_writing_feedback_the_of</v>
      </c>
    </row>
    <row r="298" spans="1:4" x14ac:dyDescent="0.25">
      <c r="A298" t="s">
        <v>2279</v>
      </c>
      <c r="B298" t="s">
        <v>2280</v>
      </c>
      <c r="C298">
        <v>1</v>
      </c>
      <c r="D298" s="9" t="str">
        <f>VLOOKUP(Table_mpnet_document_topics[[#This Row],[Column3.topic]],mpnet_document_topicDescription!$B$2:$C$28, 2, FALSE)</f>
        <v>1_mobile_learning_the_mall</v>
      </c>
    </row>
    <row r="299" spans="1:4" x14ac:dyDescent="0.25">
      <c r="A299" t="s">
        <v>2284</v>
      </c>
      <c r="B299" t="s">
        <v>5974</v>
      </c>
      <c r="C299">
        <v>13</v>
      </c>
      <c r="D299" s="9" t="str">
        <f>VLOOKUP(Table_mpnet_document_topics[[#This Row],[Column3.topic]],mpnet_document_topicDescription!$B$2:$C$28, 2, FALSE)</f>
        <v>13_flipped_the_classroom_in</v>
      </c>
    </row>
    <row r="300" spans="1:4" x14ac:dyDescent="0.25">
      <c r="A300" t="s">
        <v>2288</v>
      </c>
      <c r="B300" t="s">
        <v>2289</v>
      </c>
      <c r="C300">
        <v>3</v>
      </c>
      <c r="D300" s="9" t="str">
        <f>VLOOKUP(Table_mpnet_document_topics[[#This Row],[Column3.topic]],mpnet_document_topicDescription!$B$2:$C$28, 2, FALSE)</f>
        <v>3_intercultural_telecollaboration_and_the</v>
      </c>
    </row>
    <row r="301" spans="1:4" x14ac:dyDescent="0.25">
      <c r="A301" t="s">
        <v>2293</v>
      </c>
      <c r="B301" t="s">
        <v>2294</v>
      </c>
      <c r="C301">
        <v>2</v>
      </c>
      <c r="D301" s="9" t="str">
        <f>VLOOKUP(Table_mpnet_document_topics[[#This Row],[Column3.topic]],mpnet_document_topicDescription!$B$2:$C$28, 2, FALSE)</f>
        <v>2_teachers_technology_and_of</v>
      </c>
    </row>
    <row r="302" spans="1:4" x14ac:dyDescent="0.25">
      <c r="A302" t="s">
        <v>2298</v>
      </c>
      <c r="B302" t="s">
        <v>2299</v>
      </c>
      <c r="C302">
        <v>15</v>
      </c>
      <c r="D302" s="9" t="str">
        <f>VLOOKUP(Table_mpnet_document_topics[[#This Row],[Column3.topic]],mpnet_document_topicDescription!$B$2:$C$28, 2, FALSE)</f>
        <v>15_vocabulary_the_of_knowledge</v>
      </c>
    </row>
    <row r="303" spans="1:4" x14ac:dyDescent="0.25">
      <c r="A303" t="s">
        <v>2303</v>
      </c>
      <c r="B303" t="s">
        <v>2304</v>
      </c>
      <c r="C303">
        <v>-1</v>
      </c>
      <c r="D303" s="9" t="str">
        <f>VLOOKUP(Table_mpnet_document_topics[[#This Row],[Column3.topic]],mpnet_document_topicDescription!$B$2:$C$28, 2, FALSE)</f>
        <v>-1_the_of_and_in_language_learning</v>
      </c>
    </row>
    <row r="304" spans="1:4" x14ac:dyDescent="0.25">
      <c r="A304" t="s">
        <v>2307</v>
      </c>
      <c r="B304" t="s">
        <v>5975</v>
      </c>
      <c r="C304">
        <v>1</v>
      </c>
      <c r="D304" s="9" t="str">
        <f>VLOOKUP(Table_mpnet_document_topics[[#This Row],[Column3.topic]],mpnet_document_topicDescription!$B$2:$C$28, 2, FALSE)</f>
        <v>1_mobile_learning_the_mall</v>
      </c>
    </row>
    <row r="305" spans="1:4" x14ac:dyDescent="0.25">
      <c r="A305" t="s">
        <v>2541</v>
      </c>
      <c r="B305" t="s">
        <v>2542</v>
      </c>
      <c r="C305">
        <v>-1</v>
      </c>
      <c r="D305" s="9" t="str">
        <f>VLOOKUP(Table_mpnet_document_topics[[#This Row],[Column3.topic]],mpnet_document_topicDescription!$B$2:$C$28, 2, FALSE)</f>
        <v>-1_the_of_and_in_language_learning</v>
      </c>
    </row>
    <row r="306" spans="1:4" x14ac:dyDescent="0.25">
      <c r="A306" t="s">
        <v>2547</v>
      </c>
      <c r="B306" t="s">
        <v>2548</v>
      </c>
      <c r="C306">
        <v>16</v>
      </c>
      <c r="D306" s="9" t="str">
        <f>VLOOKUP(Table_mpnet_document_topics[[#This Row],[Column3.topic]],mpnet_document_topicDescription!$B$2:$C$28, 2, FALSE)</f>
        <v>16_reading_students_the_and</v>
      </c>
    </row>
    <row r="307" spans="1:4" x14ac:dyDescent="0.25">
      <c r="A307" t="s">
        <v>2553</v>
      </c>
      <c r="B307" t="s">
        <v>2554</v>
      </c>
      <c r="C307">
        <v>10</v>
      </c>
      <c r="D307" s="9" t="str">
        <f>VLOOKUP(Table_mpnet_document_topics[[#This Row],[Column3.topic]],mpnet_document_topicDescription!$B$2:$C$28, 2, FALSE)</f>
        <v>10_call_of_the_and</v>
      </c>
    </row>
    <row r="308" spans="1:4" x14ac:dyDescent="0.25">
      <c r="A308" t="s">
        <v>2558</v>
      </c>
      <c r="B308" t="s">
        <v>2559</v>
      </c>
      <c r="C308">
        <v>1</v>
      </c>
      <c r="D308" s="9" t="str">
        <f>VLOOKUP(Table_mpnet_document_topics[[#This Row],[Column3.topic]],mpnet_document_topicDescription!$B$2:$C$28, 2, FALSE)</f>
        <v>1_mobile_learning_the_mall</v>
      </c>
    </row>
    <row r="309" spans="1:4" x14ac:dyDescent="0.25">
      <c r="A309" t="s">
        <v>2563</v>
      </c>
      <c r="B309" t="s">
        <v>2564</v>
      </c>
      <c r="C309">
        <v>0</v>
      </c>
      <c r="D309" s="9" t="str">
        <f>VLOOKUP(Table_mpnet_document_topics[[#This Row],[Column3.topic]],mpnet_document_topicDescription!$B$2:$C$28, 2, FALSE)</f>
        <v>0_writing_feedback_the_of</v>
      </c>
    </row>
    <row r="310" spans="1:4" x14ac:dyDescent="0.25">
      <c r="A310" t="s">
        <v>2568</v>
      </c>
      <c r="B310" t="s">
        <v>2569</v>
      </c>
      <c r="C310">
        <v>0</v>
      </c>
      <c r="D310" s="9" t="str">
        <f>VLOOKUP(Table_mpnet_document_topics[[#This Row],[Column3.topic]],mpnet_document_topicDescription!$B$2:$C$28, 2, FALSE)</f>
        <v>0_writing_feedback_the_of</v>
      </c>
    </row>
    <row r="311" spans="1:4" x14ac:dyDescent="0.25">
      <c r="A311" t="s">
        <v>2573</v>
      </c>
      <c r="B311" t="s">
        <v>2574</v>
      </c>
      <c r="C311">
        <v>1</v>
      </c>
      <c r="D311" s="9" t="str">
        <f>VLOOKUP(Table_mpnet_document_topics[[#This Row],[Column3.topic]],mpnet_document_topicDescription!$B$2:$C$28, 2, FALSE)</f>
        <v>1_mobile_learning_the_mall</v>
      </c>
    </row>
    <row r="312" spans="1:4" x14ac:dyDescent="0.25">
      <c r="A312" t="s">
        <v>2578</v>
      </c>
      <c r="B312" t="s">
        <v>2579</v>
      </c>
      <c r="C312">
        <v>2</v>
      </c>
      <c r="D312" s="9" t="str">
        <f>VLOOKUP(Table_mpnet_document_topics[[#This Row],[Column3.topic]],mpnet_document_topicDescription!$B$2:$C$28, 2, FALSE)</f>
        <v>2_teachers_technology_and_of</v>
      </c>
    </row>
    <row r="313" spans="1:4" x14ac:dyDescent="0.25">
      <c r="A313" t="s">
        <v>2583</v>
      </c>
      <c r="B313" t="s">
        <v>2584</v>
      </c>
      <c r="C313">
        <v>0</v>
      </c>
      <c r="D313" s="9" t="str">
        <f>VLOOKUP(Table_mpnet_document_topics[[#This Row],[Column3.topic]],mpnet_document_topicDescription!$B$2:$C$28, 2, FALSE)</f>
        <v>0_writing_feedback_the_of</v>
      </c>
    </row>
    <row r="314" spans="1:4" x14ac:dyDescent="0.25">
      <c r="A314" t="s">
        <v>2587</v>
      </c>
      <c r="B314" t="s">
        <v>2588</v>
      </c>
      <c r="C314">
        <v>-1</v>
      </c>
      <c r="D314" s="9" t="str">
        <f>VLOOKUP(Table_mpnet_document_topics[[#This Row],[Column3.topic]],mpnet_document_topicDescription!$B$2:$C$28, 2, FALSE)</f>
        <v>-1_the_of_and_in_language_learning</v>
      </c>
    </row>
    <row r="315" spans="1:4" x14ac:dyDescent="0.25">
      <c r="A315" t="s">
        <v>2592</v>
      </c>
      <c r="B315" t="s">
        <v>2593</v>
      </c>
      <c r="C315">
        <v>24</v>
      </c>
      <c r="D315" s="9" t="str">
        <f>VLOOKUP(Table_mpnet_document_topics[[#This Row],[Column3.topic]],mpnet_document_topicDescription!$B$2:$C$28, 2, FALSE)</f>
        <v>24_mt_translation_machine_students</v>
      </c>
    </row>
    <row r="316" spans="1:4" x14ac:dyDescent="0.25">
      <c r="A316" t="s">
        <v>2596</v>
      </c>
      <c r="B316" t="s">
        <v>2597</v>
      </c>
      <c r="C316">
        <v>17</v>
      </c>
      <c r="D316" s="9" t="str">
        <f>VLOOKUP(Table_mpnet_document_topics[[#This Row],[Column3.topic]],mpnet_document_topicDescription!$B$2:$C$28, 2, FALSE)</f>
        <v>17_facebook_social_the_networking</v>
      </c>
    </row>
    <row r="317" spans="1:4" x14ac:dyDescent="0.25">
      <c r="A317" t="s">
        <v>2601</v>
      </c>
      <c r="B317" t="s">
        <v>2602</v>
      </c>
      <c r="C317">
        <v>0</v>
      </c>
      <c r="D317" s="9" t="str">
        <f>VLOOKUP(Table_mpnet_document_topics[[#This Row],[Column3.topic]],mpnet_document_topicDescription!$B$2:$C$28, 2, FALSE)</f>
        <v>0_writing_feedback_the_of</v>
      </c>
    </row>
    <row r="318" spans="1:4" x14ac:dyDescent="0.25">
      <c r="A318" t="s">
        <v>2606</v>
      </c>
      <c r="B318" t="s">
        <v>2607</v>
      </c>
      <c r="C318">
        <v>0</v>
      </c>
      <c r="D318" s="9" t="str">
        <f>VLOOKUP(Table_mpnet_document_topics[[#This Row],[Column3.topic]],mpnet_document_topicDescription!$B$2:$C$28, 2, FALSE)</f>
        <v>0_writing_feedback_the_of</v>
      </c>
    </row>
    <row r="319" spans="1:4" x14ac:dyDescent="0.25">
      <c r="A319" t="s">
        <v>2611</v>
      </c>
      <c r="B319" t="s">
        <v>2612</v>
      </c>
      <c r="C319">
        <v>19</v>
      </c>
      <c r="D319" s="9" t="str">
        <f>VLOOKUP(Table_mpnet_document_topics[[#This Row],[Column3.topic]],mpnet_document_topicDescription!$B$2:$C$28, 2, FALSE)</f>
        <v>19_robot_rall_the_in</v>
      </c>
    </row>
    <row r="320" spans="1:4" x14ac:dyDescent="0.25">
      <c r="A320" t="s">
        <v>2616</v>
      </c>
      <c r="B320" t="s">
        <v>2617</v>
      </c>
      <c r="C320">
        <v>21</v>
      </c>
      <c r="D320" s="9" t="str">
        <f>VLOOKUP(Table_mpnet_document_topics[[#This Row],[Column3.topic]],mpnet_document_topicDescription!$B$2:$C$28, 2, FALSE)</f>
        <v>21_multimodal_videoconferencing_online_webcam</v>
      </c>
    </row>
    <row r="321" spans="1:4" x14ac:dyDescent="0.25">
      <c r="A321" t="s">
        <v>2621</v>
      </c>
      <c r="B321" t="s">
        <v>2622</v>
      </c>
      <c r="C321">
        <v>1</v>
      </c>
      <c r="D321" s="9" t="str">
        <f>VLOOKUP(Table_mpnet_document_topics[[#This Row],[Column3.topic]],mpnet_document_topicDescription!$B$2:$C$28, 2, FALSE)</f>
        <v>1_mobile_learning_the_mall</v>
      </c>
    </row>
    <row r="322" spans="1:4" x14ac:dyDescent="0.25">
      <c r="A322" t="s">
        <v>2626</v>
      </c>
      <c r="B322" t="s">
        <v>5976</v>
      </c>
      <c r="C322">
        <v>18</v>
      </c>
      <c r="D322" s="9" t="str">
        <f>VLOOKUP(Table_mpnet_document_topics[[#This Row],[Column3.topic]],mpnet_document_topicDescription!$B$2:$C$28, 2, FALSE)</f>
        <v>18_digital_storytelling_fan_the</v>
      </c>
    </row>
    <row r="323" spans="1:4" x14ac:dyDescent="0.25">
      <c r="A323" t="s">
        <v>2630</v>
      </c>
      <c r="B323" t="s">
        <v>2631</v>
      </c>
      <c r="C323">
        <v>-1</v>
      </c>
      <c r="D323" s="9" t="str">
        <f>VLOOKUP(Table_mpnet_document_topics[[#This Row],[Column3.topic]],mpnet_document_topicDescription!$B$2:$C$28, 2, FALSE)</f>
        <v>-1_the_of_and_in_language_learning</v>
      </c>
    </row>
    <row r="324" spans="1:4" x14ac:dyDescent="0.25">
      <c r="A324" t="s">
        <v>2635</v>
      </c>
      <c r="B324" t="s">
        <v>2636</v>
      </c>
      <c r="C324">
        <v>-1</v>
      </c>
      <c r="D324" s="9" t="str">
        <f>VLOOKUP(Table_mpnet_document_topics[[#This Row],[Column3.topic]],mpnet_document_topicDescription!$B$2:$C$28, 2, FALSE)</f>
        <v>-1_the_of_and_in_language_learning</v>
      </c>
    </row>
    <row r="325" spans="1:4" x14ac:dyDescent="0.25">
      <c r="A325" t="s">
        <v>2640</v>
      </c>
      <c r="B325" t="s">
        <v>2641</v>
      </c>
      <c r="C325">
        <v>1</v>
      </c>
      <c r="D325" s="9" t="str">
        <f>VLOOKUP(Table_mpnet_document_topics[[#This Row],[Column3.topic]],mpnet_document_topicDescription!$B$2:$C$28, 2, FALSE)</f>
        <v>1_mobile_learning_the_mall</v>
      </c>
    </row>
    <row r="326" spans="1:4" x14ac:dyDescent="0.25">
      <c r="A326" t="s">
        <v>2645</v>
      </c>
      <c r="B326" t="s">
        <v>2646</v>
      </c>
      <c r="C326">
        <v>13</v>
      </c>
      <c r="D326" s="9" t="str">
        <f>VLOOKUP(Table_mpnet_document_topics[[#This Row],[Column3.topic]],mpnet_document_topicDescription!$B$2:$C$28, 2, FALSE)</f>
        <v>13_flipped_the_classroom_in</v>
      </c>
    </row>
    <row r="327" spans="1:4" x14ac:dyDescent="0.25">
      <c r="A327" t="s">
        <v>2650</v>
      </c>
      <c r="B327" t="s">
        <v>5977</v>
      </c>
      <c r="C327">
        <v>9</v>
      </c>
      <c r="D327" s="9" t="str">
        <f>VLOOKUP(Table_mpnet_document_topics[[#This Row],[Column3.topic]],mpnet_document_topicDescription!$B$2:$C$28, 2, FALSE)</f>
        <v>9_blended_learning_course_and</v>
      </c>
    </row>
    <row r="328" spans="1:4" x14ac:dyDescent="0.25">
      <c r="A328" t="s">
        <v>2654</v>
      </c>
      <c r="B328" t="s">
        <v>5978</v>
      </c>
      <c r="C328">
        <v>-1</v>
      </c>
      <c r="D328" s="9" t="str">
        <f>VLOOKUP(Table_mpnet_document_topics[[#This Row],[Column3.topic]],mpnet_document_topicDescription!$B$2:$C$28, 2, FALSE)</f>
        <v>-1_the_of_and_in_language_learning</v>
      </c>
    </row>
    <row r="329" spans="1:4" x14ac:dyDescent="0.25">
      <c r="A329" t="s">
        <v>2658</v>
      </c>
      <c r="B329" t="s">
        <v>2659</v>
      </c>
      <c r="C329">
        <v>2</v>
      </c>
      <c r="D329" s="9" t="str">
        <f>VLOOKUP(Table_mpnet_document_topics[[#This Row],[Column3.topic]],mpnet_document_topicDescription!$B$2:$C$28, 2, FALSE)</f>
        <v>2_teachers_technology_and_of</v>
      </c>
    </row>
    <row r="330" spans="1:4" x14ac:dyDescent="0.25">
      <c r="A330" t="s">
        <v>2663</v>
      </c>
      <c r="B330" t="s">
        <v>2664</v>
      </c>
      <c r="C330">
        <v>0</v>
      </c>
      <c r="D330" s="9" t="str">
        <f>VLOOKUP(Table_mpnet_document_topics[[#This Row],[Column3.topic]],mpnet_document_topicDescription!$B$2:$C$28, 2, FALSE)</f>
        <v>0_writing_feedback_the_of</v>
      </c>
    </row>
    <row r="331" spans="1:4" x14ac:dyDescent="0.25">
      <c r="A331" t="s">
        <v>2667</v>
      </c>
      <c r="B331" t="s">
        <v>2668</v>
      </c>
      <c r="C331">
        <v>19</v>
      </c>
      <c r="D331" s="9" t="str">
        <f>VLOOKUP(Table_mpnet_document_topics[[#This Row],[Column3.topic]],mpnet_document_topicDescription!$B$2:$C$28, 2, FALSE)</f>
        <v>19_robot_rall_the_in</v>
      </c>
    </row>
    <row r="332" spans="1:4" x14ac:dyDescent="0.25">
      <c r="A332" t="s">
        <v>2672</v>
      </c>
      <c r="B332" t="s">
        <v>2673</v>
      </c>
      <c r="C332">
        <v>1</v>
      </c>
      <c r="D332" s="9" t="str">
        <f>VLOOKUP(Table_mpnet_document_topics[[#This Row],[Column3.topic]],mpnet_document_topicDescription!$B$2:$C$28, 2, FALSE)</f>
        <v>1_mobile_learning_the_mall</v>
      </c>
    </row>
    <row r="333" spans="1:4" x14ac:dyDescent="0.25">
      <c r="A333" t="s">
        <v>2677</v>
      </c>
      <c r="B333" t="s">
        <v>5979</v>
      </c>
      <c r="C333">
        <v>1</v>
      </c>
      <c r="D333" s="9" t="str">
        <f>VLOOKUP(Table_mpnet_document_topics[[#This Row],[Column3.topic]],mpnet_document_topicDescription!$B$2:$C$28, 2, FALSE)</f>
        <v>1_mobile_learning_the_mall</v>
      </c>
    </row>
    <row r="334" spans="1:4" x14ac:dyDescent="0.25">
      <c r="A334" t="s">
        <v>2680</v>
      </c>
      <c r="B334" t="s">
        <v>2681</v>
      </c>
      <c r="C334">
        <v>5</v>
      </c>
      <c r="D334" s="9" t="str">
        <f>VLOOKUP(Table_mpnet_document_topics[[#This Row],[Column3.topic]],mpnet_document_topicDescription!$B$2:$C$28, 2, FALSE)</f>
        <v>5_corpus_ddl_the_of</v>
      </c>
    </row>
    <row r="335" spans="1:4" x14ac:dyDescent="0.25">
      <c r="A335" t="s">
        <v>2685</v>
      </c>
      <c r="B335" t="s">
        <v>5981</v>
      </c>
      <c r="C335">
        <v>12</v>
      </c>
      <c r="D335" s="9" t="str">
        <f>VLOOKUP(Table_mpnet_document_topics[[#This Row],[Column3.topic]],mpnet_document_topicDescription!$B$2:$C$28, 2, FALSE)</f>
        <v>12_captions_comprehension_captioning_listening</v>
      </c>
    </row>
    <row r="336" spans="1:4" x14ac:dyDescent="0.25">
      <c r="A336" t="s">
        <v>2689</v>
      </c>
      <c r="B336" t="s">
        <v>2690</v>
      </c>
      <c r="C336">
        <v>22</v>
      </c>
      <c r="D336" s="9" t="str">
        <f>VLOOKUP(Table_mpnet_document_topics[[#This Row],[Column3.topic]],mpnet_document_topicDescription!$B$2:$C$28, 2, FALSE)</f>
        <v>22_wtc_l2_english_idle</v>
      </c>
    </row>
    <row r="337" spans="1:4" x14ac:dyDescent="0.25">
      <c r="A337" t="s">
        <v>2694</v>
      </c>
      <c r="B337" t="s">
        <v>2695</v>
      </c>
      <c r="C337">
        <v>-1</v>
      </c>
      <c r="D337" s="9" t="str">
        <f>VLOOKUP(Table_mpnet_document_topics[[#This Row],[Column3.topic]],mpnet_document_topicDescription!$B$2:$C$28, 2, FALSE)</f>
        <v>-1_the_of_and_in_language_learning</v>
      </c>
    </row>
    <row r="338" spans="1:4" x14ac:dyDescent="0.25">
      <c r="A338" t="s">
        <v>2699</v>
      </c>
      <c r="B338" t="s">
        <v>5980</v>
      </c>
      <c r="C338">
        <v>2</v>
      </c>
      <c r="D338" s="9" t="str">
        <f>VLOOKUP(Table_mpnet_document_topics[[#This Row],[Column3.topic]],mpnet_document_topicDescription!$B$2:$C$28, 2, FALSE)</f>
        <v>2_teachers_technology_and_of</v>
      </c>
    </row>
    <row r="339" spans="1:4" x14ac:dyDescent="0.25">
      <c r="A339" t="s">
        <v>2704</v>
      </c>
      <c r="B339" t="s">
        <v>2705</v>
      </c>
      <c r="C339">
        <v>2</v>
      </c>
      <c r="D339" s="9" t="str">
        <f>VLOOKUP(Table_mpnet_document_topics[[#This Row],[Column3.topic]],mpnet_document_topicDescription!$B$2:$C$28, 2, FALSE)</f>
        <v>2_teachers_technology_and_of</v>
      </c>
    </row>
    <row r="340" spans="1:4" x14ac:dyDescent="0.25">
      <c r="A340" t="s">
        <v>2709</v>
      </c>
      <c r="B340" t="s">
        <v>2710</v>
      </c>
      <c r="C340">
        <v>7</v>
      </c>
      <c r="D340" s="9" t="str">
        <f>VLOOKUP(Table_mpnet_document_topics[[#This Row],[Column3.topic]],mpnet_document_topicDescription!$B$2:$C$28, 2, FALSE)</f>
        <v>7_pronunciation_asr_the_of</v>
      </c>
    </row>
    <row r="341" spans="1:4" x14ac:dyDescent="0.25">
      <c r="A341" t="s">
        <v>3029</v>
      </c>
      <c r="B341" t="s">
        <v>3030</v>
      </c>
      <c r="C341">
        <v>6</v>
      </c>
      <c r="D341" s="9" t="str">
        <f>VLOOKUP(Table_mpnet_document_topics[[#This Row],[Column3.topic]],mpnet_document_topicDescription!$B$2:$C$28, 2, FALSE)</f>
        <v>6_vr_virtual_the_and</v>
      </c>
    </row>
    <row r="342" spans="1:4" x14ac:dyDescent="0.25">
      <c r="A342" t="s">
        <v>3034</v>
      </c>
      <c r="B342" t="s">
        <v>3035</v>
      </c>
      <c r="C342">
        <v>19</v>
      </c>
      <c r="D342" s="9" t="str">
        <f>VLOOKUP(Table_mpnet_document_topics[[#This Row],[Column3.topic]],mpnet_document_topicDescription!$B$2:$C$28, 2, FALSE)</f>
        <v>19_robot_rall_the_in</v>
      </c>
    </row>
    <row r="343" spans="1:4" x14ac:dyDescent="0.25">
      <c r="A343" t="s">
        <v>3040</v>
      </c>
      <c r="B343" t="s">
        <v>3041</v>
      </c>
      <c r="C343">
        <v>-1</v>
      </c>
      <c r="D343" s="9" t="str">
        <f>VLOOKUP(Table_mpnet_document_topics[[#This Row],[Column3.topic]],mpnet_document_topicDescription!$B$2:$C$28, 2, FALSE)</f>
        <v>-1_the_of_and_in_language_learning</v>
      </c>
    </row>
    <row r="344" spans="1:4" x14ac:dyDescent="0.25">
      <c r="A344" t="s">
        <v>3045</v>
      </c>
      <c r="B344" t="s">
        <v>3046</v>
      </c>
      <c r="C344">
        <v>-1</v>
      </c>
      <c r="D344" s="9" t="str">
        <f>VLOOKUP(Table_mpnet_document_topics[[#This Row],[Column3.topic]],mpnet_document_topicDescription!$B$2:$C$28, 2, FALSE)</f>
        <v>-1_the_of_and_in_language_learning</v>
      </c>
    </row>
    <row r="345" spans="1:4" x14ac:dyDescent="0.25">
      <c r="A345" t="s">
        <v>3050</v>
      </c>
      <c r="B345" t="s">
        <v>3051</v>
      </c>
      <c r="C345">
        <v>6</v>
      </c>
      <c r="D345" s="9" t="str">
        <f>VLOOKUP(Table_mpnet_document_topics[[#This Row],[Column3.topic]],mpnet_document_topicDescription!$B$2:$C$28, 2, FALSE)</f>
        <v>6_vr_virtual_the_and</v>
      </c>
    </row>
    <row r="346" spans="1:4" x14ac:dyDescent="0.25">
      <c r="A346" t="s">
        <v>3055</v>
      </c>
      <c r="B346" t="s">
        <v>3056</v>
      </c>
      <c r="C346">
        <v>11</v>
      </c>
      <c r="D346" s="9" t="str">
        <f>VLOOKUP(Table_mpnet_document_topics[[#This Row],[Column3.topic]],mpnet_document_topicDescription!$B$2:$C$28, 2, FALSE)</f>
        <v>11_glosses_vocabulary_the_gloss</v>
      </c>
    </row>
    <row r="347" spans="1:4" x14ac:dyDescent="0.25">
      <c r="A347" t="s">
        <v>3060</v>
      </c>
      <c r="B347" t="s">
        <v>5989</v>
      </c>
      <c r="C347">
        <v>2</v>
      </c>
      <c r="D347" s="9" t="str">
        <f>VLOOKUP(Table_mpnet_document_topics[[#This Row],[Column3.topic]],mpnet_document_topicDescription!$B$2:$C$28, 2, FALSE)</f>
        <v>2_teachers_technology_and_of</v>
      </c>
    </row>
    <row r="348" spans="1:4" x14ac:dyDescent="0.25">
      <c r="A348" t="s">
        <v>3064</v>
      </c>
      <c r="B348" t="s">
        <v>3065</v>
      </c>
      <c r="C348">
        <v>-1</v>
      </c>
      <c r="D348" s="9" t="str">
        <f>VLOOKUP(Table_mpnet_document_topics[[#This Row],[Column3.topic]],mpnet_document_topicDescription!$B$2:$C$28, 2, FALSE)</f>
        <v>-1_the_of_and_in_language_learning</v>
      </c>
    </row>
    <row r="349" spans="1:4" x14ac:dyDescent="0.25">
      <c r="A349" t="s">
        <v>3070</v>
      </c>
      <c r="B349" t="s">
        <v>3071</v>
      </c>
      <c r="C349">
        <v>23</v>
      </c>
      <c r="D349" s="9" t="str">
        <f>VLOOKUP(Table_mpnet_document_topics[[#This Row],[Column3.topic]],mpnet_document_topicDescription!$B$2:$C$28, 2, FALSE)</f>
        <v>23_listening_test_item_comprehension</v>
      </c>
    </row>
    <row r="350" spans="1:4" x14ac:dyDescent="0.25">
      <c r="A350" t="s">
        <v>3075</v>
      </c>
      <c r="B350" t="s">
        <v>3076</v>
      </c>
      <c r="C350">
        <v>0</v>
      </c>
      <c r="D350" s="9" t="str">
        <f>VLOOKUP(Table_mpnet_document_topics[[#This Row],[Column3.topic]],mpnet_document_topicDescription!$B$2:$C$28, 2, FALSE)</f>
        <v>0_writing_feedback_the_of</v>
      </c>
    </row>
    <row r="351" spans="1:4" x14ac:dyDescent="0.25">
      <c r="A351" t="s">
        <v>3080</v>
      </c>
      <c r="B351" t="s">
        <v>3081</v>
      </c>
      <c r="C351">
        <v>12</v>
      </c>
      <c r="D351" s="9" t="str">
        <f>VLOOKUP(Table_mpnet_document_topics[[#This Row],[Column3.topic]],mpnet_document_topicDescription!$B$2:$C$28, 2, FALSE)</f>
        <v>12_captions_comprehension_captioning_listening</v>
      </c>
    </row>
    <row r="352" spans="1:4" x14ac:dyDescent="0.25">
      <c r="A352" t="s">
        <v>3085</v>
      </c>
      <c r="B352" t="s">
        <v>5986</v>
      </c>
      <c r="C352">
        <v>-1</v>
      </c>
      <c r="D352" s="9" t="str">
        <f>VLOOKUP(Table_mpnet_document_topics[[#This Row],[Column3.topic]],mpnet_document_topicDescription!$B$2:$C$28, 2, FALSE)</f>
        <v>-1_the_of_and_in_language_learning</v>
      </c>
    </row>
    <row r="353" spans="1:4" x14ac:dyDescent="0.25">
      <c r="A353" t="s">
        <v>3089</v>
      </c>
      <c r="B353" t="s">
        <v>3090</v>
      </c>
      <c r="C353">
        <v>13</v>
      </c>
      <c r="D353" s="9" t="str">
        <f>VLOOKUP(Table_mpnet_document_topics[[#This Row],[Column3.topic]],mpnet_document_topicDescription!$B$2:$C$28, 2, FALSE)</f>
        <v>13_flipped_the_classroom_in</v>
      </c>
    </row>
    <row r="354" spans="1:4" x14ac:dyDescent="0.25">
      <c r="A354" t="s">
        <v>3094</v>
      </c>
      <c r="B354" t="s">
        <v>3095</v>
      </c>
      <c r="C354">
        <v>2</v>
      </c>
      <c r="D354" s="9" t="str">
        <f>VLOOKUP(Table_mpnet_document_topics[[#This Row],[Column3.topic]],mpnet_document_topicDescription!$B$2:$C$28, 2, FALSE)</f>
        <v>2_teachers_technology_and_of</v>
      </c>
    </row>
    <row r="355" spans="1:4" x14ac:dyDescent="0.25">
      <c r="A355" t="s">
        <v>3099</v>
      </c>
      <c r="B355" t="s">
        <v>3100</v>
      </c>
      <c r="C355">
        <v>23</v>
      </c>
      <c r="D355" s="9" t="str">
        <f>VLOOKUP(Table_mpnet_document_topics[[#This Row],[Column3.topic]],mpnet_document_topicDescription!$B$2:$C$28, 2, FALSE)</f>
        <v>23_listening_test_item_comprehension</v>
      </c>
    </row>
    <row r="356" spans="1:4" x14ac:dyDescent="0.25">
      <c r="A356" t="s">
        <v>3104</v>
      </c>
      <c r="B356" t="s">
        <v>3105</v>
      </c>
      <c r="C356">
        <v>2</v>
      </c>
      <c r="D356" s="9" t="str">
        <f>VLOOKUP(Table_mpnet_document_topics[[#This Row],[Column3.topic]],mpnet_document_topicDescription!$B$2:$C$28, 2, FALSE)</f>
        <v>2_teachers_technology_and_of</v>
      </c>
    </row>
    <row r="357" spans="1:4" x14ac:dyDescent="0.25">
      <c r="A357" t="s">
        <v>3110</v>
      </c>
      <c r="B357" t="s">
        <v>5987</v>
      </c>
      <c r="C357">
        <v>-1</v>
      </c>
      <c r="D357" s="9" t="str">
        <f>VLOOKUP(Table_mpnet_document_topics[[#This Row],[Column3.topic]],mpnet_document_topicDescription!$B$2:$C$28, 2, FALSE)</f>
        <v>-1_the_of_and_in_language_learning</v>
      </c>
    </row>
    <row r="358" spans="1:4" x14ac:dyDescent="0.25">
      <c r="A358" t="s">
        <v>3114</v>
      </c>
      <c r="B358" t="s">
        <v>5988</v>
      </c>
      <c r="C358">
        <v>13</v>
      </c>
      <c r="D358" s="9" t="str">
        <f>VLOOKUP(Table_mpnet_document_topics[[#This Row],[Column3.topic]],mpnet_document_topicDescription!$B$2:$C$28, 2, FALSE)</f>
        <v>13_flipped_the_classroom_in</v>
      </c>
    </row>
    <row r="359" spans="1:4" x14ac:dyDescent="0.25">
      <c r="A359" t="s">
        <v>3118</v>
      </c>
      <c r="B359" t="s">
        <v>3119</v>
      </c>
      <c r="C359">
        <v>8</v>
      </c>
      <c r="D359" s="9" t="str">
        <f>VLOOKUP(Table_mpnet_document_topics[[#This Row],[Column3.topic]],mpnet_document_topicDescription!$B$2:$C$28, 2, FALSE)</f>
        <v>8_game_games_gaming_and</v>
      </c>
    </row>
    <row r="360" spans="1:4" x14ac:dyDescent="0.25">
      <c r="A360" t="s">
        <v>3123</v>
      </c>
      <c r="B360" t="s">
        <v>3124</v>
      </c>
      <c r="C360">
        <v>3</v>
      </c>
      <c r="D360" s="9" t="str">
        <f>VLOOKUP(Table_mpnet_document_topics[[#This Row],[Column3.topic]],mpnet_document_topicDescription!$B$2:$C$28, 2, FALSE)</f>
        <v>3_intercultural_telecollaboration_and_the</v>
      </c>
    </row>
    <row r="361" spans="1:4" x14ac:dyDescent="0.25">
      <c r="A361" t="s">
        <v>3129</v>
      </c>
      <c r="B361" t="s">
        <v>3130</v>
      </c>
      <c r="C361">
        <v>22</v>
      </c>
      <c r="D361" s="9" t="str">
        <f>VLOOKUP(Table_mpnet_document_topics[[#This Row],[Column3.topic]],mpnet_document_topicDescription!$B$2:$C$28, 2, FALSE)</f>
        <v>22_wtc_l2_english_idle</v>
      </c>
    </row>
    <row r="362" spans="1:4" x14ac:dyDescent="0.25">
      <c r="A362" t="s">
        <v>3135</v>
      </c>
      <c r="B362" t="s">
        <v>5985</v>
      </c>
      <c r="C362">
        <v>17</v>
      </c>
      <c r="D362" s="9" t="str">
        <f>VLOOKUP(Table_mpnet_document_topics[[#This Row],[Column3.topic]],mpnet_document_topicDescription!$B$2:$C$28, 2, FALSE)</f>
        <v>17_facebook_social_the_networking</v>
      </c>
    </row>
    <row r="363" spans="1:4" x14ac:dyDescent="0.25">
      <c r="A363" t="s">
        <v>3139</v>
      </c>
      <c r="B363" t="s">
        <v>3140</v>
      </c>
      <c r="C363">
        <v>24</v>
      </c>
      <c r="D363" s="9" t="str">
        <f>VLOOKUP(Table_mpnet_document_topics[[#This Row],[Column3.topic]],mpnet_document_topicDescription!$B$2:$C$28, 2, FALSE)</f>
        <v>24_mt_translation_machine_students</v>
      </c>
    </row>
    <row r="364" spans="1:4" x14ac:dyDescent="0.25">
      <c r="A364" t="s">
        <v>3143</v>
      </c>
      <c r="B364" t="s">
        <v>3144</v>
      </c>
      <c r="C364">
        <v>13</v>
      </c>
      <c r="D364" s="9" t="str">
        <f>VLOOKUP(Table_mpnet_document_topics[[#This Row],[Column3.topic]],mpnet_document_topicDescription!$B$2:$C$28, 2, FALSE)</f>
        <v>13_flipped_the_classroom_in</v>
      </c>
    </row>
    <row r="365" spans="1:4" x14ac:dyDescent="0.25">
      <c r="A365" t="s">
        <v>3149</v>
      </c>
      <c r="B365" t="s">
        <v>3150</v>
      </c>
      <c r="C365">
        <v>0</v>
      </c>
      <c r="D365" s="9" t="str">
        <f>VLOOKUP(Table_mpnet_document_topics[[#This Row],[Column3.topic]],mpnet_document_topicDescription!$B$2:$C$28, 2, FALSE)</f>
        <v>0_writing_feedback_the_of</v>
      </c>
    </row>
    <row r="366" spans="1:4" x14ac:dyDescent="0.25">
      <c r="A366" t="s">
        <v>3154</v>
      </c>
      <c r="B366" t="s">
        <v>3155</v>
      </c>
      <c r="C366">
        <v>0</v>
      </c>
      <c r="D366" s="9" t="str">
        <f>VLOOKUP(Table_mpnet_document_topics[[#This Row],[Column3.topic]],mpnet_document_topicDescription!$B$2:$C$28, 2, FALSE)</f>
        <v>0_writing_feedback_the_of</v>
      </c>
    </row>
    <row r="367" spans="1:4" x14ac:dyDescent="0.25">
      <c r="A367" t="s">
        <v>3158</v>
      </c>
      <c r="B367" t="s">
        <v>3159</v>
      </c>
      <c r="C367">
        <v>-1</v>
      </c>
      <c r="D367" s="9" t="str">
        <f>VLOOKUP(Table_mpnet_document_topics[[#This Row],[Column3.topic]],mpnet_document_topicDescription!$B$2:$C$28, 2, FALSE)</f>
        <v>-1_the_of_and_in_language_learning</v>
      </c>
    </row>
    <row r="368" spans="1:4" x14ac:dyDescent="0.25">
      <c r="A368" t="s">
        <v>3163</v>
      </c>
      <c r="B368" t="s">
        <v>3164</v>
      </c>
      <c r="C368">
        <v>9</v>
      </c>
      <c r="D368" s="9" t="str">
        <f>VLOOKUP(Table_mpnet_document_topics[[#This Row],[Column3.topic]],mpnet_document_topicDescription!$B$2:$C$28, 2, FALSE)</f>
        <v>9_blended_learning_course_and</v>
      </c>
    </row>
    <row r="369" spans="1:4" x14ac:dyDescent="0.25">
      <c r="A369" t="s">
        <v>3168</v>
      </c>
      <c r="B369" t="s">
        <v>3169</v>
      </c>
      <c r="C369">
        <v>2</v>
      </c>
      <c r="D369" s="9" t="str">
        <f>VLOOKUP(Table_mpnet_document_topics[[#This Row],[Column3.topic]],mpnet_document_topicDescription!$B$2:$C$28, 2, FALSE)</f>
        <v>2_teachers_technology_and_of</v>
      </c>
    </row>
    <row r="370" spans="1:4" x14ac:dyDescent="0.25">
      <c r="A370" t="s">
        <v>3174</v>
      </c>
      <c r="B370" t="s">
        <v>3175</v>
      </c>
      <c r="C370">
        <v>13</v>
      </c>
      <c r="D370" s="9" t="str">
        <f>VLOOKUP(Table_mpnet_document_topics[[#This Row],[Column3.topic]],mpnet_document_topicDescription!$B$2:$C$28, 2, FALSE)</f>
        <v>13_flipped_the_classroom_in</v>
      </c>
    </row>
    <row r="371" spans="1:4" x14ac:dyDescent="0.25">
      <c r="A371" t="s">
        <v>3179</v>
      </c>
      <c r="B371" t="s">
        <v>3180</v>
      </c>
      <c r="C371">
        <v>-1</v>
      </c>
      <c r="D371" s="9" t="str">
        <f>VLOOKUP(Table_mpnet_document_topics[[#This Row],[Column3.topic]],mpnet_document_topicDescription!$B$2:$C$28, 2, FALSE)</f>
        <v>-1_the_of_and_in_language_learning</v>
      </c>
    </row>
    <row r="372" spans="1:4" x14ac:dyDescent="0.25">
      <c r="A372" t="s">
        <v>3184</v>
      </c>
      <c r="B372" t="s">
        <v>3185</v>
      </c>
      <c r="C372">
        <v>9</v>
      </c>
      <c r="D372" s="9" t="str">
        <f>VLOOKUP(Table_mpnet_document_topics[[#This Row],[Column3.topic]],mpnet_document_topicDescription!$B$2:$C$28, 2, FALSE)</f>
        <v>9_blended_learning_course_and</v>
      </c>
    </row>
    <row r="373" spans="1:4" x14ac:dyDescent="0.25">
      <c r="A373" t="s">
        <v>3188</v>
      </c>
      <c r="B373" t="s">
        <v>3189</v>
      </c>
      <c r="C373">
        <v>17</v>
      </c>
      <c r="D373" s="9" t="str">
        <f>VLOOKUP(Table_mpnet_document_topics[[#This Row],[Column3.topic]],mpnet_document_topicDescription!$B$2:$C$28, 2, FALSE)</f>
        <v>17_facebook_social_the_networking</v>
      </c>
    </row>
    <row r="374" spans="1:4" x14ac:dyDescent="0.25">
      <c r="A374" t="s">
        <v>3193</v>
      </c>
      <c r="B374" t="s">
        <v>3194</v>
      </c>
      <c r="C374">
        <v>0</v>
      </c>
      <c r="D374" s="9" t="str">
        <f>VLOOKUP(Table_mpnet_document_topics[[#This Row],[Column3.topic]],mpnet_document_topicDescription!$B$2:$C$28, 2, FALSE)</f>
        <v>0_writing_feedback_the_of</v>
      </c>
    </row>
    <row r="375" spans="1:4" x14ac:dyDescent="0.25">
      <c r="A375" t="s">
        <v>3198</v>
      </c>
      <c r="B375" t="s">
        <v>3199</v>
      </c>
      <c r="C375">
        <v>6</v>
      </c>
      <c r="D375" s="9" t="str">
        <f>VLOOKUP(Table_mpnet_document_topics[[#This Row],[Column3.topic]],mpnet_document_topicDescription!$B$2:$C$28, 2, FALSE)</f>
        <v>6_vr_virtual_the_and</v>
      </c>
    </row>
    <row r="376" spans="1:4" x14ac:dyDescent="0.25">
      <c r="A376" t="s">
        <v>3203</v>
      </c>
      <c r="B376" t="s">
        <v>5983</v>
      </c>
      <c r="C376">
        <v>0</v>
      </c>
      <c r="D376" s="9" t="str">
        <f>VLOOKUP(Table_mpnet_document_topics[[#This Row],[Column3.topic]],mpnet_document_topicDescription!$B$2:$C$28, 2, FALSE)</f>
        <v>0_writing_feedback_the_of</v>
      </c>
    </row>
    <row r="377" spans="1:4" x14ac:dyDescent="0.25">
      <c r="A377" t="s">
        <v>3207</v>
      </c>
      <c r="B377" t="s">
        <v>5982</v>
      </c>
      <c r="C377">
        <v>0</v>
      </c>
      <c r="D377" s="9" t="str">
        <f>VLOOKUP(Table_mpnet_document_topics[[#This Row],[Column3.topic]],mpnet_document_topicDescription!$B$2:$C$28, 2, FALSE)</f>
        <v>0_writing_feedback_the_of</v>
      </c>
    </row>
    <row r="378" spans="1:4" x14ac:dyDescent="0.25">
      <c r="A378" t="s">
        <v>3210</v>
      </c>
      <c r="B378" t="s">
        <v>3211</v>
      </c>
      <c r="C378">
        <v>22</v>
      </c>
      <c r="D378" s="9" t="str">
        <f>VLOOKUP(Table_mpnet_document_topics[[#This Row],[Column3.topic]],mpnet_document_topicDescription!$B$2:$C$28, 2, FALSE)</f>
        <v>22_wtc_l2_english_idle</v>
      </c>
    </row>
    <row r="379" spans="1:4" x14ac:dyDescent="0.25">
      <c r="A379" t="s">
        <v>3216</v>
      </c>
      <c r="B379" t="s">
        <v>5984</v>
      </c>
      <c r="C379">
        <v>8</v>
      </c>
      <c r="D379" s="9" t="str">
        <f>VLOOKUP(Table_mpnet_document_topics[[#This Row],[Column3.topic]],mpnet_document_topicDescription!$B$2:$C$28, 2, FALSE)</f>
        <v>8_game_games_gaming_and</v>
      </c>
    </row>
    <row r="380" spans="1:4" x14ac:dyDescent="0.25">
      <c r="A380" t="s">
        <v>3220</v>
      </c>
      <c r="B380" t="s">
        <v>3221</v>
      </c>
      <c r="C380">
        <v>-1</v>
      </c>
      <c r="D380" s="9" t="str">
        <f>VLOOKUP(Table_mpnet_document_topics[[#This Row],[Column3.topic]],mpnet_document_topicDescription!$B$2:$C$28, 2, FALSE)</f>
        <v>-1_the_of_and_in_language_learning</v>
      </c>
    </row>
    <row r="381" spans="1:4" x14ac:dyDescent="0.25">
      <c r="A381" t="s">
        <v>3437</v>
      </c>
      <c r="B381" t="s">
        <v>3438</v>
      </c>
      <c r="C381">
        <v>9</v>
      </c>
      <c r="D381" s="9" t="str">
        <f>VLOOKUP(Table_mpnet_document_topics[[#This Row],[Column3.topic]],mpnet_document_topicDescription!$B$2:$C$28, 2, FALSE)</f>
        <v>9_blended_learning_course_and</v>
      </c>
    </row>
    <row r="382" spans="1:4" x14ac:dyDescent="0.25">
      <c r="A382" t="s">
        <v>3442</v>
      </c>
      <c r="B382" t="s">
        <v>3443</v>
      </c>
      <c r="C382">
        <v>-1</v>
      </c>
      <c r="D382" s="9" t="str">
        <f>VLOOKUP(Table_mpnet_document_topics[[#This Row],[Column3.topic]],mpnet_document_topicDescription!$B$2:$C$28, 2, FALSE)</f>
        <v>-1_the_of_and_in_language_learning</v>
      </c>
    </row>
    <row r="383" spans="1:4" x14ac:dyDescent="0.25">
      <c r="A383" t="s">
        <v>3448</v>
      </c>
      <c r="B383" t="s">
        <v>3449</v>
      </c>
      <c r="C383">
        <v>3</v>
      </c>
      <c r="D383" s="9" t="str">
        <f>VLOOKUP(Table_mpnet_document_topics[[#This Row],[Column3.topic]],mpnet_document_topicDescription!$B$2:$C$28, 2, FALSE)</f>
        <v>3_intercultural_telecollaboration_and_the</v>
      </c>
    </row>
    <row r="384" spans="1:4" x14ac:dyDescent="0.25">
      <c r="A384" t="s">
        <v>3453</v>
      </c>
      <c r="B384" t="s">
        <v>3454</v>
      </c>
      <c r="C384">
        <v>22</v>
      </c>
      <c r="D384" s="9" t="str">
        <f>VLOOKUP(Table_mpnet_document_topics[[#This Row],[Column3.topic]],mpnet_document_topicDescription!$B$2:$C$28, 2, FALSE)</f>
        <v>22_wtc_l2_english_idle</v>
      </c>
    </row>
    <row r="385" spans="1:4" x14ac:dyDescent="0.25">
      <c r="A385" t="s">
        <v>3458</v>
      </c>
      <c r="B385" t="s">
        <v>3459</v>
      </c>
      <c r="C385">
        <v>0</v>
      </c>
      <c r="D385" s="9" t="str">
        <f>VLOOKUP(Table_mpnet_document_topics[[#This Row],[Column3.topic]],mpnet_document_topicDescription!$B$2:$C$28, 2, FALSE)</f>
        <v>0_writing_feedback_the_of</v>
      </c>
    </row>
    <row r="386" spans="1:4" x14ac:dyDescent="0.25">
      <c r="A386" t="s">
        <v>3464</v>
      </c>
      <c r="B386" t="s">
        <v>3465</v>
      </c>
      <c r="C386">
        <v>2</v>
      </c>
      <c r="D386" s="9" t="str">
        <f>VLOOKUP(Table_mpnet_document_topics[[#This Row],[Column3.topic]],mpnet_document_topicDescription!$B$2:$C$28, 2, FALSE)</f>
        <v>2_teachers_technology_and_of</v>
      </c>
    </row>
    <row r="387" spans="1:4" x14ac:dyDescent="0.25">
      <c r="A387" t="s">
        <v>3469</v>
      </c>
      <c r="B387" t="s">
        <v>3470</v>
      </c>
      <c r="C387">
        <v>8</v>
      </c>
      <c r="D387" s="9" t="str">
        <f>VLOOKUP(Table_mpnet_document_topics[[#This Row],[Column3.topic]],mpnet_document_topicDescription!$B$2:$C$28, 2, FALSE)</f>
        <v>8_game_games_gaming_and</v>
      </c>
    </row>
    <row r="388" spans="1:4" x14ac:dyDescent="0.25">
      <c r="A388" t="s">
        <v>3474</v>
      </c>
      <c r="B388" t="s">
        <v>3475</v>
      </c>
      <c r="C388">
        <v>-1</v>
      </c>
      <c r="D388" s="9" t="str">
        <f>VLOOKUP(Table_mpnet_document_topics[[#This Row],[Column3.topic]],mpnet_document_topicDescription!$B$2:$C$28, 2, FALSE)</f>
        <v>-1_the_of_and_in_language_learning</v>
      </c>
    </row>
    <row r="389" spans="1:4" x14ac:dyDescent="0.25">
      <c r="A389" t="s">
        <v>3479</v>
      </c>
      <c r="B389" t="s">
        <v>3480</v>
      </c>
      <c r="C389">
        <v>-1</v>
      </c>
      <c r="D389" s="9" t="str">
        <f>VLOOKUP(Table_mpnet_document_topics[[#This Row],[Column3.topic]],mpnet_document_topicDescription!$B$2:$C$28, 2, FALSE)</f>
        <v>-1_the_of_and_in_language_learning</v>
      </c>
    </row>
    <row r="390" spans="1:4" x14ac:dyDescent="0.25">
      <c r="A390" t="s">
        <v>3484</v>
      </c>
      <c r="B390" t="s">
        <v>3485</v>
      </c>
      <c r="C390">
        <v>-1</v>
      </c>
      <c r="D390" s="9" t="str">
        <f>VLOOKUP(Table_mpnet_document_topics[[#This Row],[Column3.topic]],mpnet_document_topicDescription!$B$2:$C$28, 2, FALSE)</f>
        <v>-1_the_of_and_in_language_learning</v>
      </c>
    </row>
    <row r="391" spans="1:4" x14ac:dyDescent="0.25">
      <c r="A391" t="s">
        <v>3490</v>
      </c>
      <c r="B391" t="s">
        <v>3491</v>
      </c>
      <c r="C391">
        <v>0</v>
      </c>
      <c r="D391" s="9" t="str">
        <f>VLOOKUP(Table_mpnet_document_topics[[#This Row],[Column3.topic]],mpnet_document_topicDescription!$B$2:$C$28, 2, FALSE)</f>
        <v>0_writing_feedback_the_of</v>
      </c>
    </row>
    <row r="392" spans="1:4" x14ac:dyDescent="0.25">
      <c r="A392" t="s">
        <v>3495</v>
      </c>
      <c r="B392" t="s">
        <v>3496</v>
      </c>
      <c r="C392">
        <v>0</v>
      </c>
      <c r="D392" s="9" t="str">
        <f>VLOOKUP(Table_mpnet_document_topics[[#This Row],[Column3.topic]],mpnet_document_topicDescription!$B$2:$C$28, 2, FALSE)</f>
        <v>0_writing_feedback_the_of</v>
      </c>
    </row>
    <row r="393" spans="1:4" x14ac:dyDescent="0.25">
      <c r="A393" t="s">
        <v>3500</v>
      </c>
      <c r="B393" t="s">
        <v>3501</v>
      </c>
      <c r="C393">
        <v>18</v>
      </c>
      <c r="D393" s="9" t="str">
        <f>VLOOKUP(Table_mpnet_document_topics[[#This Row],[Column3.topic]],mpnet_document_topicDescription!$B$2:$C$28, 2, FALSE)</f>
        <v>18_digital_storytelling_fan_the</v>
      </c>
    </row>
    <row r="394" spans="1:4" x14ac:dyDescent="0.25">
      <c r="A394" t="s">
        <v>3505</v>
      </c>
      <c r="B394" t="s">
        <v>3506</v>
      </c>
      <c r="C394">
        <v>-1</v>
      </c>
      <c r="D394" s="9" t="str">
        <f>VLOOKUP(Table_mpnet_document_topics[[#This Row],[Column3.topic]],mpnet_document_topicDescription!$B$2:$C$28, 2, FALSE)</f>
        <v>-1_the_of_and_in_language_learning</v>
      </c>
    </row>
    <row r="395" spans="1:4" x14ac:dyDescent="0.25">
      <c r="A395" t="s">
        <v>3511</v>
      </c>
      <c r="B395" t="s">
        <v>3512</v>
      </c>
      <c r="C395">
        <v>6</v>
      </c>
      <c r="D395" s="9" t="str">
        <f>VLOOKUP(Table_mpnet_document_topics[[#This Row],[Column3.topic]],mpnet_document_topicDescription!$B$2:$C$28, 2, FALSE)</f>
        <v>6_vr_virtual_the_and</v>
      </c>
    </row>
    <row r="396" spans="1:4" x14ac:dyDescent="0.25">
      <c r="A396" t="s">
        <v>3516</v>
      </c>
      <c r="B396" t="s">
        <v>3517</v>
      </c>
      <c r="C396">
        <v>19</v>
      </c>
      <c r="D396" s="9" t="str">
        <f>VLOOKUP(Table_mpnet_document_topics[[#This Row],[Column3.topic]],mpnet_document_topicDescription!$B$2:$C$28, 2, FALSE)</f>
        <v>19_robot_rall_the_in</v>
      </c>
    </row>
    <row r="397" spans="1:4" x14ac:dyDescent="0.25">
      <c r="A397" t="s">
        <v>3521</v>
      </c>
      <c r="B397" t="s">
        <v>3522</v>
      </c>
      <c r="C397">
        <v>1</v>
      </c>
      <c r="D397" s="9" t="str">
        <f>VLOOKUP(Table_mpnet_document_topics[[#This Row],[Column3.topic]],mpnet_document_topicDescription!$B$2:$C$28, 2, FALSE)</f>
        <v>1_mobile_learning_the_mall</v>
      </c>
    </row>
    <row r="398" spans="1:4" x14ac:dyDescent="0.25">
      <c r="A398" t="s">
        <v>3526</v>
      </c>
      <c r="B398" t="s">
        <v>3527</v>
      </c>
      <c r="C398">
        <v>-1</v>
      </c>
      <c r="D398" s="9" t="str">
        <f>VLOOKUP(Table_mpnet_document_topics[[#This Row],[Column3.topic]],mpnet_document_topicDescription!$B$2:$C$28, 2, FALSE)</f>
        <v>-1_the_of_and_in_language_learning</v>
      </c>
    </row>
    <row r="399" spans="1:4" x14ac:dyDescent="0.25">
      <c r="A399" t="s">
        <v>3530</v>
      </c>
      <c r="B399" t="s">
        <v>3531</v>
      </c>
      <c r="C399">
        <v>0</v>
      </c>
      <c r="D399" s="9" t="str">
        <f>VLOOKUP(Table_mpnet_document_topics[[#This Row],[Column3.topic]],mpnet_document_topicDescription!$B$2:$C$28, 2, FALSE)</f>
        <v>0_writing_feedback_the_of</v>
      </c>
    </row>
    <row r="400" spans="1:4" x14ac:dyDescent="0.25">
      <c r="A400" t="s">
        <v>3535</v>
      </c>
      <c r="B400" t="s">
        <v>3536</v>
      </c>
      <c r="C400">
        <v>23</v>
      </c>
      <c r="D400" s="9" t="str">
        <f>VLOOKUP(Table_mpnet_document_topics[[#This Row],[Column3.topic]],mpnet_document_topicDescription!$B$2:$C$28, 2, FALSE)</f>
        <v>23_listening_test_item_comprehension</v>
      </c>
    </row>
    <row r="401" spans="1:4" x14ac:dyDescent="0.25">
      <c r="A401" t="s">
        <v>3540</v>
      </c>
      <c r="B401" t="s">
        <v>3541</v>
      </c>
      <c r="C401">
        <v>0</v>
      </c>
      <c r="D401" s="9" t="str">
        <f>VLOOKUP(Table_mpnet_document_topics[[#This Row],[Column3.topic]],mpnet_document_topicDescription!$B$2:$C$28, 2, FALSE)</f>
        <v>0_writing_feedback_the_of</v>
      </c>
    </row>
    <row r="402" spans="1:4" x14ac:dyDescent="0.25">
      <c r="A402" t="s">
        <v>3545</v>
      </c>
      <c r="B402" t="s">
        <v>3546</v>
      </c>
      <c r="C402">
        <v>1</v>
      </c>
      <c r="D402" s="9" t="str">
        <f>VLOOKUP(Table_mpnet_document_topics[[#This Row],[Column3.topic]],mpnet_document_topicDescription!$B$2:$C$28, 2, FALSE)</f>
        <v>1_mobile_learning_the_mall</v>
      </c>
    </row>
    <row r="403" spans="1:4" x14ac:dyDescent="0.25">
      <c r="A403" t="s">
        <v>3550</v>
      </c>
      <c r="B403" t="s">
        <v>3551</v>
      </c>
      <c r="C403">
        <v>4</v>
      </c>
      <c r="D403" s="9" t="str">
        <f>VLOOKUP(Table_mpnet_document_topics[[#This Row],[Column3.topic]],mpnet_document_topicDescription!$B$2:$C$28, 2, FALSE)</f>
        <v>4_task_in_the_and</v>
      </c>
    </row>
    <row r="404" spans="1:4" x14ac:dyDescent="0.25">
      <c r="A404" t="s">
        <v>3555</v>
      </c>
      <c r="B404" t="s">
        <v>3556</v>
      </c>
      <c r="C404">
        <v>15</v>
      </c>
      <c r="D404" s="9" t="str">
        <f>VLOOKUP(Table_mpnet_document_topics[[#This Row],[Column3.topic]],mpnet_document_topicDescription!$B$2:$C$28, 2, FALSE)</f>
        <v>15_vocabulary_the_of_knowledge</v>
      </c>
    </row>
    <row r="405" spans="1:4" x14ac:dyDescent="0.25">
      <c r="A405" t="s">
        <v>3560</v>
      </c>
      <c r="B405" t="s">
        <v>3561</v>
      </c>
      <c r="C405">
        <v>11</v>
      </c>
      <c r="D405" s="9" t="str">
        <f>VLOOKUP(Table_mpnet_document_topics[[#This Row],[Column3.topic]],mpnet_document_topicDescription!$B$2:$C$28, 2, FALSE)</f>
        <v>11_glosses_vocabulary_the_gloss</v>
      </c>
    </row>
    <row r="406" spans="1:4" x14ac:dyDescent="0.25">
      <c r="A406" t="s">
        <v>3565</v>
      </c>
      <c r="B406" t="s">
        <v>3566</v>
      </c>
      <c r="C406">
        <v>10</v>
      </c>
      <c r="D406" s="9" t="str">
        <f>VLOOKUP(Table_mpnet_document_topics[[#This Row],[Column3.topic]],mpnet_document_topicDescription!$B$2:$C$28, 2, FALSE)</f>
        <v>10_call_of_the_and</v>
      </c>
    </row>
    <row r="407" spans="1:4" x14ac:dyDescent="0.25">
      <c r="A407" t="s">
        <v>3571</v>
      </c>
      <c r="B407" t="s">
        <v>5992</v>
      </c>
      <c r="C407">
        <v>16</v>
      </c>
      <c r="D407" s="9" t="str">
        <f>VLOOKUP(Table_mpnet_document_topics[[#This Row],[Column3.topic]],mpnet_document_topicDescription!$B$2:$C$28, 2, FALSE)</f>
        <v>16_reading_students_the_and</v>
      </c>
    </row>
    <row r="408" spans="1:4" x14ac:dyDescent="0.25">
      <c r="A408" t="s">
        <v>3575</v>
      </c>
      <c r="B408" t="s">
        <v>3576</v>
      </c>
      <c r="C408">
        <v>-1</v>
      </c>
      <c r="D408" s="9" t="str">
        <f>VLOOKUP(Table_mpnet_document_topics[[#This Row],[Column3.topic]],mpnet_document_topicDescription!$B$2:$C$28, 2, FALSE)</f>
        <v>-1_the_of_and_in_language_learning</v>
      </c>
    </row>
    <row r="409" spans="1:4" x14ac:dyDescent="0.25">
      <c r="A409" t="s">
        <v>3580</v>
      </c>
      <c r="B409" t="s">
        <v>3581</v>
      </c>
      <c r="C409">
        <v>-1</v>
      </c>
      <c r="D409" s="9" t="str">
        <f>VLOOKUP(Table_mpnet_document_topics[[#This Row],[Column3.topic]],mpnet_document_topicDescription!$B$2:$C$28, 2, FALSE)</f>
        <v>-1_the_of_and_in_language_learning</v>
      </c>
    </row>
    <row r="410" spans="1:4" x14ac:dyDescent="0.25">
      <c r="A410" t="s">
        <v>3585</v>
      </c>
      <c r="B410" t="s">
        <v>3586</v>
      </c>
      <c r="C410">
        <v>18</v>
      </c>
      <c r="D410" s="9" t="str">
        <f>VLOOKUP(Table_mpnet_document_topics[[#This Row],[Column3.topic]],mpnet_document_topicDescription!$B$2:$C$28, 2, FALSE)</f>
        <v>18_digital_storytelling_fan_the</v>
      </c>
    </row>
    <row r="411" spans="1:4" x14ac:dyDescent="0.25">
      <c r="A411" t="s">
        <v>3590</v>
      </c>
      <c r="B411" t="s">
        <v>3591</v>
      </c>
      <c r="C411">
        <v>13</v>
      </c>
      <c r="D411" s="9" t="str">
        <f>VLOOKUP(Table_mpnet_document_topics[[#This Row],[Column3.topic]],mpnet_document_topicDescription!$B$2:$C$28, 2, FALSE)</f>
        <v>13_flipped_the_classroom_in</v>
      </c>
    </row>
    <row r="412" spans="1:4" x14ac:dyDescent="0.25">
      <c r="A412" t="s">
        <v>3595</v>
      </c>
      <c r="B412" t="s">
        <v>3596</v>
      </c>
      <c r="C412">
        <v>-1</v>
      </c>
      <c r="D412" s="9" t="str">
        <f>VLOOKUP(Table_mpnet_document_topics[[#This Row],[Column3.topic]],mpnet_document_topicDescription!$B$2:$C$28, 2, FALSE)</f>
        <v>-1_the_of_and_in_language_learning</v>
      </c>
    </row>
    <row r="413" spans="1:4" x14ac:dyDescent="0.25">
      <c r="A413" t="s">
        <v>3600</v>
      </c>
      <c r="B413" t="s">
        <v>3601</v>
      </c>
      <c r="C413">
        <v>25</v>
      </c>
      <c r="D413" s="9" t="str">
        <f>VLOOKUP(Table_mpnet_document_topics[[#This Row],[Column3.topic]],mpnet_document_topicDescription!$B$2:$C$28, 2, FALSE)</f>
        <v>25_whatsapp_to_the_of</v>
      </c>
    </row>
    <row r="414" spans="1:4" x14ac:dyDescent="0.25">
      <c r="A414" t="s">
        <v>3605</v>
      </c>
      <c r="B414" t="s">
        <v>5991</v>
      </c>
      <c r="C414">
        <v>8</v>
      </c>
      <c r="D414" s="9" t="str">
        <f>VLOOKUP(Table_mpnet_document_topics[[#This Row],[Column3.topic]],mpnet_document_topicDescription!$B$2:$C$28, 2, FALSE)</f>
        <v>8_game_games_gaming_and</v>
      </c>
    </row>
    <row r="415" spans="1:4" x14ac:dyDescent="0.25">
      <c r="A415" t="s">
        <v>3609</v>
      </c>
      <c r="B415" t="s">
        <v>3610</v>
      </c>
      <c r="C415">
        <v>13</v>
      </c>
      <c r="D415" s="9" t="str">
        <f>VLOOKUP(Table_mpnet_document_topics[[#This Row],[Column3.topic]],mpnet_document_topicDescription!$B$2:$C$28, 2, FALSE)</f>
        <v>13_flipped_the_classroom_in</v>
      </c>
    </row>
    <row r="416" spans="1:4" x14ac:dyDescent="0.25">
      <c r="A416" t="s">
        <v>3614</v>
      </c>
      <c r="B416" t="s">
        <v>3615</v>
      </c>
      <c r="C416">
        <v>2</v>
      </c>
      <c r="D416" s="9" t="str">
        <f>VLOOKUP(Table_mpnet_document_topics[[#This Row],[Column3.topic]],mpnet_document_topicDescription!$B$2:$C$28, 2, FALSE)</f>
        <v>2_teachers_technology_and_of</v>
      </c>
    </row>
    <row r="417" spans="1:4" x14ac:dyDescent="0.25">
      <c r="A417" t="s">
        <v>3619</v>
      </c>
      <c r="B417" t="s">
        <v>3620</v>
      </c>
      <c r="C417">
        <v>0</v>
      </c>
      <c r="D417" s="9" t="str">
        <f>VLOOKUP(Table_mpnet_document_topics[[#This Row],[Column3.topic]],mpnet_document_topicDescription!$B$2:$C$28, 2, FALSE)</f>
        <v>0_writing_feedback_the_of</v>
      </c>
    </row>
    <row r="418" spans="1:4" x14ac:dyDescent="0.25">
      <c r="A418" t="s">
        <v>3624</v>
      </c>
      <c r="B418" t="s">
        <v>3625</v>
      </c>
      <c r="C418">
        <v>3</v>
      </c>
      <c r="D418" s="9" t="str">
        <f>VLOOKUP(Table_mpnet_document_topics[[#This Row],[Column3.topic]],mpnet_document_topicDescription!$B$2:$C$28, 2, FALSE)</f>
        <v>3_intercultural_telecollaboration_and_the</v>
      </c>
    </row>
    <row r="419" spans="1:4" x14ac:dyDescent="0.25">
      <c r="A419" t="s">
        <v>3630</v>
      </c>
      <c r="B419" t="s">
        <v>3631</v>
      </c>
      <c r="C419">
        <v>0</v>
      </c>
      <c r="D419" s="9" t="str">
        <f>VLOOKUP(Table_mpnet_document_topics[[#This Row],[Column3.topic]],mpnet_document_topicDescription!$B$2:$C$28, 2, FALSE)</f>
        <v>0_writing_feedback_the_of</v>
      </c>
    </row>
    <row r="420" spans="1:4" x14ac:dyDescent="0.25">
      <c r="A420" t="s">
        <v>3635</v>
      </c>
      <c r="B420" t="s">
        <v>3636</v>
      </c>
      <c r="C420">
        <v>10</v>
      </c>
      <c r="D420" s="9" t="str">
        <f>VLOOKUP(Table_mpnet_document_topics[[#This Row],[Column3.topic]],mpnet_document_topicDescription!$B$2:$C$28, 2, FALSE)</f>
        <v>10_call_of_the_and</v>
      </c>
    </row>
    <row r="421" spans="1:4" x14ac:dyDescent="0.25">
      <c r="A421" t="s">
        <v>3640</v>
      </c>
      <c r="B421" t="s">
        <v>3641</v>
      </c>
      <c r="C421">
        <v>5</v>
      </c>
      <c r="D421" s="9" t="str">
        <f>VLOOKUP(Table_mpnet_document_topics[[#This Row],[Column3.topic]],mpnet_document_topicDescription!$B$2:$C$28, 2, FALSE)</f>
        <v>5_corpus_ddl_the_of</v>
      </c>
    </row>
    <row r="422" spans="1:4" x14ac:dyDescent="0.25">
      <c r="A422" t="s">
        <v>3645</v>
      </c>
      <c r="B422" t="s">
        <v>3646</v>
      </c>
      <c r="C422">
        <v>9</v>
      </c>
      <c r="D422" s="9" t="str">
        <f>VLOOKUP(Table_mpnet_document_topics[[#This Row],[Column3.topic]],mpnet_document_topicDescription!$B$2:$C$28, 2, FALSE)</f>
        <v>9_blended_learning_course_and</v>
      </c>
    </row>
    <row r="423" spans="1:4" x14ac:dyDescent="0.25">
      <c r="A423" t="s">
        <v>3650</v>
      </c>
      <c r="B423" t="s">
        <v>5990</v>
      </c>
      <c r="C423">
        <v>0</v>
      </c>
      <c r="D423" s="9" t="str">
        <f>VLOOKUP(Table_mpnet_document_topics[[#This Row],[Column3.topic]],mpnet_document_topicDescription!$B$2:$C$28, 2, FALSE)</f>
        <v>0_writing_feedback_the_of</v>
      </c>
    </row>
    <row r="424" spans="1:4" x14ac:dyDescent="0.25">
      <c r="A424" t="s">
        <v>3654</v>
      </c>
      <c r="B424" t="s">
        <v>3655</v>
      </c>
      <c r="C424">
        <v>6</v>
      </c>
      <c r="D424" s="9" t="str">
        <f>VLOOKUP(Table_mpnet_document_topics[[#This Row],[Column3.topic]],mpnet_document_topicDescription!$B$2:$C$28, 2, FALSE)</f>
        <v>6_vr_virtual_the_and</v>
      </c>
    </row>
    <row r="425" spans="1:4" x14ac:dyDescent="0.25">
      <c r="A425" t="s">
        <v>3659</v>
      </c>
      <c r="B425" t="s">
        <v>3660</v>
      </c>
      <c r="C425">
        <v>8</v>
      </c>
      <c r="D425" s="9" t="str">
        <f>VLOOKUP(Table_mpnet_document_topics[[#This Row],[Column3.topic]],mpnet_document_topicDescription!$B$2:$C$28, 2, FALSE)</f>
        <v>8_game_games_gaming_and</v>
      </c>
    </row>
    <row r="426" spans="1:4" x14ac:dyDescent="0.25">
      <c r="A426" t="s">
        <v>3663</v>
      </c>
      <c r="B426" t="s">
        <v>3664</v>
      </c>
      <c r="C426">
        <v>3</v>
      </c>
      <c r="D426" s="9" t="str">
        <f>VLOOKUP(Table_mpnet_document_topics[[#This Row],[Column3.topic]],mpnet_document_topicDescription!$B$2:$C$28, 2, FALSE)</f>
        <v>3_intercultural_telecollaboration_and_the</v>
      </c>
    </row>
    <row r="427" spans="1:4" x14ac:dyDescent="0.25">
      <c r="A427" t="s">
        <v>3964</v>
      </c>
      <c r="B427" t="s">
        <v>3965</v>
      </c>
      <c r="C427">
        <v>0</v>
      </c>
      <c r="D427" s="9" t="str">
        <f>VLOOKUP(Table_mpnet_document_topics[[#This Row],[Column3.topic]],mpnet_document_topicDescription!$B$2:$C$28, 2, FALSE)</f>
        <v>0_writing_feedback_the_of</v>
      </c>
    </row>
    <row r="428" spans="1:4" x14ac:dyDescent="0.25">
      <c r="A428" t="s">
        <v>3969</v>
      </c>
      <c r="B428" t="s">
        <v>3970</v>
      </c>
      <c r="C428">
        <v>10</v>
      </c>
      <c r="D428" s="9" t="str">
        <f>VLOOKUP(Table_mpnet_document_topics[[#This Row],[Column3.topic]],mpnet_document_topicDescription!$B$2:$C$28, 2, FALSE)</f>
        <v>10_call_of_the_and</v>
      </c>
    </row>
    <row r="429" spans="1:4" x14ac:dyDescent="0.25">
      <c r="A429" t="s">
        <v>3974</v>
      </c>
      <c r="B429" t="s">
        <v>5993</v>
      </c>
      <c r="C429">
        <v>0</v>
      </c>
      <c r="D429" s="9" t="str">
        <f>VLOOKUP(Table_mpnet_document_topics[[#This Row],[Column3.topic]],mpnet_document_topicDescription!$B$2:$C$28, 2, FALSE)</f>
        <v>0_writing_feedback_the_of</v>
      </c>
    </row>
    <row r="430" spans="1:4" x14ac:dyDescent="0.25">
      <c r="A430" t="s">
        <v>3977</v>
      </c>
      <c r="B430" t="s">
        <v>3978</v>
      </c>
      <c r="C430">
        <v>16</v>
      </c>
      <c r="D430" s="9" t="str">
        <f>VLOOKUP(Table_mpnet_document_topics[[#This Row],[Column3.topic]],mpnet_document_topicDescription!$B$2:$C$28, 2, FALSE)</f>
        <v>16_reading_students_the_and</v>
      </c>
    </row>
    <row r="431" spans="1:4" x14ac:dyDescent="0.25">
      <c r="A431" t="s">
        <v>3982</v>
      </c>
      <c r="B431" t="s">
        <v>3983</v>
      </c>
      <c r="C431">
        <v>1</v>
      </c>
      <c r="D431" s="9" t="str">
        <f>VLOOKUP(Table_mpnet_document_topics[[#This Row],[Column3.topic]],mpnet_document_topicDescription!$B$2:$C$28, 2, FALSE)</f>
        <v>1_mobile_learning_the_mall</v>
      </c>
    </row>
    <row r="432" spans="1:4" x14ac:dyDescent="0.25">
      <c r="A432" t="s">
        <v>3987</v>
      </c>
      <c r="B432" t="s">
        <v>3988</v>
      </c>
      <c r="C432">
        <v>4</v>
      </c>
      <c r="D432" s="9" t="str">
        <f>VLOOKUP(Table_mpnet_document_topics[[#This Row],[Column3.topic]],mpnet_document_topicDescription!$B$2:$C$28, 2, FALSE)</f>
        <v>4_task_in_the_and</v>
      </c>
    </row>
    <row r="433" spans="1:4" x14ac:dyDescent="0.25">
      <c r="A433" t="s">
        <v>3991</v>
      </c>
      <c r="B433" t="s">
        <v>3992</v>
      </c>
      <c r="C433">
        <v>23</v>
      </c>
      <c r="D433" s="9" t="str">
        <f>VLOOKUP(Table_mpnet_document_topics[[#This Row],[Column3.topic]],mpnet_document_topicDescription!$B$2:$C$28, 2, FALSE)</f>
        <v>23_listening_test_item_comprehension</v>
      </c>
    </row>
    <row r="434" spans="1:4" x14ac:dyDescent="0.25">
      <c r="A434" t="s">
        <v>3996</v>
      </c>
      <c r="B434" t="s">
        <v>3997</v>
      </c>
      <c r="C434">
        <v>-1</v>
      </c>
      <c r="D434" s="9" t="str">
        <f>VLOOKUP(Table_mpnet_document_topics[[#This Row],[Column3.topic]],mpnet_document_topicDescription!$B$2:$C$28, 2, FALSE)</f>
        <v>-1_the_of_and_in_language_learning</v>
      </c>
    </row>
    <row r="435" spans="1:4" x14ac:dyDescent="0.25">
      <c r="A435" t="s">
        <v>4001</v>
      </c>
      <c r="B435" t="s">
        <v>4002</v>
      </c>
      <c r="C435">
        <v>6</v>
      </c>
      <c r="D435" s="9" t="str">
        <f>VLOOKUP(Table_mpnet_document_topics[[#This Row],[Column3.topic]],mpnet_document_topicDescription!$B$2:$C$28, 2, FALSE)</f>
        <v>6_vr_virtual_the_and</v>
      </c>
    </row>
    <row r="436" spans="1:4" x14ac:dyDescent="0.25">
      <c r="A436" t="s">
        <v>4006</v>
      </c>
      <c r="B436" t="s">
        <v>4007</v>
      </c>
      <c r="C436">
        <v>19</v>
      </c>
      <c r="D436" s="9" t="str">
        <f>VLOOKUP(Table_mpnet_document_topics[[#This Row],[Column3.topic]],mpnet_document_topicDescription!$B$2:$C$28, 2, FALSE)</f>
        <v>19_robot_rall_the_in</v>
      </c>
    </row>
    <row r="437" spans="1:4" x14ac:dyDescent="0.25">
      <c r="A437" t="s">
        <v>4011</v>
      </c>
      <c r="B437" t="s">
        <v>5994</v>
      </c>
      <c r="C437">
        <v>0</v>
      </c>
      <c r="D437" s="9" t="str">
        <f>VLOOKUP(Table_mpnet_document_topics[[#This Row],[Column3.topic]],mpnet_document_topicDescription!$B$2:$C$28, 2, FALSE)</f>
        <v>0_writing_feedback_the_of</v>
      </c>
    </row>
    <row r="438" spans="1:4" x14ac:dyDescent="0.25">
      <c r="A438" t="s">
        <v>4015</v>
      </c>
      <c r="B438" t="s">
        <v>4016</v>
      </c>
      <c r="C438">
        <v>-1</v>
      </c>
      <c r="D438" s="9" t="str">
        <f>VLOOKUP(Table_mpnet_document_topics[[#This Row],[Column3.topic]],mpnet_document_topicDescription!$B$2:$C$28, 2, FALSE)</f>
        <v>-1_the_of_and_in_language_learning</v>
      </c>
    </row>
    <row r="439" spans="1:4" x14ac:dyDescent="0.25">
      <c r="A439" t="s">
        <v>4020</v>
      </c>
      <c r="B439" t="s">
        <v>5995</v>
      </c>
      <c r="C439">
        <v>0</v>
      </c>
      <c r="D439" s="9" t="str">
        <f>VLOOKUP(Table_mpnet_document_topics[[#This Row],[Column3.topic]],mpnet_document_topicDescription!$B$2:$C$28, 2, FALSE)</f>
        <v>0_writing_feedback_the_of</v>
      </c>
    </row>
    <row r="440" spans="1:4" x14ac:dyDescent="0.25">
      <c r="A440" t="s">
        <v>4024</v>
      </c>
      <c r="B440" t="s">
        <v>4025</v>
      </c>
      <c r="C440">
        <v>3</v>
      </c>
      <c r="D440" s="9" t="str">
        <f>VLOOKUP(Table_mpnet_document_topics[[#This Row],[Column3.topic]],mpnet_document_topicDescription!$B$2:$C$28, 2, FALSE)</f>
        <v>3_intercultural_telecollaboration_and_the</v>
      </c>
    </row>
    <row r="441" spans="1:4" x14ac:dyDescent="0.25">
      <c r="A441" t="s">
        <v>4029</v>
      </c>
      <c r="B441" t="s">
        <v>4030</v>
      </c>
      <c r="C441">
        <v>1</v>
      </c>
      <c r="D441" s="9" t="str">
        <f>VLOOKUP(Table_mpnet_document_topics[[#This Row],[Column3.topic]],mpnet_document_topicDescription!$B$2:$C$28, 2, FALSE)</f>
        <v>1_mobile_learning_the_mall</v>
      </c>
    </row>
    <row r="442" spans="1:4" x14ac:dyDescent="0.25">
      <c r="A442" t="s">
        <v>4034</v>
      </c>
      <c r="B442" t="s">
        <v>4035</v>
      </c>
      <c r="C442">
        <v>12</v>
      </c>
      <c r="D442" s="9" t="str">
        <f>VLOOKUP(Table_mpnet_document_topics[[#This Row],[Column3.topic]],mpnet_document_topicDescription!$B$2:$C$28, 2, FALSE)</f>
        <v>12_captions_comprehension_captioning_listening</v>
      </c>
    </row>
    <row r="443" spans="1:4" x14ac:dyDescent="0.25">
      <c r="A443" t="s">
        <v>4038</v>
      </c>
      <c r="B443" t="s">
        <v>4039</v>
      </c>
      <c r="C443">
        <v>-1</v>
      </c>
      <c r="D443" s="9" t="str">
        <f>VLOOKUP(Table_mpnet_document_topics[[#This Row],[Column3.topic]],mpnet_document_topicDescription!$B$2:$C$28, 2, FALSE)</f>
        <v>-1_the_of_and_in_language_learning</v>
      </c>
    </row>
    <row r="444" spans="1:4" x14ac:dyDescent="0.25">
      <c r="A444" t="s">
        <v>4043</v>
      </c>
      <c r="B444" t="s">
        <v>4044</v>
      </c>
      <c r="C444">
        <v>-1</v>
      </c>
      <c r="D444" s="9" t="str">
        <f>VLOOKUP(Table_mpnet_document_topics[[#This Row],[Column3.topic]],mpnet_document_topicDescription!$B$2:$C$28, 2, FALSE)</f>
        <v>-1_the_of_and_in_language_learning</v>
      </c>
    </row>
    <row r="445" spans="1:4" x14ac:dyDescent="0.25">
      <c r="A445" t="s">
        <v>4048</v>
      </c>
      <c r="B445" t="s">
        <v>4049</v>
      </c>
      <c r="C445">
        <v>2</v>
      </c>
      <c r="D445" s="9" t="str">
        <f>VLOOKUP(Table_mpnet_document_topics[[#This Row],[Column3.topic]],mpnet_document_topicDescription!$B$2:$C$28, 2, FALSE)</f>
        <v>2_teachers_technology_and_of</v>
      </c>
    </row>
    <row r="446" spans="1:4" x14ac:dyDescent="0.25">
      <c r="A446" t="s">
        <v>4053</v>
      </c>
      <c r="B446" t="s">
        <v>4054</v>
      </c>
      <c r="C446">
        <v>-1</v>
      </c>
      <c r="D446" s="9" t="str">
        <f>VLOOKUP(Table_mpnet_document_topics[[#This Row],[Column3.topic]],mpnet_document_topicDescription!$B$2:$C$28, 2, FALSE)</f>
        <v>-1_the_of_and_in_language_learning</v>
      </c>
    </row>
    <row r="447" spans="1:4" x14ac:dyDescent="0.25">
      <c r="A447" t="s">
        <v>4058</v>
      </c>
      <c r="B447" t="s">
        <v>4059</v>
      </c>
      <c r="C447">
        <v>1</v>
      </c>
      <c r="D447" s="9" t="str">
        <f>VLOOKUP(Table_mpnet_document_topics[[#This Row],[Column3.topic]],mpnet_document_topicDescription!$B$2:$C$28, 2, FALSE)</f>
        <v>1_mobile_learning_the_mall</v>
      </c>
    </row>
    <row r="448" spans="1:4" x14ac:dyDescent="0.25">
      <c r="A448" t="s">
        <v>4062</v>
      </c>
      <c r="B448" t="s">
        <v>4063</v>
      </c>
      <c r="C448">
        <v>-1</v>
      </c>
      <c r="D448" s="9" t="str">
        <f>VLOOKUP(Table_mpnet_document_topics[[#This Row],[Column3.topic]],mpnet_document_topicDescription!$B$2:$C$28, 2, FALSE)</f>
        <v>-1_the_of_and_in_language_learning</v>
      </c>
    </row>
    <row r="449" spans="1:4" x14ac:dyDescent="0.25">
      <c r="A449" t="s">
        <v>4067</v>
      </c>
      <c r="B449" t="s">
        <v>4068</v>
      </c>
      <c r="C449">
        <v>0</v>
      </c>
      <c r="D449" s="9" t="str">
        <f>VLOOKUP(Table_mpnet_document_topics[[#This Row],[Column3.topic]],mpnet_document_topicDescription!$B$2:$C$28, 2, FALSE)</f>
        <v>0_writing_feedback_the_of</v>
      </c>
    </row>
    <row r="450" spans="1:4" x14ac:dyDescent="0.25">
      <c r="A450" t="s">
        <v>4072</v>
      </c>
      <c r="B450" t="s">
        <v>4073</v>
      </c>
      <c r="C450">
        <v>2</v>
      </c>
      <c r="D450" s="9" t="str">
        <f>VLOOKUP(Table_mpnet_document_topics[[#This Row],[Column3.topic]],mpnet_document_topicDescription!$B$2:$C$28, 2, FALSE)</f>
        <v>2_teachers_technology_and_of</v>
      </c>
    </row>
    <row r="451" spans="1:4" x14ac:dyDescent="0.25">
      <c r="A451" t="s">
        <v>4077</v>
      </c>
      <c r="B451" t="s">
        <v>4078</v>
      </c>
      <c r="C451">
        <v>-1</v>
      </c>
      <c r="D451" s="9" t="str">
        <f>VLOOKUP(Table_mpnet_document_topics[[#This Row],[Column3.topic]],mpnet_document_topicDescription!$B$2:$C$28, 2, FALSE)</f>
        <v>-1_the_of_and_in_language_learning</v>
      </c>
    </row>
    <row r="452" spans="1:4" x14ac:dyDescent="0.25">
      <c r="A452" t="s">
        <v>4082</v>
      </c>
      <c r="B452" t="s">
        <v>4083</v>
      </c>
      <c r="C452">
        <v>6</v>
      </c>
      <c r="D452" s="9" t="str">
        <f>VLOOKUP(Table_mpnet_document_topics[[#This Row],[Column3.topic]],mpnet_document_topicDescription!$B$2:$C$28, 2, FALSE)</f>
        <v>6_vr_virtual_the_and</v>
      </c>
    </row>
    <row r="453" spans="1:4" x14ac:dyDescent="0.25">
      <c r="A453" t="s">
        <v>4087</v>
      </c>
      <c r="B453" t="s">
        <v>4088</v>
      </c>
      <c r="C453">
        <v>-1</v>
      </c>
      <c r="D453" s="9" t="str">
        <f>VLOOKUP(Table_mpnet_document_topics[[#This Row],[Column3.topic]],mpnet_document_topicDescription!$B$2:$C$28, 2, FALSE)</f>
        <v>-1_the_of_and_in_language_learning</v>
      </c>
    </row>
    <row r="454" spans="1:4" x14ac:dyDescent="0.25">
      <c r="A454" t="s">
        <v>4092</v>
      </c>
      <c r="B454" t="s">
        <v>4093</v>
      </c>
      <c r="C454">
        <v>-1</v>
      </c>
      <c r="D454" s="9" t="str">
        <f>VLOOKUP(Table_mpnet_document_topics[[#This Row],[Column3.topic]],mpnet_document_topicDescription!$B$2:$C$28, 2, FALSE)</f>
        <v>-1_the_of_and_in_language_learning</v>
      </c>
    </row>
    <row r="455" spans="1:4" x14ac:dyDescent="0.25">
      <c r="A455" t="s">
        <v>4097</v>
      </c>
      <c r="B455" t="s">
        <v>4098</v>
      </c>
      <c r="C455">
        <v>23</v>
      </c>
      <c r="D455" s="9" t="str">
        <f>VLOOKUP(Table_mpnet_document_topics[[#This Row],[Column3.topic]],mpnet_document_topicDescription!$B$2:$C$28, 2, FALSE)</f>
        <v>23_listening_test_item_comprehension</v>
      </c>
    </row>
    <row r="456" spans="1:4" x14ac:dyDescent="0.25">
      <c r="A456" t="s">
        <v>4103</v>
      </c>
      <c r="B456" t="s">
        <v>4104</v>
      </c>
      <c r="C456">
        <v>9</v>
      </c>
      <c r="D456" s="9" t="str">
        <f>VLOOKUP(Table_mpnet_document_topics[[#This Row],[Column3.topic]],mpnet_document_topicDescription!$B$2:$C$28, 2, FALSE)</f>
        <v>9_blended_learning_course_and</v>
      </c>
    </row>
    <row r="457" spans="1:4" x14ac:dyDescent="0.25">
      <c r="A457" t="s">
        <v>4109</v>
      </c>
      <c r="B457" t="s">
        <v>4110</v>
      </c>
      <c r="C457">
        <v>19</v>
      </c>
      <c r="D457" s="9" t="str">
        <f>VLOOKUP(Table_mpnet_document_topics[[#This Row],[Column3.topic]],mpnet_document_topicDescription!$B$2:$C$28, 2, FALSE)</f>
        <v>19_robot_rall_the_in</v>
      </c>
    </row>
    <row r="458" spans="1:4" x14ac:dyDescent="0.25">
      <c r="A458" t="s">
        <v>4113</v>
      </c>
      <c r="B458" t="s">
        <v>4114</v>
      </c>
      <c r="C458">
        <v>18</v>
      </c>
      <c r="D458" s="9" t="str">
        <f>VLOOKUP(Table_mpnet_document_topics[[#This Row],[Column3.topic]],mpnet_document_topicDescription!$B$2:$C$28, 2, FALSE)</f>
        <v>18_digital_storytelling_fan_the</v>
      </c>
    </row>
    <row r="459" spans="1:4" x14ac:dyDescent="0.25">
      <c r="A459" t="s">
        <v>4118</v>
      </c>
      <c r="B459" t="s">
        <v>4119</v>
      </c>
      <c r="C459">
        <v>-1</v>
      </c>
      <c r="D459" s="9" t="str">
        <f>VLOOKUP(Table_mpnet_document_topics[[#This Row],[Column3.topic]],mpnet_document_topicDescription!$B$2:$C$28, 2, FALSE)</f>
        <v>-1_the_of_and_in_language_learning</v>
      </c>
    </row>
    <row r="460" spans="1:4" x14ac:dyDescent="0.25">
      <c r="A460" t="s">
        <v>4123</v>
      </c>
      <c r="B460" t="s">
        <v>4124</v>
      </c>
      <c r="C460">
        <v>2</v>
      </c>
      <c r="D460" s="9" t="str">
        <f>VLOOKUP(Table_mpnet_document_topics[[#This Row],[Column3.topic]],mpnet_document_topicDescription!$B$2:$C$28, 2, FALSE)</f>
        <v>2_teachers_technology_and_of</v>
      </c>
    </row>
    <row r="461" spans="1:4" x14ac:dyDescent="0.25">
      <c r="A461" t="s">
        <v>4128</v>
      </c>
      <c r="B461" t="s">
        <v>4129</v>
      </c>
      <c r="C461">
        <v>2</v>
      </c>
      <c r="D461" s="9" t="str">
        <f>VLOOKUP(Table_mpnet_document_topics[[#This Row],[Column3.topic]],mpnet_document_topicDescription!$B$2:$C$28, 2, FALSE)</f>
        <v>2_teachers_technology_and_of</v>
      </c>
    </row>
    <row r="462" spans="1:4" x14ac:dyDescent="0.25">
      <c r="A462" t="s">
        <v>4133</v>
      </c>
      <c r="B462" t="s">
        <v>5998</v>
      </c>
      <c r="C462">
        <v>24</v>
      </c>
      <c r="D462" s="9" t="str">
        <f>VLOOKUP(Table_mpnet_document_topics[[#This Row],[Column3.topic]],mpnet_document_topicDescription!$B$2:$C$28, 2, FALSE)</f>
        <v>24_mt_translation_machine_students</v>
      </c>
    </row>
    <row r="463" spans="1:4" x14ac:dyDescent="0.25">
      <c r="A463" t="s">
        <v>4136</v>
      </c>
      <c r="B463" t="s">
        <v>4137</v>
      </c>
      <c r="C463">
        <v>19</v>
      </c>
      <c r="D463" s="9" t="str">
        <f>VLOOKUP(Table_mpnet_document_topics[[#This Row],[Column3.topic]],mpnet_document_topicDescription!$B$2:$C$28, 2, FALSE)</f>
        <v>19_robot_rall_the_in</v>
      </c>
    </row>
    <row r="464" spans="1:4" x14ac:dyDescent="0.25">
      <c r="A464" t="s">
        <v>4141</v>
      </c>
      <c r="B464" t="s">
        <v>4142</v>
      </c>
      <c r="C464">
        <v>7</v>
      </c>
      <c r="D464" s="9" t="str">
        <f>VLOOKUP(Table_mpnet_document_topics[[#This Row],[Column3.topic]],mpnet_document_topicDescription!$B$2:$C$28, 2, FALSE)</f>
        <v>7_pronunciation_asr_the_of</v>
      </c>
    </row>
    <row r="465" spans="1:4" x14ac:dyDescent="0.25">
      <c r="A465" t="s">
        <v>4146</v>
      </c>
      <c r="B465" t="s">
        <v>4147</v>
      </c>
      <c r="C465">
        <v>-1</v>
      </c>
      <c r="D465" s="9" t="str">
        <f>VLOOKUP(Table_mpnet_document_topics[[#This Row],[Column3.topic]],mpnet_document_topicDescription!$B$2:$C$28, 2, FALSE)</f>
        <v>-1_the_of_and_in_language_learning</v>
      </c>
    </row>
    <row r="466" spans="1:4" x14ac:dyDescent="0.25">
      <c r="A466" t="s">
        <v>4151</v>
      </c>
      <c r="B466" t="s">
        <v>4152</v>
      </c>
      <c r="C466">
        <v>12</v>
      </c>
      <c r="D466" s="9" t="str">
        <f>VLOOKUP(Table_mpnet_document_topics[[#This Row],[Column3.topic]],mpnet_document_topicDescription!$B$2:$C$28, 2, FALSE)</f>
        <v>12_captions_comprehension_captioning_listening</v>
      </c>
    </row>
    <row r="467" spans="1:4" x14ac:dyDescent="0.25">
      <c r="A467" t="s">
        <v>4156</v>
      </c>
      <c r="B467" t="s">
        <v>4157</v>
      </c>
      <c r="C467">
        <v>9</v>
      </c>
      <c r="D467" s="9" t="str">
        <f>VLOOKUP(Table_mpnet_document_topics[[#This Row],[Column3.topic]],mpnet_document_topicDescription!$B$2:$C$28, 2, FALSE)</f>
        <v>9_blended_learning_course_and</v>
      </c>
    </row>
    <row r="468" spans="1:4" x14ac:dyDescent="0.25">
      <c r="A468" t="s">
        <v>4161</v>
      </c>
      <c r="B468" t="s">
        <v>6000</v>
      </c>
      <c r="C468">
        <v>5</v>
      </c>
      <c r="D468" s="9" t="str">
        <f>VLOOKUP(Table_mpnet_document_topics[[#This Row],[Column3.topic]],mpnet_document_topicDescription!$B$2:$C$28, 2, FALSE)</f>
        <v>5_corpus_ddl_the_of</v>
      </c>
    </row>
    <row r="469" spans="1:4" x14ac:dyDescent="0.25">
      <c r="A469" t="s">
        <v>4164</v>
      </c>
      <c r="B469" t="s">
        <v>4165</v>
      </c>
      <c r="C469">
        <v>3</v>
      </c>
      <c r="D469" s="9" t="str">
        <f>VLOOKUP(Table_mpnet_document_topics[[#This Row],[Column3.topic]],mpnet_document_topicDescription!$B$2:$C$28, 2, FALSE)</f>
        <v>3_intercultural_telecollaboration_and_the</v>
      </c>
    </row>
    <row r="470" spans="1:4" x14ac:dyDescent="0.25">
      <c r="A470" t="s">
        <v>4170</v>
      </c>
      <c r="B470" t="s">
        <v>4171</v>
      </c>
      <c r="C470">
        <v>13</v>
      </c>
      <c r="D470" s="9" t="str">
        <f>VLOOKUP(Table_mpnet_document_topics[[#This Row],[Column3.topic]],mpnet_document_topicDescription!$B$2:$C$28, 2, FALSE)</f>
        <v>13_flipped_the_classroom_in</v>
      </c>
    </row>
    <row r="471" spans="1:4" x14ac:dyDescent="0.25">
      <c r="A471" t="s">
        <v>4175</v>
      </c>
      <c r="B471" t="s">
        <v>5996</v>
      </c>
      <c r="C471">
        <v>-1</v>
      </c>
      <c r="D471" s="9" t="str">
        <f>VLOOKUP(Table_mpnet_document_topics[[#This Row],[Column3.topic]],mpnet_document_topicDescription!$B$2:$C$28, 2, FALSE)</f>
        <v>-1_the_of_and_in_language_learning</v>
      </c>
    </row>
    <row r="472" spans="1:4" x14ac:dyDescent="0.25">
      <c r="A472" t="s">
        <v>4180</v>
      </c>
      <c r="B472" t="s">
        <v>4181</v>
      </c>
      <c r="C472">
        <v>13</v>
      </c>
      <c r="D472" s="9" t="str">
        <f>VLOOKUP(Table_mpnet_document_topics[[#This Row],[Column3.topic]],mpnet_document_topicDescription!$B$2:$C$28, 2, FALSE)</f>
        <v>13_flipped_the_classroom_in</v>
      </c>
    </row>
    <row r="473" spans="1:4" x14ac:dyDescent="0.25">
      <c r="A473" t="s">
        <v>4185</v>
      </c>
      <c r="B473" t="s">
        <v>5997</v>
      </c>
      <c r="C473">
        <v>0</v>
      </c>
      <c r="D473" s="9" t="str">
        <f>VLOOKUP(Table_mpnet_document_topics[[#This Row],[Column3.topic]],mpnet_document_topicDescription!$B$2:$C$28, 2, FALSE)</f>
        <v>0_writing_feedback_the_of</v>
      </c>
    </row>
    <row r="474" spans="1:4" x14ac:dyDescent="0.25">
      <c r="A474" t="s">
        <v>4189</v>
      </c>
      <c r="B474" t="s">
        <v>4190</v>
      </c>
      <c r="C474">
        <v>-1</v>
      </c>
      <c r="D474" s="9" t="str">
        <f>VLOOKUP(Table_mpnet_document_topics[[#This Row],[Column3.topic]],mpnet_document_topicDescription!$B$2:$C$28, 2, FALSE)</f>
        <v>-1_the_of_and_in_language_learning</v>
      </c>
    </row>
    <row r="475" spans="1:4" x14ac:dyDescent="0.25">
      <c r="A475" t="s">
        <v>4194</v>
      </c>
      <c r="B475" t="s">
        <v>4195</v>
      </c>
      <c r="C475">
        <v>-1</v>
      </c>
      <c r="D475" s="9" t="str">
        <f>VLOOKUP(Table_mpnet_document_topics[[#This Row],[Column3.topic]],mpnet_document_topicDescription!$B$2:$C$28, 2, FALSE)</f>
        <v>-1_the_of_and_in_language_learning</v>
      </c>
    </row>
    <row r="476" spans="1:4" x14ac:dyDescent="0.25">
      <c r="A476" t="s">
        <v>4199</v>
      </c>
      <c r="B476" t="s">
        <v>4200</v>
      </c>
      <c r="C476">
        <v>25</v>
      </c>
      <c r="D476" s="9" t="str">
        <f>VLOOKUP(Table_mpnet_document_topics[[#This Row],[Column3.topic]],mpnet_document_topicDescription!$B$2:$C$28, 2, FALSE)</f>
        <v>25_whatsapp_to_the_of</v>
      </c>
    </row>
    <row r="477" spans="1:4" x14ac:dyDescent="0.25">
      <c r="A477" t="s">
        <v>4204</v>
      </c>
      <c r="B477" t="s">
        <v>4205</v>
      </c>
      <c r="C477">
        <v>0</v>
      </c>
      <c r="D477" s="9" t="str">
        <f>VLOOKUP(Table_mpnet_document_topics[[#This Row],[Column3.topic]],mpnet_document_topicDescription!$B$2:$C$28, 2, FALSE)</f>
        <v>0_writing_feedback_the_of</v>
      </c>
    </row>
    <row r="478" spans="1:4" x14ac:dyDescent="0.25">
      <c r="A478" t="s">
        <v>4209</v>
      </c>
      <c r="B478" t="s">
        <v>4210</v>
      </c>
      <c r="C478">
        <v>4</v>
      </c>
      <c r="D478" s="9" t="str">
        <f>VLOOKUP(Table_mpnet_document_topics[[#This Row],[Column3.topic]],mpnet_document_topicDescription!$B$2:$C$28, 2, FALSE)</f>
        <v>4_task_in_the_and</v>
      </c>
    </row>
    <row r="479" spans="1:4" x14ac:dyDescent="0.25">
      <c r="A479" t="s">
        <v>4214</v>
      </c>
      <c r="B479" t="s">
        <v>4215</v>
      </c>
      <c r="C479">
        <v>15</v>
      </c>
      <c r="D479" s="9" t="str">
        <f>VLOOKUP(Table_mpnet_document_topics[[#This Row],[Column3.topic]],mpnet_document_topicDescription!$B$2:$C$28, 2, FALSE)</f>
        <v>15_vocabulary_the_of_knowledge</v>
      </c>
    </row>
    <row r="480" spans="1:4" x14ac:dyDescent="0.25">
      <c r="A480" t="s">
        <v>4220</v>
      </c>
      <c r="B480" t="s">
        <v>4221</v>
      </c>
      <c r="C480">
        <v>2</v>
      </c>
      <c r="D480" s="9" t="str">
        <f>VLOOKUP(Table_mpnet_document_topics[[#This Row],[Column3.topic]],mpnet_document_topicDescription!$B$2:$C$28, 2, FALSE)</f>
        <v>2_teachers_technology_and_of</v>
      </c>
    </row>
    <row r="481" spans="1:4" x14ac:dyDescent="0.25">
      <c r="A481" t="s">
        <v>4225</v>
      </c>
      <c r="B481" t="s">
        <v>4226</v>
      </c>
      <c r="C481">
        <v>10</v>
      </c>
      <c r="D481" s="9" t="str">
        <f>VLOOKUP(Table_mpnet_document_topics[[#This Row],[Column3.topic]],mpnet_document_topicDescription!$B$2:$C$28, 2, FALSE)</f>
        <v>10_call_of_the_and</v>
      </c>
    </row>
    <row r="482" spans="1:4" x14ac:dyDescent="0.25">
      <c r="A482" t="s">
        <v>4230</v>
      </c>
      <c r="B482" t="s">
        <v>4231</v>
      </c>
      <c r="C482">
        <v>-1</v>
      </c>
      <c r="D482" s="9" t="str">
        <f>VLOOKUP(Table_mpnet_document_topics[[#This Row],[Column3.topic]],mpnet_document_topicDescription!$B$2:$C$28, 2, FALSE)</f>
        <v>-1_the_of_and_in_language_learning</v>
      </c>
    </row>
    <row r="483" spans="1:4" x14ac:dyDescent="0.25">
      <c r="A483" t="s">
        <v>4235</v>
      </c>
      <c r="B483" t="s">
        <v>4236</v>
      </c>
      <c r="C483">
        <v>-1</v>
      </c>
      <c r="D483" s="9" t="str">
        <f>VLOOKUP(Table_mpnet_document_topics[[#This Row],[Column3.topic]],mpnet_document_topicDescription!$B$2:$C$28, 2, FALSE)</f>
        <v>-1_the_of_and_in_language_learning</v>
      </c>
    </row>
    <row r="484" spans="1:4" x14ac:dyDescent="0.25">
      <c r="A484" t="s">
        <v>4240</v>
      </c>
      <c r="B484" t="s">
        <v>4241</v>
      </c>
      <c r="C484">
        <v>19</v>
      </c>
      <c r="D484" s="9" t="str">
        <f>VLOOKUP(Table_mpnet_document_topics[[#This Row],[Column3.topic]],mpnet_document_topicDescription!$B$2:$C$28, 2, FALSE)</f>
        <v>19_robot_rall_the_in</v>
      </c>
    </row>
    <row r="485" spans="1:4" x14ac:dyDescent="0.25">
      <c r="A485" t="s">
        <v>4245</v>
      </c>
      <c r="B485" t="s">
        <v>4246</v>
      </c>
      <c r="C485">
        <v>13</v>
      </c>
      <c r="D485" s="9" t="str">
        <f>VLOOKUP(Table_mpnet_document_topics[[#This Row],[Column3.topic]],mpnet_document_topicDescription!$B$2:$C$28, 2, FALSE)</f>
        <v>13_flipped_the_classroom_in</v>
      </c>
    </row>
    <row r="486" spans="1:4" x14ac:dyDescent="0.25">
      <c r="A486" t="s">
        <v>4250</v>
      </c>
      <c r="B486" t="s">
        <v>4251</v>
      </c>
      <c r="C486">
        <v>1</v>
      </c>
      <c r="D486" s="9" t="str">
        <f>VLOOKUP(Table_mpnet_document_topics[[#This Row],[Column3.topic]],mpnet_document_topicDescription!$B$2:$C$28, 2, FALSE)</f>
        <v>1_mobile_learning_the_mall</v>
      </c>
    </row>
    <row r="487" spans="1:4" x14ac:dyDescent="0.25">
      <c r="A487" t="s">
        <v>4255</v>
      </c>
      <c r="B487" t="s">
        <v>5999</v>
      </c>
      <c r="C487">
        <v>1</v>
      </c>
      <c r="D487" s="9" t="str">
        <f>VLOOKUP(Table_mpnet_document_topics[[#This Row],[Column3.topic]],mpnet_document_topicDescription!$B$2:$C$28, 2, FALSE)</f>
        <v>1_mobile_learning_the_mall</v>
      </c>
    </row>
    <row r="488" spans="1:4" x14ac:dyDescent="0.25">
      <c r="A488" t="s">
        <v>4259</v>
      </c>
      <c r="B488" t="s">
        <v>4260</v>
      </c>
      <c r="C488">
        <v>-1</v>
      </c>
      <c r="D488" s="9" t="str">
        <f>VLOOKUP(Table_mpnet_document_topics[[#This Row],[Column3.topic]],mpnet_document_topicDescription!$B$2:$C$28, 2, FALSE)</f>
        <v>-1_the_of_and_in_language_learning</v>
      </c>
    </row>
    <row r="489" spans="1:4" x14ac:dyDescent="0.25">
      <c r="A489" t="s">
        <v>4458</v>
      </c>
      <c r="B489" t="s">
        <v>4459</v>
      </c>
      <c r="C489">
        <v>10</v>
      </c>
      <c r="D489" s="9" t="str">
        <f>VLOOKUP(Table_mpnet_document_topics[[#This Row],[Column3.topic]],mpnet_document_topicDescription!$B$2:$C$28, 2, FALSE)</f>
        <v>10_call_of_the_and</v>
      </c>
    </row>
    <row r="490" spans="1:4" x14ac:dyDescent="0.25">
      <c r="A490" t="s">
        <v>4464</v>
      </c>
      <c r="B490" t="s">
        <v>5964</v>
      </c>
      <c r="C490">
        <v>0</v>
      </c>
      <c r="D490" s="9" t="str">
        <f>VLOOKUP(Table_mpnet_document_topics[[#This Row],[Column3.topic]],mpnet_document_topicDescription!$B$2:$C$28, 2, FALSE)</f>
        <v>0_writing_feedback_the_of</v>
      </c>
    </row>
    <row r="491" spans="1:4" x14ac:dyDescent="0.25">
      <c r="A491" t="s">
        <v>4467</v>
      </c>
      <c r="B491" t="s">
        <v>4468</v>
      </c>
      <c r="C491">
        <v>10</v>
      </c>
      <c r="D491" s="9" t="str">
        <f>VLOOKUP(Table_mpnet_document_topics[[#This Row],[Column3.topic]],mpnet_document_topicDescription!$B$2:$C$28, 2, FALSE)</f>
        <v>10_call_of_the_and</v>
      </c>
    </row>
    <row r="492" spans="1:4" x14ac:dyDescent="0.25">
      <c r="A492" t="s">
        <v>4472</v>
      </c>
      <c r="B492" t="s">
        <v>4473</v>
      </c>
      <c r="C492">
        <v>5</v>
      </c>
      <c r="D492" s="9" t="str">
        <f>VLOOKUP(Table_mpnet_document_topics[[#This Row],[Column3.topic]],mpnet_document_topicDescription!$B$2:$C$28, 2, FALSE)</f>
        <v>5_corpus_ddl_the_of</v>
      </c>
    </row>
    <row r="493" spans="1:4" x14ac:dyDescent="0.25">
      <c r="A493" t="s">
        <v>4477</v>
      </c>
      <c r="B493" t="s">
        <v>4478</v>
      </c>
      <c r="C493">
        <v>0</v>
      </c>
      <c r="D493" s="9" t="str">
        <f>VLOOKUP(Table_mpnet_document_topics[[#This Row],[Column3.topic]],mpnet_document_topicDescription!$B$2:$C$28, 2, FALSE)</f>
        <v>0_writing_feedback_the_of</v>
      </c>
    </row>
    <row r="494" spans="1:4" x14ac:dyDescent="0.25">
      <c r="A494" t="s">
        <v>4481</v>
      </c>
      <c r="B494" t="s">
        <v>4482</v>
      </c>
      <c r="C494">
        <v>10</v>
      </c>
      <c r="D494" s="9" t="str">
        <f>VLOOKUP(Table_mpnet_document_topics[[#This Row],[Column3.topic]],mpnet_document_topicDescription!$B$2:$C$28, 2, FALSE)</f>
        <v>10_call_of_the_and</v>
      </c>
    </row>
    <row r="495" spans="1:4" x14ac:dyDescent="0.25">
      <c r="A495" t="s">
        <v>4486</v>
      </c>
      <c r="B495" t="s">
        <v>4487</v>
      </c>
      <c r="C495">
        <v>10</v>
      </c>
      <c r="D495" s="9" t="str">
        <f>VLOOKUP(Table_mpnet_document_topics[[#This Row],[Column3.topic]],mpnet_document_topicDescription!$B$2:$C$28, 2, FALSE)</f>
        <v>10_call_of_the_and</v>
      </c>
    </row>
    <row r="496" spans="1:4" x14ac:dyDescent="0.25">
      <c r="A496" t="s">
        <v>4491</v>
      </c>
      <c r="B496" t="s">
        <v>4492</v>
      </c>
      <c r="C496">
        <v>-1</v>
      </c>
      <c r="D496" s="9" t="str">
        <f>VLOOKUP(Table_mpnet_document_topics[[#This Row],[Column3.topic]],mpnet_document_topicDescription!$B$2:$C$28, 2, FALSE)</f>
        <v>-1_the_of_and_in_language_learning</v>
      </c>
    </row>
    <row r="497" spans="1:4" x14ac:dyDescent="0.25">
      <c r="A497" t="s">
        <v>4496</v>
      </c>
      <c r="B497" t="s">
        <v>4497</v>
      </c>
      <c r="C497">
        <v>7</v>
      </c>
      <c r="D497" s="9" t="str">
        <f>VLOOKUP(Table_mpnet_document_topics[[#This Row],[Column3.topic]],mpnet_document_topicDescription!$B$2:$C$28, 2, FALSE)</f>
        <v>7_pronunciation_asr_the_of</v>
      </c>
    </row>
    <row r="498" spans="1:4" x14ac:dyDescent="0.25">
      <c r="A498" t="s">
        <v>4501</v>
      </c>
      <c r="B498" t="s">
        <v>4502</v>
      </c>
      <c r="C498">
        <v>2</v>
      </c>
      <c r="D498" s="9" t="str">
        <f>VLOOKUP(Table_mpnet_document_topics[[#This Row],[Column3.topic]],mpnet_document_topicDescription!$B$2:$C$28, 2, FALSE)</f>
        <v>2_teachers_technology_and_of</v>
      </c>
    </row>
    <row r="499" spans="1:4" x14ac:dyDescent="0.25">
      <c r="A499" t="s">
        <v>4506</v>
      </c>
      <c r="B499" t="s">
        <v>4507</v>
      </c>
      <c r="C499">
        <v>15</v>
      </c>
      <c r="D499" s="9" t="str">
        <f>VLOOKUP(Table_mpnet_document_topics[[#This Row],[Column3.topic]],mpnet_document_topicDescription!$B$2:$C$28, 2, FALSE)</f>
        <v>15_vocabulary_the_of_knowledge</v>
      </c>
    </row>
    <row r="500" spans="1:4" x14ac:dyDescent="0.25">
      <c r="A500" t="s">
        <v>4511</v>
      </c>
      <c r="B500" t="s">
        <v>4512</v>
      </c>
      <c r="C500">
        <v>0</v>
      </c>
      <c r="D500" s="9" t="str">
        <f>VLOOKUP(Table_mpnet_document_topics[[#This Row],[Column3.topic]],mpnet_document_topicDescription!$B$2:$C$28, 2, FALSE)</f>
        <v>0_writing_feedback_the_of</v>
      </c>
    </row>
    <row r="501" spans="1:4" x14ac:dyDescent="0.25">
      <c r="A501" t="s">
        <v>4516</v>
      </c>
      <c r="B501" t="s">
        <v>4517</v>
      </c>
      <c r="C501">
        <v>2</v>
      </c>
      <c r="D501" s="9" t="str">
        <f>VLOOKUP(Table_mpnet_document_topics[[#This Row],[Column3.topic]],mpnet_document_topicDescription!$B$2:$C$28, 2, FALSE)</f>
        <v>2_teachers_technology_and_of</v>
      </c>
    </row>
    <row r="502" spans="1:4" x14ac:dyDescent="0.25">
      <c r="A502" t="s">
        <v>4521</v>
      </c>
      <c r="B502" t="s">
        <v>4522</v>
      </c>
      <c r="C502">
        <v>-1</v>
      </c>
      <c r="D502" s="9" t="str">
        <f>VLOOKUP(Table_mpnet_document_topics[[#This Row],[Column3.topic]],mpnet_document_topicDescription!$B$2:$C$28, 2, FALSE)</f>
        <v>-1_the_of_and_in_language_learning</v>
      </c>
    </row>
    <row r="503" spans="1:4" x14ac:dyDescent="0.25">
      <c r="A503" t="s">
        <v>4526</v>
      </c>
      <c r="B503" t="s">
        <v>4527</v>
      </c>
      <c r="C503">
        <v>0</v>
      </c>
      <c r="D503" s="9" t="str">
        <f>VLOOKUP(Table_mpnet_document_topics[[#This Row],[Column3.topic]],mpnet_document_topicDescription!$B$2:$C$28, 2, FALSE)</f>
        <v>0_writing_feedback_the_of</v>
      </c>
    </row>
    <row r="504" spans="1:4" x14ac:dyDescent="0.25">
      <c r="A504" t="s">
        <v>4530</v>
      </c>
      <c r="B504" t="s">
        <v>4531</v>
      </c>
      <c r="C504">
        <v>-1</v>
      </c>
      <c r="D504" s="9" t="str">
        <f>VLOOKUP(Table_mpnet_document_topics[[#This Row],[Column3.topic]],mpnet_document_topicDescription!$B$2:$C$28, 2, FALSE)</f>
        <v>-1_the_of_and_in_language_learning</v>
      </c>
    </row>
    <row r="505" spans="1:4" x14ac:dyDescent="0.25">
      <c r="A505" t="s">
        <v>4535</v>
      </c>
      <c r="B505" t="s">
        <v>4536</v>
      </c>
      <c r="C505">
        <v>-1</v>
      </c>
      <c r="D505" s="9" t="str">
        <f>VLOOKUP(Table_mpnet_document_topics[[#This Row],[Column3.topic]],mpnet_document_topicDescription!$B$2:$C$28, 2, FALSE)</f>
        <v>-1_the_of_and_in_language_learning</v>
      </c>
    </row>
    <row r="506" spans="1:4" x14ac:dyDescent="0.25">
      <c r="A506" t="s">
        <v>4540</v>
      </c>
      <c r="B506" t="s">
        <v>4541</v>
      </c>
      <c r="C506">
        <v>2</v>
      </c>
      <c r="D506" s="9" t="str">
        <f>VLOOKUP(Table_mpnet_document_topics[[#This Row],[Column3.topic]],mpnet_document_topicDescription!$B$2:$C$28, 2, FALSE)</f>
        <v>2_teachers_technology_and_of</v>
      </c>
    </row>
    <row r="507" spans="1:4" x14ac:dyDescent="0.25">
      <c r="A507" t="s">
        <v>4545</v>
      </c>
      <c r="B507" t="s">
        <v>4546</v>
      </c>
      <c r="C507">
        <v>5</v>
      </c>
      <c r="D507" s="9" t="str">
        <f>VLOOKUP(Table_mpnet_document_topics[[#This Row],[Column3.topic]],mpnet_document_topicDescription!$B$2:$C$28, 2, FALSE)</f>
        <v>5_corpus_ddl_the_of</v>
      </c>
    </row>
    <row r="508" spans="1:4" x14ac:dyDescent="0.25">
      <c r="A508" t="s">
        <v>4550</v>
      </c>
      <c r="B508" t="s">
        <v>4551</v>
      </c>
      <c r="C508">
        <v>1</v>
      </c>
      <c r="D508" s="9" t="str">
        <f>VLOOKUP(Table_mpnet_document_topics[[#This Row],[Column3.topic]],mpnet_document_topicDescription!$B$2:$C$28, 2, FALSE)</f>
        <v>1_mobile_learning_the_mall</v>
      </c>
    </row>
    <row r="509" spans="1:4" x14ac:dyDescent="0.25">
      <c r="A509" t="s">
        <v>377</v>
      </c>
      <c r="B509" t="s">
        <v>378</v>
      </c>
      <c r="C509">
        <v>4</v>
      </c>
      <c r="D509" s="9" t="str">
        <f>VLOOKUP(Table_mpnet_document_topics[[#This Row],[Column3.topic]],mpnet_document_topicDescription!$B$2:$C$28, 2, FALSE)</f>
        <v>4_task_in_the_and</v>
      </c>
    </row>
    <row r="510" spans="1:4" x14ac:dyDescent="0.25">
      <c r="A510" t="s">
        <v>384</v>
      </c>
      <c r="B510" t="s">
        <v>385</v>
      </c>
      <c r="C510">
        <v>0</v>
      </c>
      <c r="D510" s="9" t="str">
        <f>VLOOKUP(Table_mpnet_document_topics[[#This Row],[Column3.topic]],mpnet_document_topicDescription!$B$2:$C$28, 2, FALSE)</f>
        <v>0_writing_feedback_the_of</v>
      </c>
    </row>
    <row r="511" spans="1:4" x14ac:dyDescent="0.25">
      <c r="A511" t="s">
        <v>390</v>
      </c>
      <c r="B511" t="s">
        <v>391</v>
      </c>
      <c r="C511">
        <v>7</v>
      </c>
      <c r="D511" s="9" t="str">
        <f>VLOOKUP(Table_mpnet_document_topics[[#This Row],[Column3.topic]],mpnet_document_topicDescription!$B$2:$C$28, 2, FALSE)</f>
        <v>7_pronunciation_asr_the_of</v>
      </c>
    </row>
    <row r="512" spans="1:4" x14ac:dyDescent="0.25">
      <c r="A512" t="s">
        <v>395</v>
      </c>
      <c r="B512" t="s">
        <v>396</v>
      </c>
      <c r="C512">
        <v>4</v>
      </c>
      <c r="D512" s="9" t="str">
        <f>VLOOKUP(Table_mpnet_document_topics[[#This Row],[Column3.topic]],mpnet_document_topicDescription!$B$2:$C$28, 2, FALSE)</f>
        <v>4_task_in_the_and</v>
      </c>
    </row>
    <row r="513" spans="1:4" x14ac:dyDescent="0.25">
      <c r="A513" t="s">
        <v>400</v>
      </c>
      <c r="B513" t="s">
        <v>401</v>
      </c>
      <c r="C513">
        <v>16</v>
      </c>
      <c r="D513" s="9" t="str">
        <f>VLOOKUP(Table_mpnet_document_topics[[#This Row],[Column3.topic]],mpnet_document_topicDescription!$B$2:$C$28, 2, FALSE)</f>
        <v>16_reading_students_the_and</v>
      </c>
    </row>
    <row r="514" spans="1:4" x14ac:dyDescent="0.25">
      <c r="A514" t="s">
        <v>405</v>
      </c>
      <c r="B514" t="s">
        <v>406</v>
      </c>
      <c r="C514">
        <v>0</v>
      </c>
      <c r="D514" s="9" t="str">
        <f>VLOOKUP(Table_mpnet_document_topics[[#This Row],[Column3.topic]],mpnet_document_topicDescription!$B$2:$C$28, 2, FALSE)</f>
        <v>0_writing_feedback_the_of</v>
      </c>
    </row>
    <row r="515" spans="1:4" x14ac:dyDescent="0.25">
      <c r="A515" t="s">
        <v>410</v>
      </c>
      <c r="B515" t="s">
        <v>411</v>
      </c>
      <c r="C515">
        <v>4</v>
      </c>
      <c r="D515" s="9" t="str">
        <f>VLOOKUP(Table_mpnet_document_topics[[#This Row],[Column3.topic]],mpnet_document_topicDescription!$B$2:$C$28, 2, FALSE)</f>
        <v>4_task_in_the_and</v>
      </c>
    </row>
    <row r="516" spans="1:4" x14ac:dyDescent="0.25">
      <c r="A516" t="s">
        <v>415</v>
      </c>
      <c r="B516" t="s">
        <v>416</v>
      </c>
      <c r="C516">
        <v>-1</v>
      </c>
      <c r="D516" s="9" t="str">
        <f>VLOOKUP(Table_mpnet_document_topics[[#This Row],[Column3.topic]],mpnet_document_topicDescription!$B$2:$C$28, 2, FALSE)</f>
        <v>-1_the_of_and_in_language_learning</v>
      </c>
    </row>
    <row r="517" spans="1:4" x14ac:dyDescent="0.25">
      <c r="A517" t="s">
        <v>419</v>
      </c>
      <c r="B517" t="s">
        <v>420</v>
      </c>
      <c r="C517">
        <v>9</v>
      </c>
      <c r="D517" s="9" t="str">
        <f>VLOOKUP(Table_mpnet_document_topics[[#This Row],[Column3.topic]],mpnet_document_topicDescription!$B$2:$C$28, 2, FALSE)</f>
        <v>9_blended_learning_course_and</v>
      </c>
    </row>
    <row r="518" spans="1:4" x14ac:dyDescent="0.25">
      <c r="A518" t="s">
        <v>424</v>
      </c>
      <c r="B518" t="s">
        <v>425</v>
      </c>
      <c r="C518">
        <v>2</v>
      </c>
      <c r="D518" s="9" t="str">
        <f>VLOOKUP(Table_mpnet_document_topics[[#This Row],[Column3.topic]],mpnet_document_topicDescription!$B$2:$C$28, 2, FALSE)</f>
        <v>2_teachers_technology_and_of</v>
      </c>
    </row>
    <row r="519" spans="1:4" x14ac:dyDescent="0.25">
      <c r="A519" t="s">
        <v>429</v>
      </c>
      <c r="B519" t="s">
        <v>430</v>
      </c>
      <c r="C519">
        <v>-1</v>
      </c>
      <c r="D519" s="9" t="str">
        <f>VLOOKUP(Table_mpnet_document_topics[[#This Row],[Column3.topic]],mpnet_document_topicDescription!$B$2:$C$28, 2, FALSE)</f>
        <v>-1_the_of_and_in_language_learning</v>
      </c>
    </row>
    <row r="520" spans="1:4" x14ac:dyDescent="0.25">
      <c r="A520" t="s">
        <v>434</v>
      </c>
      <c r="B520" t="s">
        <v>435</v>
      </c>
      <c r="C520">
        <v>-1</v>
      </c>
      <c r="D520" s="9" t="str">
        <f>VLOOKUP(Table_mpnet_document_topics[[#This Row],[Column3.topic]],mpnet_document_topicDescription!$B$2:$C$28, 2, FALSE)</f>
        <v>-1_the_of_and_in_language_learning</v>
      </c>
    </row>
    <row r="521" spans="1:4" x14ac:dyDescent="0.25">
      <c r="A521" t="s">
        <v>439</v>
      </c>
      <c r="B521" t="s">
        <v>440</v>
      </c>
      <c r="C521">
        <v>12</v>
      </c>
      <c r="D521" s="9" t="str">
        <f>VLOOKUP(Table_mpnet_document_topics[[#This Row],[Column3.topic]],mpnet_document_topicDescription!$B$2:$C$28, 2, FALSE)</f>
        <v>12_captions_comprehension_captioning_listening</v>
      </c>
    </row>
    <row r="522" spans="1:4" x14ac:dyDescent="0.25">
      <c r="A522" t="s">
        <v>445</v>
      </c>
      <c r="B522" t="s">
        <v>446</v>
      </c>
      <c r="C522">
        <v>0</v>
      </c>
      <c r="D522" s="9" t="str">
        <f>VLOOKUP(Table_mpnet_document_topics[[#This Row],[Column3.topic]],mpnet_document_topicDescription!$B$2:$C$28, 2, FALSE)</f>
        <v>0_writing_feedback_the_of</v>
      </c>
    </row>
    <row r="523" spans="1:4" x14ac:dyDescent="0.25">
      <c r="A523" t="s">
        <v>450</v>
      </c>
      <c r="B523" t="s">
        <v>451</v>
      </c>
      <c r="C523">
        <v>-1</v>
      </c>
      <c r="D523" s="9" t="str">
        <f>VLOOKUP(Table_mpnet_document_topics[[#This Row],[Column3.topic]],mpnet_document_topicDescription!$B$2:$C$28, 2, FALSE)</f>
        <v>-1_the_of_and_in_language_learning</v>
      </c>
    </row>
    <row r="524" spans="1:4" x14ac:dyDescent="0.25">
      <c r="A524" t="s">
        <v>455</v>
      </c>
      <c r="B524" t="s">
        <v>456</v>
      </c>
      <c r="C524">
        <v>0</v>
      </c>
      <c r="D524" s="9" t="str">
        <f>VLOOKUP(Table_mpnet_document_topics[[#This Row],[Column3.topic]],mpnet_document_topicDescription!$B$2:$C$28, 2, FALSE)</f>
        <v>0_writing_feedback_the_of</v>
      </c>
    </row>
    <row r="525" spans="1:4" x14ac:dyDescent="0.25">
      <c r="A525" t="s">
        <v>460</v>
      </c>
      <c r="B525" t="s">
        <v>461</v>
      </c>
      <c r="C525">
        <v>-1</v>
      </c>
      <c r="D525" s="9" t="str">
        <f>VLOOKUP(Table_mpnet_document_topics[[#This Row],[Column3.topic]],mpnet_document_topicDescription!$B$2:$C$28, 2, FALSE)</f>
        <v>-1_the_of_and_in_language_learning</v>
      </c>
    </row>
    <row r="526" spans="1:4" x14ac:dyDescent="0.25">
      <c r="A526" t="s">
        <v>464</v>
      </c>
      <c r="B526" t="s">
        <v>465</v>
      </c>
      <c r="C526">
        <v>3</v>
      </c>
      <c r="D526" s="9" t="str">
        <f>VLOOKUP(Table_mpnet_document_topics[[#This Row],[Column3.topic]],mpnet_document_topicDescription!$B$2:$C$28, 2, FALSE)</f>
        <v>3_intercultural_telecollaboration_and_the</v>
      </c>
    </row>
    <row r="527" spans="1:4" x14ac:dyDescent="0.25">
      <c r="A527" t="s">
        <v>469</v>
      </c>
      <c r="B527" t="s">
        <v>470</v>
      </c>
      <c r="C527">
        <v>0</v>
      </c>
      <c r="D527" s="9" t="str">
        <f>VLOOKUP(Table_mpnet_document_topics[[#This Row],[Column3.topic]],mpnet_document_topicDescription!$B$2:$C$28, 2, FALSE)</f>
        <v>0_writing_feedback_the_of</v>
      </c>
    </row>
    <row r="528" spans="1:4" x14ac:dyDescent="0.25">
      <c r="A528" t="s">
        <v>474</v>
      </c>
      <c r="B528" t="s">
        <v>475</v>
      </c>
      <c r="C528">
        <v>3</v>
      </c>
      <c r="D528" s="9" t="str">
        <f>VLOOKUP(Table_mpnet_document_topics[[#This Row],[Column3.topic]],mpnet_document_topicDescription!$B$2:$C$28, 2, FALSE)</f>
        <v>3_intercultural_telecollaboration_and_the</v>
      </c>
    </row>
    <row r="529" spans="1:4" x14ac:dyDescent="0.25">
      <c r="A529" t="s">
        <v>479</v>
      </c>
      <c r="B529" t="s">
        <v>480</v>
      </c>
      <c r="C529">
        <v>5</v>
      </c>
      <c r="D529" s="9" t="str">
        <f>VLOOKUP(Table_mpnet_document_topics[[#This Row],[Column3.topic]],mpnet_document_topicDescription!$B$2:$C$28, 2, FALSE)</f>
        <v>5_corpus_ddl_the_of</v>
      </c>
    </row>
    <row r="530" spans="1:4" x14ac:dyDescent="0.25">
      <c r="A530" t="s">
        <v>484</v>
      </c>
      <c r="B530" t="s">
        <v>485</v>
      </c>
      <c r="C530">
        <v>6</v>
      </c>
      <c r="D530" s="9" t="str">
        <f>VLOOKUP(Table_mpnet_document_topics[[#This Row],[Column3.topic]],mpnet_document_topicDescription!$B$2:$C$28, 2, FALSE)</f>
        <v>6_vr_virtual_the_and</v>
      </c>
    </row>
    <row r="531" spans="1:4" x14ac:dyDescent="0.25">
      <c r="A531" t="s">
        <v>489</v>
      </c>
      <c r="B531" t="s">
        <v>490</v>
      </c>
      <c r="C531">
        <v>-1</v>
      </c>
      <c r="D531" s="9" t="str">
        <f>VLOOKUP(Table_mpnet_document_topics[[#This Row],[Column3.topic]],mpnet_document_topicDescription!$B$2:$C$28, 2, FALSE)</f>
        <v>-1_the_of_and_in_language_learning</v>
      </c>
    </row>
    <row r="532" spans="1:4" x14ac:dyDescent="0.25">
      <c r="A532" t="s">
        <v>495</v>
      </c>
      <c r="B532" t="s">
        <v>496</v>
      </c>
      <c r="C532">
        <v>8</v>
      </c>
      <c r="D532" s="9" t="str">
        <f>VLOOKUP(Table_mpnet_document_topics[[#This Row],[Column3.topic]],mpnet_document_topicDescription!$B$2:$C$28, 2, FALSE)</f>
        <v>8_game_games_gaming_and</v>
      </c>
    </row>
    <row r="533" spans="1:4" x14ac:dyDescent="0.25">
      <c r="A533" t="s">
        <v>501</v>
      </c>
      <c r="B533" t="s">
        <v>502</v>
      </c>
      <c r="C533">
        <v>8</v>
      </c>
      <c r="D533" s="9" t="str">
        <f>VLOOKUP(Table_mpnet_document_topics[[#This Row],[Column3.topic]],mpnet_document_topicDescription!$B$2:$C$28, 2, FALSE)</f>
        <v>8_game_games_gaming_and</v>
      </c>
    </row>
    <row r="534" spans="1:4" x14ac:dyDescent="0.25">
      <c r="A534" t="s">
        <v>505</v>
      </c>
      <c r="B534" t="s">
        <v>506</v>
      </c>
      <c r="C534">
        <v>-1</v>
      </c>
      <c r="D534" s="9" t="str">
        <f>VLOOKUP(Table_mpnet_document_topics[[#This Row],[Column3.topic]],mpnet_document_topicDescription!$B$2:$C$28, 2, FALSE)</f>
        <v>-1_the_of_and_in_language_learning</v>
      </c>
    </row>
    <row r="535" spans="1:4" x14ac:dyDescent="0.25">
      <c r="A535" t="s">
        <v>510</v>
      </c>
      <c r="B535" t="s">
        <v>511</v>
      </c>
      <c r="C535">
        <v>14</v>
      </c>
      <c r="D535" s="9" t="str">
        <f>VLOOKUP(Table_mpnet_document_topics[[#This Row],[Column3.topic]],mpnet_document_topicDescription!$B$2:$C$28, 2, FALSE)</f>
        <v>14_and_identity_of_in</v>
      </c>
    </row>
    <row r="536" spans="1:4" x14ac:dyDescent="0.25">
      <c r="A536" t="s">
        <v>515</v>
      </c>
      <c r="B536" t="s">
        <v>516</v>
      </c>
      <c r="C536">
        <v>8</v>
      </c>
      <c r="D536" s="9" t="str">
        <f>VLOOKUP(Table_mpnet_document_topics[[#This Row],[Column3.topic]],mpnet_document_topicDescription!$B$2:$C$28, 2, FALSE)</f>
        <v>8_game_games_gaming_and</v>
      </c>
    </row>
    <row r="537" spans="1:4" x14ac:dyDescent="0.25">
      <c r="A537" t="s">
        <v>850</v>
      </c>
      <c r="B537" t="s">
        <v>851</v>
      </c>
      <c r="C537">
        <v>14</v>
      </c>
      <c r="D537" s="9" t="str">
        <f>VLOOKUP(Table_mpnet_document_topics[[#This Row],[Column3.topic]],mpnet_document_topicDescription!$B$2:$C$28, 2, FALSE)</f>
        <v>14_and_identity_of_in</v>
      </c>
    </row>
    <row r="538" spans="1:4" x14ac:dyDescent="0.25">
      <c r="A538" t="s">
        <v>855</v>
      </c>
      <c r="B538" t="s">
        <v>5550</v>
      </c>
      <c r="C538">
        <v>14</v>
      </c>
      <c r="D538" s="9" t="str">
        <f>VLOOKUP(Table_mpnet_document_topics[[#This Row],[Column3.topic]],mpnet_document_topicDescription!$B$2:$C$28, 2, FALSE)</f>
        <v>14_and_identity_of_in</v>
      </c>
    </row>
    <row r="539" spans="1:4" x14ac:dyDescent="0.25">
      <c r="A539" t="s">
        <v>860</v>
      </c>
      <c r="B539" t="s">
        <v>861</v>
      </c>
      <c r="C539">
        <v>14</v>
      </c>
      <c r="D539" s="9" t="str">
        <f>VLOOKUP(Table_mpnet_document_topics[[#This Row],[Column3.topic]],mpnet_document_topicDescription!$B$2:$C$28, 2, FALSE)</f>
        <v>14_and_identity_of_in</v>
      </c>
    </row>
    <row r="540" spans="1:4" x14ac:dyDescent="0.25">
      <c r="A540" t="s">
        <v>864</v>
      </c>
      <c r="B540" t="s">
        <v>865</v>
      </c>
      <c r="C540">
        <v>3</v>
      </c>
      <c r="D540" s="9" t="str">
        <f>VLOOKUP(Table_mpnet_document_topics[[#This Row],[Column3.topic]],mpnet_document_topicDescription!$B$2:$C$28, 2, FALSE)</f>
        <v>3_intercultural_telecollaboration_and_the</v>
      </c>
    </row>
    <row r="541" spans="1:4" x14ac:dyDescent="0.25">
      <c r="A541" t="s">
        <v>870</v>
      </c>
      <c r="B541" t="s">
        <v>871</v>
      </c>
      <c r="C541">
        <v>-1</v>
      </c>
      <c r="D541" s="9" t="str">
        <f>VLOOKUP(Table_mpnet_document_topics[[#This Row],[Column3.topic]],mpnet_document_topicDescription!$B$2:$C$28, 2, FALSE)</f>
        <v>-1_the_of_and_in_language_learning</v>
      </c>
    </row>
    <row r="542" spans="1:4" x14ac:dyDescent="0.25">
      <c r="A542" t="s">
        <v>875</v>
      </c>
      <c r="B542" t="s">
        <v>876</v>
      </c>
      <c r="C542">
        <v>-1</v>
      </c>
      <c r="D542" s="9" t="str">
        <f>VLOOKUP(Table_mpnet_document_topics[[#This Row],[Column3.topic]],mpnet_document_topicDescription!$B$2:$C$28, 2, FALSE)</f>
        <v>-1_the_of_and_in_language_learning</v>
      </c>
    </row>
    <row r="543" spans="1:4" x14ac:dyDescent="0.25">
      <c r="A543" t="s">
        <v>880</v>
      </c>
      <c r="B543" t="s">
        <v>881</v>
      </c>
      <c r="C543">
        <v>14</v>
      </c>
      <c r="D543" s="9" t="str">
        <f>VLOOKUP(Table_mpnet_document_topics[[#This Row],[Column3.topic]],mpnet_document_topicDescription!$B$2:$C$28, 2, FALSE)</f>
        <v>14_and_identity_of_in</v>
      </c>
    </row>
    <row r="544" spans="1:4" x14ac:dyDescent="0.25">
      <c r="A544" t="s">
        <v>885</v>
      </c>
      <c r="B544" t="s">
        <v>886</v>
      </c>
      <c r="C544">
        <v>3</v>
      </c>
      <c r="D544" s="9" t="str">
        <f>VLOOKUP(Table_mpnet_document_topics[[#This Row],[Column3.topic]],mpnet_document_topicDescription!$B$2:$C$28, 2, FALSE)</f>
        <v>3_intercultural_telecollaboration_and_the</v>
      </c>
    </row>
    <row r="545" spans="1:4" x14ac:dyDescent="0.25">
      <c r="A545" t="s">
        <v>891</v>
      </c>
      <c r="B545" t="s">
        <v>892</v>
      </c>
      <c r="C545">
        <v>2</v>
      </c>
      <c r="D545" s="9" t="str">
        <f>VLOOKUP(Table_mpnet_document_topics[[#This Row],[Column3.topic]],mpnet_document_topicDescription!$B$2:$C$28, 2, FALSE)</f>
        <v>2_teachers_technology_and_of</v>
      </c>
    </row>
    <row r="546" spans="1:4" x14ac:dyDescent="0.25">
      <c r="A546" t="s">
        <v>896</v>
      </c>
      <c r="B546" t="s">
        <v>897</v>
      </c>
      <c r="C546">
        <v>2</v>
      </c>
      <c r="D546" s="9" t="str">
        <f>VLOOKUP(Table_mpnet_document_topics[[#This Row],[Column3.topic]],mpnet_document_topicDescription!$B$2:$C$28, 2, FALSE)</f>
        <v>2_teachers_technology_and_of</v>
      </c>
    </row>
    <row r="547" spans="1:4" x14ac:dyDescent="0.25">
      <c r="A547" t="s">
        <v>901</v>
      </c>
      <c r="B547" t="s">
        <v>902</v>
      </c>
      <c r="C547">
        <v>-1</v>
      </c>
      <c r="D547" s="9" t="str">
        <f>VLOOKUP(Table_mpnet_document_topics[[#This Row],[Column3.topic]],mpnet_document_topicDescription!$B$2:$C$28, 2, FALSE)</f>
        <v>-1_the_of_and_in_language_learning</v>
      </c>
    </row>
    <row r="548" spans="1:4" x14ac:dyDescent="0.25">
      <c r="A548" t="s">
        <v>905</v>
      </c>
      <c r="B548" t="s">
        <v>906</v>
      </c>
      <c r="C548">
        <v>0</v>
      </c>
      <c r="D548" s="9" t="str">
        <f>VLOOKUP(Table_mpnet_document_topics[[#This Row],[Column3.topic]],mpnet_document_topicDescription!$B$2:$C$28, 2, FALSE)</f>
        <v>0_writing_feedback_the_of</v>
      </c>
    </row>
    <row r="549" spans="1:4" x14ac:dyDescent="0.25">
      <c r="A549" t="s">
        <v>910</v>
      </c>
      <c r="B549" t="s">
        <v>911</v>
      </c>
      <c r="C549">
        <v>3</v>
      </c>
      <c r="D549" s="9" t="str">
        <f>VLOOKUP(Table_mpnet_document_topics[[#This Row],[Column3.topic]],mpnet_document_topicDescription!$B$2:$C$28, 2, FALSE)</f>
        <v>3_intercultural_telecollaboration_and_the</v>
      </c>
    </row>
    <row r="550" spans="1:4" x14ac:dyDescent="0.25">
      <c r="A550" t="s">
        <v>916</v>
      </c>
      <c r="B550" t="s">
        <v>917</v>
      </c>
      <c r="C550">
        <v>2</v>
      </c>
      <c r="D550" s="9" t="str">
        <f>VLOOKUP(Table_mpnet_document_topics[[#This Row],[Column3.topic]],mpnet_document_topicDescription!$B$2:$C$28, 2, FALSE)</f>
        <v>2_teachers_technology_and_of</v>
      </c>
    </row>
    <row r="551" spans="1:4" x14ac:dyDescent="0.25">
      <c r="A551" t="s">
        <v>921</v>
      </c>
      <c r="B551" t="s">
        <v>922</v>
      </c>
      <c r="C551">
        <v>6</v>
      </c>
      <c r="D551" s="9" t="str">
        <f>VLOOKUP(Table_mpnet_document_topics[[#This Row],[Column3.topic]],mpnet_document_topicDescription!$B$2:$C$28, 2, FALSE)</f>
        <v>6_vr_virtual_the_and</v>
      </c>
    </row>
    <row r="552" spans="1:4" x14ac:dyDescent="0.25">
      <c r="A552" t="s">
        <v>927</v>
      </c>
      <c r="B552" t="s">
        <v>928</v>
      </c>
      <c r="C552">
        <v>-1</v>
      </c>
      <c r="D552" s="9" t="str">
        <f>VLOOKUP(Table_mpnet_document_topics[[#This Row],[Column3.topic]],mpnet_document_topicDescription!$B$2:$C$28, 2, FALSE)</f>
        <v>-1_the_of_and_in_language_learning</v>
      </c>
    </row>
    <row r="553" spans="1:4" x14ac:dyDescent="0.25">
      <c r="A553" t="s">
        <v>932</v>
      </c>
      <c r="B553" t="s">
        <v>933</v>
      </c>
      <c r="C553">
        <v>2</v>
      </c>
      <c r="D553" s="9" t="str">
        <f>VLOOKUP(Table_mpnet_document_topics[[#This Row],[Column3.topic]],mpnet_document_topicDescription!$B$2:$C$28, 2, FALSE)</f>
        <v>2_teachers_technology_and_of</v>
      </c>
    </row>
    <row r="554" spans="1:4" x14ac:dyDescent="0.25">
      <c r="A554" t="s">
        <v>937</v>
      </c>
      <c r="B554" t="s">
        <v>938</v>
      </c>
      <c r="C554">
        <v>2</v>
      </c>
      <c r="D554" s="9" t="str">
        <f>VLOOKUP(Table_mpnet_document_topics[[#This Row],[Column3.topic]],mpnet_document_topicDescription!$B$2:$C$28, 2, FALSE)</f>
        <v>2_teachers_technology_and_of</v>
      </c>
    </row>
    <row r="555" spans="1:4" x14ac:dyDescent="0.25">
      <c r="A555" t="s">
        <v>942</v>
      </c>
      <c r="B555" t="s">
        <v>943</v>
      </c>
      <c r="C555">
        <v>0</v>
      </c>
      <c r="D555" s="9" t="str">
        <f>VLOOKUP(Table_mpnet_document_topics[[#This Row],[Column3.topic]],mpnet_document_topicDescription!$B$2:$C$28, 2, FALSE)</f>
        <v>0_writing_feedback_the_of</v>
      </c>
    </row>
    <row r="556" spans="1:4" x14ac:dyDescent="0.25">
      <c r="A556" t="s">
        <v>947</v>
      </c>
      <c r="B556" t="s">
        <v>948</v>
      </c>
      <c r="C556">
        <v>16</v>
      </c>
      <c r="D556" s="9" t="str">
        <f>VLOOKUP(Table_mpnet_document_topics[[#This Row],[Column3.topic]],mpnet_document_topicDescription!$B$2:$C$28, 2, FALSE)</f>
        <v>16_reading_students_the_and</v>
      </c>
    </row>
    <row r="557" spans="1:4" x14ac:dyDescent="0.25">
      <c r="A557" t="s">
        <v>952</v>
      </c>
      <c r="B557" t="s">
        <v>953</v>
      </c>
      <c r="C557">
        <v>4</v>
      </c>
      <c r="D557" s="9" t="str">
        <f>VLOOKUP(Table_mpnet_document_topics[[#This Row],[Column3.topic]],mpnet_document_topicDescription!$B$2:$C$28, 2, FALSE)</f>
        <v>4_task_in_the_and</v>
      </c>
    </row>
    <row r="558" spans="1:4" x14ac:dyDescent="0.25">
      <c r="A558" t="s">
        <v>956</v>
      </c>
      <c r="B558" t="s">
        <v>957</v>
      </c>
      <c r="C558">
        <v>-1</v>
      </c>
      <c r="D558" s="9" t="str">
        <f>VLOOKUP(Table_mpnet_document_topics[[#This Row],[Column3.topic]],mpnet_document_topicDescription!$B$2:$C$28, 2, FALSE)</f>
        <v>-1_the_of_and_in_language_learning</v>
      </c>
    </row>
    <row r="559" spans="1:4" x14ac:dyDescent="0.25">
      <c r="A559" t="s">
        <v>961</v>
      </c>
      <c r="B559" t="s">
        <v>962</v>
      </c>
      <c r="C559">
        <v>0</v>
      </c>
      <c r="D559" s="9" t="str">
        <f>VLOOKUP(Table_mpnet_document_topics[[#This Row],[Column3.topic]],mpnet_document_topicDescription!$B$2:$C$28, 2, FALSE)</f>
        <v>0_writing_feedback_the_of</v>
      </c>
    </row>
    <row r="560" spans="1:4" x14ac:dyDescent="0.25">
      <c r="A560" t="s">
        <v>966</v>
      </c>
      <c r="B560" t="s">
        <v>967</v>
      </c>
      <c r="C560">
        <v>6</v>
      </c>
      <c r="D560" s="9" t="str">
        <f>VLOOKUP(Table_mpnet_document_topics[[#This Row],[Column3.topic]],mpnet_document_topicDescription!$B$2:$C$28, 2, FALSE)</f>
        <v>6_vr_virtual_the_and</v>
      </c>
    </row>
    <row r="561" spans="1:4" x14ac:dyDescent="0.25">
      <c r="A561" t="s">
        <v>971</v>
      </c>
      <c r="B561" t="s">
        <v>972</v>
      </c>
      <c r="C561">
        <v>-1</v>
      </c>
      <c r="D561" s="9" t="str">
        <f>VLOOKUP(Table_mpnet_document_topics[[#This Row],[Column3.topic]],mpnet_document_topicDescription!$B$2:$C$28, 2, FALSE)</f>
        <v>-1_the_of_and_in_language_learning</v>
      </c>
    </row>
    <row r="562" spans="1:4" x14ac:dyDescent="0.25">
      <c r="A562" t="s">
        <v>976</v>
      </c>
      <c r="B562" t="s">
        <v>977</v>
      </c>
      <c r="C562">
        <v>3</v>
      </c>
      <c r="D562" s="9" t="str">
        <f>VLOOKUP(Table_mpnet_document_topics[[#This Row],[Column3.topic]],mpnet_document_topicDescription!$B$2:$C$28, 2, FALSE)</f>
        <v>3_intercultural_telecollaboration_and_the</v>
      </c>
    </row>
    <row r="563" spans="1:4" x14ac:dyDescent="0.25">
      <c r="A563" t="s">
        <v>981</v>
      </c>
      <c r="B563" t="s">
        <v>982</v>
      </c>
      <c r="C563">
        <v>5</v>
      </c>
      <c r="D563" s="9" t="str">
        <f>VLOOKUP(Table_mpnet_document_topics[[#This Row],[Column3.topic]],mpnet_document_topicDescription!$B$2:$C$28, 2, FALSE)</f>
        <v>5_corpus_ddl_the_of</v>
      </c>
    </row>
    <row r="564" spans="1:4" x14ac:dyDescent="0.25">
      <c r="A564" t="s">
        <v>986</v>
      </c>
      <c r="B564" t="s">
        <v>987</v>
      </c>
      <c r="C564">
        <v>6</v>
      </c>
      <c r="D564" s="9" t="str">
        <f>VLOOKUP(Table_mpnet_document_topics[[#This Row],[Column3.topic]],mpnet_document_topicDescription!$B$2:$C$28, 2, FALSE)</f>
        <v>6_vr_virtual_the_and</v>
      </c>
    </row>
    <row r="565" spans="1:4" x14ac:dyDescent="0.25">
      <c r="A565" t="s">
        <v>1422</v>
      </c>
      <c r="B565" t="s">
        <v>1423</v>
      </c>
      <c r="C565">
        <v>-1</v>
      </c>
      <c r="D565" s="9" t="str">
        <f>VLOOKUP(Table_mpnet_document_topics[[#This Row],[Column3.topic]],mpnet_document_topicDescription!$B$2:$C$28, 2, FALSE)</f>
        <v>-1_the_of_and_in_language_learning</v>
      </c>
    </row>
    <row r="566" spans="1:4" x14ac:dyDescent="0.25">
      <c r="A566" t="s">
        <v>1427</v>
      </c>
      <c r="B566" t="s">
        <v>1428</v>
      </c>
      <c r="C566">
        <v>20</v>
      </c>
      <c r="D566" s="9" t="str">
        <f>VLOOKUP(Table_mpnet_document_topics[[#This Row],[Column3.topic]],mpnet_document_topicDescription!$B$2:$C$28, 2, FALSE)</f>
        <v>20_pragmatics_pragmatic_of_the</v>
      </c>
    </row>
    <row r="567" spans="1:4" x14ac:dyDescent="0.25">
      <c r="A567" t="s">
        <v>1432</v>
      </c>
      <c r="B567" t="s">
        <v>1433</v>
      </c>
      <c r="C567">
        <v>-1</v>
      </c>
      <c r="D567" s="9" t="str">
        <f>VLOOKUP(Table_mpnet_document_topics[[#This Row],[Column3.topic]],mpnet_document_topicDescription!$B$2:$C$28, 2, FALSE)</f>
        <v>-1_the_of_and_in_language_learning</v>
      </c>
    </row>
    <row r="568" spans="1:4" x14ac:dyDescent="0.25">
      <c r="A568" t="s">
        <v>1437</v>
      </c>
      <c r="B568" t="s">
        <v>1438</v>
      </c>
      <c r="C568">
        <v>10</v>
      </c>
      <c r="D568" s="9" t="str">
        <f>VLOOKUP(Table_mpnet_document_topics[[#This Row],[Column3.topic]],mpnet_document_topicDescription!$B$2:$C$28, 2, FALSE)</f>
        <v>10_call_of_the_and</v>
      </c>
    </row>
    <row r="569" spans="1:4" x14ac:dyDescent="0.25">
      <c r="A569" t="s">
        <v>1442</v>
      </c>
      <c r="B569" t="s">
        <v>1443</v>
      </c>
      <c r="C569">
        <v>7</v>
      </c>
      <c r="D569" s="9" t="str">
        <f>VLOOKUP(Table_mpnet_document_topics[[#This Row],[Column3.topic]],mpnet_document_topicDescription!$B$2:$C$28, 2, FALSE)</f>
        <v>7_pronunciation_asr_the_of</v>
      </c>
    </row>
    <row r="570" spans="1:4" x14ac:dyDescent="0.25">
      <c r="A570" t="s">
        <v>1447</v>
      </c>
      <c r="B570" t="s">
        <v>1448</v>
      </c>
      <c r="C570">
        <v>-1</v>
      </c>
      <c r="D570" s="9" t="str">
        <f>VLOOKUP(Table_mpnet_document_topics[[#This Row],[Column3.topic]],mpnet_document_topicDescription!$B$2:$C$28, 2, FALSE)</f>
        <v>-1_the_of_and_in_language_learning</v>
      </c>
    </row>
    <row r="571" spans="1:4" x14ac:dyDescent="0.25">
      <c r="A571" t="s">
        <v>1452</v>
      </c>
      <c r="B571" t="s">
        <v>1453</v>
      </c>
      <c r="C571">
        <v>-1</v>
      </c>
      <c r="D571" s="9" t="str">
        <f>VLOOKUP(Table_mpnet_document_topics[[#This Row],[Column3.topic]],mpnet_document_topicDescription!$B$2:$C$28, 2, FALSE)</f>
        <v>-1_the_of_and_in_language_learning</v>
      </c>
    </row>
    <row r="572" spans="1:4" x14ac:dyDescent="0.25">
      <c r="A572" t="s">
        <v>1457</v>
      </c>
      <c r="B572" t="s">
        <v>1458</v>
      </c>
      <c r="C572">
        <v>4</v>
      </c>
      <c r="D572" s="9" t="str">
        <f>VLOOKUP(Table_mpnet_document_topics[[#This Row],[Column3.topic]],mpnet_document_topicDescription!$B$2:$C$28, 2, FALSE)</f>
        <v>4_task_in_the_and</v>
      </c>
    </row>
    <row r="573" spans="1:4" x14ac:dyDescent="0.25">
      <c r="A573" t="s">
        <v>1462</v>
      </c>
      <c r="B573" t="s">
        <v>1463</v>
      </c>
      <c r="C573">
        <v>3</v>
      </c>
      <c r="D573" s="9" t="str">
        <f>VLOOKUP(Table_mpnet_document_topics[[#This Row],[Column3.topic]],mpnet_document_topicDescription!$B$2:$C$28, 2, FALSE)</f>
        <v>3_intercultural_telecollaboration_and_the</v>
      </c>
    </row>
    <row r="574" spans="1:4" x14ac:dyDescent="0.25">
      <c r="A574" t="s">
        <v>1467</v>
      </c>
      <c r="B574" t="s">
        <v>1468</v>
      </c>
      <c r="C574">
        <v>10</v>
      </c>
      <c r="D574" s="9" t="str">
        <f>VLOOKUP(Table_mpnet_document_topics[[#This Row],[Column3.topic]],mpnet_document_topicDescription!$B$2:$C$28, 2, FALSE)</f>
        <v>10_call_of_the_and</v>
      </c>
    </row>
    <row r="575" spans="1:4" x14ac:dyDescent="0.25">
      <c r="A575" t="s">
        <v>1472</v>
      </c>
      <c r="B575" t="s">
        <v>1473</v>
      </c>
      <c r="C575">
        <v>-1</v>
      </c>
      <c r="D575" s="9" t="str">
        <f>VLOOKUP(Table_mpnet_document_topics[[#This Row],[Column3.topic]],mpnet_document_topicDescription!$B$2:$C$28, 2, FALSE)</f>
        <v>-1_the_of_and_in_language_learning</v>
      </c>
    </row>
    <row r="576" spans="1:4" x14ac:dyDescent="0.25">
      <c r="A576" t="s">
        <v>1477</v>
      </c>
      <c r="B576" t="s">
        <v>1478</v>
      </c>
      <c r="C576">
        <v>10</v>
      </c>
      <c r="D576" s="9" t="str">
        <f>VLOOKUP(Table_mpnet_document_topics[[#This Row],[Column3.topic]],mpnet_document_topicDescription!$B$2:$C$28, 2, FALSE)</f>
        <v>10_call_of_the_and</v>
      </c>
    </row>
    <row r="577" spans="1:4" x14ac:dyDescent="0.25">
      <c r="A577" t="s">
        <v>1481</v>
      </c>
      <c r="B577" t="s">
        <v>1482</v>
      </c>
      <c r="C577">
        <v>-1</v>
      </c>
      <c r="D577" s="9" t="str">
        <f>VLOOKUP(Table_mpnet_document_topics[[#This Row],[Column3.topic]],mpnet_document_topicDescription!$B$2:$C$28, 2, FALSE)</f>
        <v>-1_the_of_and_in_language_learning</v>
      </c>
    </row>
    <row r="578" spans="1:4" x14ac:dyDescent="0.25">
      <c r="A578" t="s">
        <v>1485</v>
      </c>
      <c r="B578" t="s">
        <v>1486</v>
      </c>
      <c r="C578">
        <v>-1</v>
      </c>
      <c r="D578" s="9" t="str">
        <f>VLOOKUP(Table_mpnet_document_topics[[#This Row],[Column3.topic]],mpnet_document_topicDescription!$B$2:$C$28, 2, FALSE)</f>
        <v>-1_the_of_and_in_language_learning</v>
      </c>
    </row>
    <row r="579" spans="1:4" x14ac:dyDescent="0.25">
      <c r="A579" t="s">
        <v>1490</v>
      </c>
      <c r="B579" t="s">
        <v>1491</v>
      </c>
      <c r="C579">
        <v>0</v>
      </c>
      <c r="D579" s="9" t="str">
        <f>VLOOKUP(Table_mpnet_document_topics[[#This Row],[Column3.topic]],mpnet_document_topicDescription!$B$2:$C$28, 2, FALSE)</f>
        <v>0_writing_feedback_the_of</v>
      </c>
    </row>
    <row r="580" spans="1:4" x14ac:dyDescent="0.25">
      <c r="A580" t="s">
        <v>1495</v>
      </c>
      <c r="B580" t="s">
        <v>1496</v>
      </c>
      <c r="C580">
        <v>11</v>
      </c>
      <c r="D580" s="9" t="str">
        <f>VLOOKUP(Table_mpnet_document_topics[[#This Row],[Column3.topic]],mpnet_document_topicDescription!$B$2:$C$28, 2, FALSE)</f>
        <v>11_glosses_vocabulary_the_gloss</v>
      </c>
    </row>
    <row r="581" spans="1:4" x14ac:dyDescent="0.25">
      <c r="A581" t="s">
        <v>1500</v>
      </c>
      <c r="B581" t="s">
        <v>1501</v>
      </c>
      <c r="C581">
        <v>3</v>
      </c>
      <c r="D581" s="9" t="str">
        <f>VLOOKUP(Table_mpnet_document_topics[[#This Row],[Column3.topic]],mpnet_document_topicDescription!$B$2:$C$28, 2, FALSE)</f>
        <v>3_intercultural_telecollaboration_and_the</v>
      </c>
    </row>
    <row r="582" spans="1:4" x14ac:dyDescent="0.25">
      <c r="A582" t="s">
        <v>1506</v>
      </c>
      <c r="B582" t="s">
        <v>1507</v>
      </c>
      <c r="C582">
        <v>0</v>
      </c>
      <c r="D582" s="9" t="str">
        <f>VLOOKUP(Table_mpnet_document_topics[[#This Row],[Column3.topic]],mpnet_document_topicDescription!$B$2:$C$28, 2, FALSE)</f>
        <v>0_writing_feedback_the_of</v>
      </c>
    </row>
    <row r="583" spans="1:4" x14ac:dyDescent="0.25">
      <c r="A583" t="s">
        <v>1511</v>
      </c>
      <c r="B583" t="s">
        <v>1512</v>
      </c>
      <c r="C583">
        <v>23</v>
      </c>
      <c r="D583" s="9" t="str">
        <f>VLOOKUP(Table_mpnet_document_topics[[#This Row],[Column3.topic]],mpnet_document_topicDescription!$B$2:$C$28, 2, FALSE)</f>
        <v>23_listening_test_item_comprehension</v>
      </c>
    </row>
    <row r="584" spans="1:4" x14ac:dyDescent="0.25">
      <c r="A584" t="s">
        <v>1516</v>
      </c>
      <c r="B584" t="s">
        <v>1517</v>
      </c>
      <c r="C584">
        <v>0</v>
      </c>
      <c r="D584" s="9" t="str">
        <f>VLOOKUP(Table_mpnet_document_topics[[#This Row],[Column3.topic]],mpnet_document_topicDescription!$B$2:$C$28, 2, FALSE)</f>
        <v>0_writing_feedback_the_of</v>
      </c>
    </row>
    <row r="585" spans="1:4" x14ac:dyDescent="0.25">
      <c r="A585" t="s">
        <v>1521</v>
      </c>
      <c r="B585" t="s">
        <v>1522</v>
      </c>
      <c r="C585">
        <v>5</v>
      </c>
      <c r="D585" s="9" t="str">
        <f>VLOOKUP(Table_mpnet_document_topics[[#This Row],[Column3.topic]],mpnet_document_topicDescription!$B$2:$C$28, 2, FALSE)</f>
        <v>5_corpus_ddl_the_of</v>
      </c>
    </row>
    <row r="586" spans="1:4" x14ac:dyDescent="0.25">
      <c r="A586" t="s">
        <v>1526</v>
      </c>
      <c r="B586" t="s">
        <v>1527</v>
      </c>
      <c r="C586">
        <v>6</v>
      </c>
      <c r="D586" s="9" t="str">
        <f>VLOOKUP(Table_mpnet_document_topics[[#This Row],[Column3.topic]],mpnet_document_topicDescription!$B$2:$C$28, 2, FALSE)</f>
        <v>6_vr_virtual_the_and</v>
      </c>
    </row>
    <row r="587" spans="1:4" x14ac:dyDescent="0.25">
      <c r="A587" t="s">
        <v>1532</v>
      </c>
      <c r="B587" t="s">
        <v>1533</v>
      </c>
      <c r="C587">
        <v>17</v>
      </c>
      <c r="D587" s="9" t="str">
        <f>VLOOKUP(Table_mpnet_document_topics[[#This Row],[Column3.topic]],mpnet_document_topicDescription!$B$2:$C$28, 2, FALSE)</f>
        <v>17_facebook_social_the_networking</v>
      </c>
    </row>
    <row r="588" spans="1:4" x14ac:dyDescent="0.25">
      <c r="A588" t="s">
        <v>1537</v>
      </c>
      <c r="B588" t="s">
        <v>1538</v>
      </c>
      <c r="C588">
        <v>17</v>
      </c>
      <c r="D588" s="9" t="str">
        <f>VLOOKUP(Table_mpnet_document_topics[[#This Row],[Column3.topic]],mpnet_document_topicDescription!$B$2:$C$28, 2, FALSE)</f>
        <v>17_facebook_social_the_networking</v>
      </c>
    </row>
    <row r="589" spans="1:4" x14ac:dyDescent="0.25">
      <c r="A589" t="s">
        <v>1542</v>
      </c>
      <c r="B589" t="s">
        <v>1543</v>
      </c>
      <c r="C589">
        <v>20</v>
      </c>
      <c r="D589" s="9" t="str">
        <f>VLOOKUP(Table_mpnet_document_topics[[#This Row],[Column3.topic]],mpnet_document_topicDescription!$B$2:$C$28, 2, FALSE)</f>
        <v>20_pragmatics_pragmatic_of_the</v>
      </c>
    </row>
    <row r="590" spans="1:4" x14ac:dyDescent="0.25">
      <c r="A590" t="s">
        <v>1547</v>
      </c>
      <c r="B590" t="s">
        <v>5540</v>
      </c>
      <c r="C590">
        <v>-1</v>
      </c>
      <c r="D590" s="9" t="str">
        <f>VLOOKUP(Table_mpnet_document_topics[[#This Row],[Column3.topic]],mpnet_document_topicDescription!$B$2:$C$28, 2, FALSE)</f>
        <v>-1_the_of_and_in_language_learning</v>
      </c>
    </row>
    <row r="591" spans="1:4" x14ac:dyDescent="0.25">
      <c r="A591" t="s">
        <v>1550</v>
      </c>
      <c r="B591" t="s">
        <v>1551</v>
      </c>
      <c r="C591">
        <v>-1</v>
      </c>
      <c r="D591" s="9" t="str">
        <f>VLOOKUP(Table_mpnet_document_topics[[#This Row],[Column3.topic]],mpnet_document_topicDescription!$B$2:$C$28, 2, FALSE)</f>
        <v>-1_the_of_and_in_language_learning</v>
      </c>
    </row>
    <row r="592" spans="1:4" x14ac:dyDescent="0.25">
      <c r="A592" t="s">
        <v>1555</v>
      </c>
      <c r="B592" t="s">
        <v>1556</v>
      </c>
      <c r="C592">
        <v>4</v>
      </c>
      <c r="D592" s="9" t="str">
        <f>VLOOKUP(Table_mpnet_document_topics[[#This Row],[Column3.topic]],mpnet_document_topicDescription!$B$2:$C$28, 2, FALSE)</f>
        <v>4_task_in_the_and</v>
      </c>
    </row>
    <row r="593" spans="1:4" x14ac:dyDescent="0.25">
      <c r="A593" t="s">
        <v>1560</v>
      </c>
      <c r="B593" t="s">
        <v>1561</v>
      </c>
      <c r="C593">
        <v>6</v>
      </c>
      <c r="D593" s="9" t="str">
        <f>VLOOKUP(Table_mpnet_document_topics[[#This Row],[Column3.topic]],mpnet_document_topicDescription!$B$2:$C$28, 2, FALSE)</f>
        <v>6_vr_virtual_the_and</v>
      </c>
    </row>
    <row r="594" spans="1:4" x14ac:dyDescent="0.25">
      <c r="A594" t="s">
        <v>1565</v>
      </c>
      <c r="B594" t="s">
        <v>1566</v>
      </c>
      <c r="C594">
        <v>-1</v>
      </c>
      <c r="D594" s="9" t="str">
        <f>VLOOKUP(Table_mpnet_document_topics[[#This Row],[Column3.topic]],mpnet_document_topicDescription!$B$2:$C$28, 2, FALSE)</f>
        <v>-1_the_of_and_in_language_learning</v>
      </c>
    </row>
    <row r="595" spans="1:4" x14ac:dyDescent="0.25">
      <c r="A595" t="s">
        <v>1570</v>
      </c>
      <c r="B595" t="s">
        <v>1571</v>
      </c>
      <c r="C595">
        <v>-1</v>
      </c>
      <c r="D595" s="9" t="str">
        <f>VLOOKUP(Table_mpnet_document_topics[[#This Row],[Column3.topic]],mpnet_document_topicDescription!$B$2:$C$28, 2, FALSE)</f>
        <v>-1_the_of_and_in_language_learning</v>
      </c>
    </row>
    <row r="596" spans="1:4" x14ac:dyDescent="0.25">
      <c r="A596" t="s">
        <v>1574</v>
      </c>
      <c r="B596" t="s">
        <v>1575</v>
      </c>
      <c r="C596">
        <v>14</v>
      </c>
      <c r="D596" s="9" t="str">
        <f>VLOOKUP(Table_mpnet_document_topics[[#This Row],[Column3.topic]],mpnet_document_topicDescription!$B$2:$C$28, 2, FALSE)</f>
        <v>14_and_identity_of_in</v>
      </c>
    </row>
    <row r="597" spans="1:4" x14ac:dyDescent="0.25">
      <c r="A597" t="s">
        <v>1579</v>
      </c>
      <c r="B597" t="s">
        <v>1580</v>
      </c>
      <c r="C597">
        <v>0</v>
      </c>
      <c r="D597" s="9" t="str">
        <f>VLOOKUP(Table_mpnet_document_topics[[#This Row],[Column3.topic]],mpnet_document_topicDescription!$B$2:$C$28, 2, FALSE)</f>
        <v>0_writing_feedback_the_of</v>
      </c>
    </row>
    <row r="598" spans="1:4" x14ac:dyDescent="0.25">
      <c r="A598" t="s">
        <v>1869</v>
      </c>
      <c r="B598" t="s">
        <v>1870</v>
      </c>
      <c r="C598">
        <v>-1</v>
      </c>
      <c r="D598" s="9" t="str">
        <f>VLOOKUP(Table_mpnet_document_topics[[#This Row],[Column3.topic]],mpnet_document_topicDescription!$B$2:$C$28, 2, FALSE)</f>
        <v>-1_the_of_and_in_language_learning</v>
      </c>
    </row>
    <row r="599" spans="1:4" x14ac:dyDescent="0.25">
      <c r="A599" t="s">
        <v>1874</v>
      </c>
      <c r="B599" t="s">
        <v>1875</v>
      </c>
      <c r="C599">
        <v>0</v>
      </c>
      <c r="D599" s="9" t="str">
        <f>VLOOKUP(Table_mpnet_document_topics[[#This Row],[Column3.topic]],mpnet_document_topicDescription!$B$2:$C$28, 2, FALSE)</f>
        <v>0_writing_feedback_the_of</v>
      </c>
    </row>
    <row r="600" spans="1:4" x14ac:dyDescent="0.25">
      <c r="A600" t="s">
        <v>1879</v>
      </c>
      <c r="B600" t="s">
        <v>1880</v>
      </c>
      <c r="C600">
        <v>0</v>
      </c>
      <c r="D600" s="9" t="str">
        <f>VLOOKUP(Table_mpnet_document_topics[[#This Row],[Column3.topic]],mpnet_document_topicDescription!$B$2:$C$28, 2, FALSE)</f>
        <v>0_writing_feedback_the_of</v>
      </c>
    </row>
    <row r="601" spans="1:4" x14ac:dyDescent="0.25">
      <c r="A601" t="s">
        <v>1884</v>
      </c>
      <c r="B601" t="s">
        <v>1885</v>
      </c>
      <c r="C601">
        <v>0</v>
      </c>
      <c r="D601" s="9" t="str">
        <f>VLOOKUP(Table_mpnet_document_topics[[#This Row],[Column3.topic]],mpnet_document_topicDescription!$B$2:$C$28, 2, FALSE)</f>
        <v>0_writing_feedback_the_of</v>
      </c>
    </row>
    <row r="602" spans="1:4" x14ac:dyDescent="0.25">
      <c r="A602" t="s">
        <v>1889</v>
      </c>
      <c r="B602" t="s">
        <v>1890</v>
      </c>
      <c r="C602">
        <v>4</v>
      </c>
      <c r="D602" s="9" t="str">
        <f>VLOOKUP(Table_mpnet_document_topics[[#This Row],[Column3.topic]],mpnet_document_topicDescription!$B$2:$C$28, 2, FALSE)</f>
        <v>4_task_in_the_and</v>
      </c>
    </row>
    <row r="603" spans="1:4" x14ac:dyDescent="0.25">
      <c r="A603" t="s">
        <v>1895</v>
      </c>
      <c r="B603" t="s">
        <v>1896</v>
      </c>
      <c r="C603">
        <v>0</v>
      </c>
      <c r="D603" s="9" t="str">
        <f>VLOOKUP(Table_mpnet_document_topics[[#This Row],[Column3.topic]],mpnet_document_topicDescription!$B$2:$C$28, 2, FALSE)</f>
        <v>0_writing_feedback_the_of</v>
      </c>
    </row>
    <row r="604" spans="1:4" x14ac:dyDescent="0.25">
      <c r="A604" t="s">
        <v>1901</v>
      </c>
      <c r="B604" t="s">
        <v>1902</v>
      </c>
      <c r="C604">
        <v>14</v>
      </c>
      <c r="D604" s="9" t="str">
        <f>VLOOKUP(Table_mpnet_document_topics[[#This Row],[Column3.topic]],mpnet_document_topicDescription!$B$2:$C$28, 2, FALSE)</f>
        <v>14_and_identity_of_in</v>
      </c>
    </row>
    <row r="605" spans="1:4" x14ac:dyDescent="0.25">
      <c r="A605" t="s">
        <v>1906</v>
      </c>
      <c r="B605" t="s">
        <v>1907</v>
      </c>
      <c r="C605">
        <v>4</v>
      </c>
      <c r="D605" s="9" t="str">
        <f>VLOOKUP(Table_mpnet_document_topics[[#This Row],[Column3.topic]],mpnet_document_topicDescription!$B$2:$C$28, 2, FALSE)</f>
        <v>4_task_in_the_and</v>
      </c>
    </row>
    <row r="606" spans="1:4" x14ac:dyDescent="0.25">
      <c r="A606" t="s">
        <v>1911</v>
      </c>
      <c r="B606" t="s">
        <v>1912</v>
      </c>
      <c r="C606">
        <v>11</v>
      </c>
      <c r="D606" s="9" t="str">
        <f>VLOOKUP(Table_mpnet_document_topics[[#This Row],[Column3.topic]],mpnet_document_topicDescription!$B$2:$C$28, 2, FALSE)</f>
        <v>11_glosses_vocabulary_the_gloss</v>
      </c>
    </row>
    <row r="607" spans="1:4" x14ac:dyDescent="0.25">
      <c r="A607" t="s">
        <v>1916</v>
      </c>
      <c r="B607" t="s">
        <v>1917</v>
      </c>
      <c r="C607">
        <v>0</v>
      </c>
      <c r="D607" s="9" t="str">
        <f>VLOOKUP(Table_mpnet_document_topics[[#This Row],[Column3.topic]],mpnet_document_topicDescription!$B$2:$C$28, 2, FALSE)</f>
        <v>0_writing_feedback_the_of</v>
      </c>
    </row>
    <row r="608" spans="1:4" x14ac:dyDescent="0.25">
      <c r="A608" t="s">
        <v>1921</v>
      </c>
      <c r="B608" t="s">
        <v>1922</v>
      </c>
      <c r="C608">
        <v>21</v>
      </c>
      <c r="D608" s="9" t="str">
        <f>VLOOKUP(Table_mpnet_document_topics[[#This Row],[Column3.topic]],mpnet_document_topicDescription!$B$2:$C$28, 2, FALSE)</f>
        <v>21_multimodal_videoconferencing_online_webcam</v>
      </c>
    </row>
    <row r="609" spans="1:4" x14ac:dyDescent="0.25">
      <c r="A609" t="s">
        <v>1926</v>
      </c>
      <c r="B609" t="s">
        <v>5535</v>
      </c>
      <c r="C609">
        <v>13</v>
      </c>
      <c r="D609" s="9" t="str">
        <f>VLOOKUP(Table_mpnet_document_topics[[#This Row],[Column3.topic]],mpnet_document_topicDescription!$B$2:$C$28, 2, FALSE)</f>
        <v>13_flipped_the_classroom_in</v>
      </c>
    </row>
    <row r="610" spans="1:4" x14ac:dyDescent="0.25">
      <c r="A610" t="s">
        <v>1929</v>
      </c>
      <c r="B610" t="s">
        <v>1930</v>
      </c>
      <c r="C610">
        <v>8</v>
      </c>
      <c r="D610" s="9" t="str">
        <f>VLOOKUP(Table_mpnet_document_topics[[#This Row],[Column3.topic]],mpnet_document_topicDescription!$B$2:$C$28, 2, FALSE)</f>
        <v>8_game_games_gaming_and</v>
      </c>
    </row>
    <row r="611" spans="1:4" x14ac:dyDescent="0.25">
      <c r="A611" t="s">
        <v>1934</v>
      </c>
      <c r="B611" t="s">
        <v>1935</v>
      </c>
      <c r="C611">
        <v>20</v>
      </c>
      <c r="D611" s="9" t="str">
        <f>VLOOKUP(Table_mpnet_document_topics[[#This Row],[Column3.topic]],mpnet_document_topicDescription!$B$2:$C$28, 2, FALSE)</f>
        <v>20_pragmatics_pragmatic_of_the</v>
      </c>
    </row>
    <row r="612" spans="1:4" x14ac:dyDescent="0.25">
      <c r="A612" t="s">
        <v>1939</v>
      </c>
      <c r="B612" t="s">
        <v>1940</v>
      </c>
      <c r="C612">
        <v>-1</v>
      </c>
      <c r="D612" s="9" t="str">
        <f>VLOOKUP(Table_mpnet_document_topics[[#This Row],[Column3.topic]],mpnet_document_topicDescription!$B$2:$C$28, 2, FALSE)</f>
        <v>-1_the_of_and_in_language_learning</v>
      </c>
    </row>
    <row r="613" spans="1:4" x14ac:dyDescent="0.25">
      <c r="A613" t="s">
        <v>1944</v>
      </c>
      <c r="B613" t="s">
        <v>1945</v>
      </c>
      <c r="C613">
        <v>9</v>
      </c>
      <c r="D613" s="9" t="str">
        <f>VLOOKUP(Table_mpnet_document_topics[[#This Row],[Column3.topic]],mpnet_document_topicDescription!$B$2:$C$28, 2, FALSE)</f>
        <v>9_blended_learning_course_and</v>
      </c>
    </row>
    <row r="614" spans="1:4" x14ac:dyDescent="0.25">
      <c r="A614" t="s">
        <v>1948</v>
      </c>
      <c r="B614" t="s">
        <v>1949</v>
      </c>
      <c r="C614">
        <v>21</v>
      </c>
      <c r="D614" s="9" t="str">
        <f>VLOOKUP(Table_mpnet_document_topics[[#This Row],[Column3.topic]],mpnet_document_topicDescription!$B$2:$C$28, 2, FALSE)</f>
        <v>21_multimodal_videoconferencing_online_webcam</v>
      </c>
    </row>
    <row r="615" spans="1:4" x14ac:dyDescent="0.25">
      <c r="A615" t="s">
        <v>1954</v>
      </c>
      <c r="B615" t="s">
        <v>1955</v>
      </c>
      <c r="C615">
        <v>0</v>
      </c>
      <c r="D615" s="9" t="str">
        <f>VLOOKUP(Table_mpnet_document_topics[[#This Row],[Column3.topic]],mpnet_document_topicDescription!$B$2:$C$28, 2, FALSE)</f>
        <v>0_writing_feedback_the_of</v>
      </c>
    </row>
    <row r="616" spans="1:4" x14ac:dyDescent="0.25">
      <c r="A616" t="s">
        <v>1959</v>
      </c>
      <c r="B616" t="s">
        <v>1960</v>
      </c>
      <c r="C616">
        <v>1</v>
      </c>
      <c r="D616" s="9" t="str">
        <f>VLOOKUP(Table_mpnet_document_topics[[#This Row],[Column3.topic]],mpnet_document_topicDescription!$B$2:$C$28, 2, FALSE)</f>
        <v>1_mobile_learning_the_mall</v>
      </c>
    </row>
    <row r="617" spans="1:4" x14ac:dyDescent="0.25">
      <c r="A617" t="s">
        <v>1963</v>
      </c>
      <c r="B617" t="s">
        <v>1964</v>
      </c>
      <c r="C617">
        <v>5</v>
      </c>
      <c r="D617" s="9" t="str">
        <f>VLOOKUP(Table_mpnet_document_topics[[#This Row],[Column3.topic]],mpnet_document_topicDescription!$B$2:$C$28, 2, FALSE)</f>
        <v>5_corpus_ddl_the_of</v>
      </c>
    </row>
    <row r="618" spans="1:4" x14ac:dyDescent="0.25">
      <c r="A618" t="s">
        <v>1968</v>
      </c>
      <c r="B618" t="s">
        <v>1969</v>
      </c>
      <c r="C618">
        <v>5</v>
      </c>
      <c r="D618" s="9" t="str">
        <f>VLOOKUP(Table_mpnet_document_topics[[#This Row],[Column3.topic]],mpnet_document_topicDescription!$B$2:$C$28, 2, FALSE)</f>
        <v>5_corpus_ddl_the_of</v>
      </c>
    </row>
    <row r="619" spans="1:4" x14ac:dyDescent="0.25">
      <c r="A619" t="s">
        <v>1972</v>
      </c>
      <c r="B619" t="s">
        <v>1973</v>
      </c>
      <c r="C619">
        <v>5</v>
      </c>
      <c r="D619" s="9" t="str">
        <f>VLOOKUP(Table_mpnet_document_topics[[#This Row],[Column3.topic]],mpnet_document_topicDescription!$B$2:$C$28, 2, FALSE)</f>
        <v>5_corpus_ddl_the_of</v>
      </c>
    </row>
    <row r="620" spans="1:4" x14ac:dyDescent="0.25">
      <c r="A620" t="s">
        <v>1977</v>
      </c>
      <c r="B620" t="s">
        <v>1978</v>
      </c>
      <c r="C620">
        <v>5</v>
      </c>
      <c r="D620" s="9" t="str">
        <f>VLOOKUP(Table_mpnet_document_topics[[#This Row],[Column3.topic]],mpnet_document_topicDescription!$B$2:$C$28, 2, FALSE)</f>
        <v>5_corpus_ddl_the_of</v>
      </c>
    </row>
    <row r="621" spans="1:4" x14ac:dyDescent="0.25">
      <c r="A621" t="s">
        <v>1982</v>
      </c>
      <c r="B621" t="s">
        <v>1983</v>
      </c>
      <c r="C621">
        <v>-1</v>
      </c>
      <c r="D621" s="9" t="str">
        <f>VLOOKUP(Table_mpnet_document_topics[[#This Row],[Column3.topic]],mpnet_document_topicDescription!$B$2:$C$28, 2, FALSE)</f>
        <v>-1_the_of_and_in_language_learning</v>
      </c>
    </row>
    <row r="622" spans="1:4" x14ac:dyDescent="0.25">
      <c r="A622" t="s">
        <v>1988</v>
      </c>
      <c r="B622" t="s">
        <v>1989</v>
      </c>
      <c r="C622">
        <v>-1</v>
      </c>
      <c r="D622" s="9" t="str">
        <f>VLOOKUP(Table_mpnet_document_topics[[#This Row],[Column3.topic]],mpnet_document_topicDescription!$B$2:$C$28, 2, FALSE)</f>
        <v>-1_the_of_and_in_language_learning</v>
      </c>
    </row>
    <row r="623" spans="1:4" x14ac:dyDescent="0.25">
      <c r="A623" t="s">
        <v>1994</v>
      </c>
      <c r="B623" t="s">
        <v>1995</v>
      </c>
      <c r="C623">
        <v>5</v>
      </c>
      <c r="D623" s="9" t="str">
        <f>VLOOKUP(Table_mpnet_document_topics[[#This Row],[Column3.topic]],mpnet_document_topicDescription!$B$2:$C$28, 2, FALSE)</f>
        <v>5_corpus_ddl_the_of</v>
      </c>
    </row>
    <row r="624" spans="1:4" x14ac:dyDescent="0.25">
      <c r="A624" t="s">
        <v>2000</v>
      </c>
      <c r="B624" t="s">
        <v>2001</v>
      </c>
      <c r="C624">
        <v>-1</v>
      </c>
      <c r="D624" s="9" t="str">
        <f>VLOOKUP(Table_mpnet_document_topics[[#This Row],[Column3.topic]],mpnet_document_topicDescription!$B$2:$C$28, 2, FALSE)</f>
        <v>-1_the_of_and_in_language_learning</v>
      </c>
    </row>
    <row r="625" spans="1:4" x14ac:dyDescent="0.25">
      <c r="A625" t="s">
        <v>2006</v>
      </c>
      <c r="B625" t="s">
        <v>2007</v>
      </c>
      <c r="C625">
        <v>5</v>
      </c>
      <c r="D625" s="9" t="str">
        <f>VLOOKUP(Table_mpnet_document_topics[[#This Row],[Column3.topic]],mpnet_document_topicDescription!$B$2:$C$28, 2, FALSE)</f>
        <v>5_corpus_ddl_the_of</v>
      </c>
    </row>
    <row r="626" spans="1:4" x14ac:dyDescent="0.25">
      <c r="A626" t="s">
        <v>2011</v>
      </c>
      <c r="B626" t="s">
        <v>2012</v>
      </c>
      <c r="C626">
        <v>5</v>
      </c>
      <c r="D626" s="9" t="str">
        <f>VLOOKUP(Table_mpnet_document_topics[[#This Row],[Column3.topic]],mpnet_document_topicDescription!$B$2:$C$28, 2, FALSE)</f>
        <v>5_corpus_ddl_the_of</v>
      </c>
    </row>
    <row r="627" spans="1:4" x14ac:dyDescent="0.25">
      <c r="A627" t="s">
        <v>2312</v>
      </c>
      <c r="B627" t="s">
        <v>2313</v>
      </c>
      <c r="C627">
        <v>0</v>
      </c>
      <c r="D627" s="9" t="str">
        <f>VLOOKUP(Table_mpnet_document_topics[[#This Row],[Column3.topic]],mpnet_document_topicDescription!$B$2:$C$28, 2, FALSE)</f>
        <v>0_writing_feedback_the_of</v>
      </c>
    </row>
    <row r="628" spans="1:4" x14ac:dyDescent="0.25">
      <c r="A628" t="s">
        <v>2317</v>
      </c>
      <c r="B628" t="s">
        <v>5533</v>
      </c>
      <c r="C628">
        <v>14</v>
      </c>
      <c r="D628" s="9" t="str">
        <f>VLOOKUP(Table_mpnet_document_topics[[#This Row],[Column3.topic]],mpnet_document_topicDescription!$B$2:$C$28, 2, FALSE)</f>
        <v>14_and_identity_of_in</v>
      </c>
    </row>
    <row r="629" spans="1:4" x14ac:dyDescent="0.25">
      <c r="A629" t="s">
        <v>2322</v>
      </c>
      <c r="B629" t="s">
        <v>5534</v>
      </c>
      <c r="C629">
        <v>-1</v>
      </c>
      <c r="D629" s="9" t="str">
        <f>VLOOKUP(Table_mpnet_document_topics[[#This Row],[Column3.topic]],mpnet_document_topicDescription!$B$2:$C$28, 2, FALSE)</f>
        <v>-1_the_of_and_in_language_learning</v>
      </c>
    </row>
    <row r="630" spans="1:4" x14ac:dyDescent="0.25">
      <c r="A630" t="s">
        <v>2326</v>
      </c>
      <c r="B630" t="s">
        <v>2327</v>
      </c>
      <c r="C630">
        <v>-1</v>
      </c>
      <c r="D630" s="9" t="str">
        <f>VLOOKUP(Table_mpnet_document_topics[[#This Row],[Column3.topic]],mpnet_document_topicDescription!$B$2:$C$28, 2, FALSE)</f>
        <v>-1_the_of_and_in_language_learning</v>
      </c>
    </row>
    <row r="631" spans="1:4" x14ac:dyDescent="0.25">
      <c r="A631" t="s">
        <v>2331</v>
      </c>
      <c r="B631" t="s">
        <v>2332</v>
      </c>
      <c r="C631">
        <v>16</v>
      </c>
      <c r="D631" s="9" t="str">
        <f>VLOOKUP(Table_mpnet_document_topics[[#This Row],[Column3.topic]],mpnet_document_topicDescription!$B$2:$C$28, 2, FALSE)</f>
        <v>16_reading_students_the_and</v>
      </c>
    </row>
    <row r="632" spans="1:4" x14ac:dyDescent="0.25">
      <c r="A632" t="s">
        <v>2336</v>
      </c>
      <c r="B632" t="s">
        <v>2337</v>
      </c>
      <c r="C632">
        <v>-1</v>
      </c>
      <c r="D632" s="9" t="str">
        <f>VLOOKUP(Table_mpnet_document_topics[[#This Row],[Column3.topic]],mpnet_document_topicDescription!$B$2:$C$28, 2, FALSE)</f>
        <v>-1_the_of_and_in_language_learning</v>
      </c>
    </row>
    <row r="633" spans="1:4" x14ac:dyDescent="0.25">
      <c r="A633" t="s">
        <v>2341</v>
      </c>
      <c r="B633" t="s">
        <v>2342</v>
      </c>
      <c r="C633">
        <v>7</v>
      </c>
      <c r="D633" s="9" t="str">
        <f>VLOOKUP(Table_mpnet_document_topics[[#This Row],[Column3.topic]],mpnet_document_topicDescription!$B$2:$C$28, 2, FALSE)</f>
        <v>7_pronunciation_asr_the_of</v>
      </c>
    </row>
    <row r="634" spans="1:4" x14ac:dyDescent="0.25">
      <c r="A634" t="s">
        <v>2346</v>
      </c>
      <c r="B634" t="s">
        <v>2347</v>
      </c>
      <c r="C634">
        <v>3</v>
      </c>
      <c r="D634" s="9" t="str">
        <f>VLOOKUP(Table_mpnet_document_topics[[#This Row],[Column3.topic]],mpnet_document_topicDescription!$B$2:$C$28, 2, FALSE)</f>
        <v>3_intercultural_telecollaboration_and_the</v>
      </c>
    </row>
    <row r="635" spans="1:4" x14ac:dyDescent="0.25">
      <c r="A635" t="s">
        <v>2352</v>
      </c>
      <c r="B635" t="s">
        <v>5532</v>
      </c>
      <c r="C635">
        <v>-1</v>
      </c>
      <c r="D635" s="9" t="str">
        <f>VLOOKUP(Table_mpnet_document_topics[[#This Row],[Column3.topic]],mpnet_document_topicDescription!$B$2:$C$28, 2, FALSE)</f>
        <v>-1_the_of_and_in_language_learning</v>
      </c>
    </row>
    <row r="636" spans="1:4" x14ac:dyDescent="0.25">
      <c r="A636" t="s">
        <v>2357</v>
      </c>
      <c r="B636" t="s">
        <v>2358</v>
      </c>
      <c r="C636">
        <v>0</v>
      </c>
      <c r="D636" s="9" t="str">
        <f>VLOOKUP(Table_mpnet_document_topics[[#This Row],[Column3.topic]],mpnet_document_topicDescription!$B$2:$C$28, 2, FALSE)</f>
        <v>0_writing_feedback_the_of</v>
      </c>
    </row>
    <row r="637" spans="1:4" x14ac:dyDescent="0.25">
      <c r="A637" t="s">
        <v>2362</v>
      </c>
      <c r="B637" t="s">
        <v>2363</v>
      </c>
      <c r="C637">
        <v>13</v>
      </c>
      <c r="D637" s="9" t="str">
        <f>VLOOKUP(Table_mpnet_document_topics[[#This Row],[Column3.topic]],mpnet_document_topicDescription!$B$2:$C$28, 2, FALSE)</f>
        <v>13_flipped_the_classroom_in</v>
      </c>
    </row>
    <row r="638" spans="1:4" x14ac:dyDescent="0.25">
      <c r="A638" t="s">
        <v>2367</v>
      </c>
      <c r="B638" t="s">
        <v>2368</v>
      </c>
      <c r="C638">
        <v>4</v>
      </c>
      <c r="D638" s="9" t="str">
        <f>VLOOKUP(Table_mpnet_document_topics[[#This Row],[Column3.topic]],mpnet_document_topicDescription!$B$2:$C$28, 2, FALSE)</f>
        <v>4_task_in_the_and</v>
      </c>
    </row>
    <row r="639" spans="1:4" x14ac:dyDescent="0.25">
      <c r="A639" t="s">
        <v>2372</v>
      </c>
      <c r="B639" t="s">
        <v>2373</v>
      </c>
      <c r="C639">
        <v>10</v>
      </c>
      <c r="D639" s="9" t="str">
        <f>VLOOKUP(Table_mpnet_document_topics[[#This Row],[Column3.topic]],mpnet_document_topicDescription!$B$2:$C$28, 2, FALSE)</f>
        <v>10_call_of_the_and</v>
      </c>
    </row>
    <row r="640" spans="1:4" x14ac:dyDescent="0.25">
      <c r="A640" t="s">
        <v>2377</v>
      </c>
      <c r="B640" t="s">
        <v>2378</v>
      </c>
      <c r="C640">
        <v>13</v>
      </c>
      <c r="D640" s="9" t="str">
        <f>VLOOKUP(Table_mpnet_document_topics[[#This Row],[Column3.topic]],mpnet_document_topicDescription!$B$2:$C$28, 2, FALSE)</f>
        <v>13_flipped_the_classroom_in</v>
      </c>
    </row>
    <row r="641" spans="1:4" x14ac:dyDescent="0.25">
      <c r="A641" t="s">
        <v>2382</v>
      </c>
      <c r="B641" t="s">
        <v>2383</v>
      </c>
      <c r="C641">
        <v>-1</v>
      </c>
      <c r="D641" s="9" t="str">
        <f>VLOOKUP(Table_mpnet_document_topics[[#This Row],[Column3.topic]],mpnet_document_topicDescription!$B$2:$C$28, 2, FALSE)</f>
        <v>-1_the_of_and_in_language_learning</v>
      </c>
    </row>
    <row r="642" spans="1:4" x14ac:dyDescent="0.25">
      <c r="A642" t="s">
        <v>2387</v>
      </c>
      <c r="B642" t="s">
        <v>2388</v>
      </c>
      <c r="C642">
        <v>-1</v>
      </c>
      <c r="D642" s="9" t="str">
        <f>VLOOKUP(Table_mpnet_document_topics[[#This Row],[Column3.topic]],mpnet_document_topicDescription!$B$2:$C$28, 2, FALSE)</f>
        <v>-1_the_of_and_in_language_learning</v>
      </c>
    </row>
    <row r="643" spans="1:4" x14ac:dyDescent="0.25">
      <c r="A643" t="s">
        <v>2391</v>
      </c>
      <c r="B643" t="s">
        <v>2392</v>
      </c>
      <c r="C643">
        <v>22</v>
      </c>
      <c r="D643" s="9" t="str">
        <f>VLOOKUP(Table_mpnet_document_topics[[#This Row],[Column3.topic]],mpnet_document_topicDescription!$B$2:$C$28, 2, FALSE)</f>
        <v>22_wtc_l2_english_idle</v>
      </c>
    </row>
    <row r="644" spans="1:4" x14ac:dyDescent="0.25">
      <c r="A644" t="s">
        <v>2395</v>
      </c>
      <c r="B644" t="s">
        <v>2396</v>
      </c>
      <c r="C644">
        <v>-1</v>
      </c>
      <c r="D644" s="9" t="str">
        <f>VLOOKUP(Table_mpnet_document_topics[[#This Row],[Column3.topic]],mpnet_document_topicDescription!$B$2:$C$28, 2, FALSE)</f>
        <v>-1_the_of_and_in_language_learning</v>
      </c>
    </row>
    <row r="645" spans="1:4" x14ac:dyDescent="0.25">
      <c r="A645" t="s">
        <v>2400</v>
      </c>
      <c r="B645" t="s">
        <v>2401</v>
      </c>
      <c r="C645">
        <v>4</v>
      </c>
      <c r="D645" s="9" t="str">
        <f>VLOOKUP(Table_mpnet_document_topics[[#This Row],[Column3.topic]],mpnet_document_topicDescription!$B$2:$C$28, 2, FALSE)</f>
        <v>4_task_in_the_and</v>
      </c>
    </row>
    <row r="646" spans="1:4" x14ac:dyDescent="0.25">
      <c r="A646" t="s">
        <v>2405</v>
      </c>
      <c r="B646" t="s">
        <v>2406</v>
      </c>
      <c r="C646">
        <v>15</v>
      </c>
      <c r="D646" s="9" t="str">
        <f>VLOOKUP(Table_mpnet_document_topics[[#This Row],[Column3.topic]],mpnet_document_topicDescription!$B$2:$C$28, 2, FALSE)</f>
        <v>15_vocabulary_the_of_knowledge</v>
      </c>
    </row>
    <row r="647" spans="1:4" x14ac:dyDescent="0.25">
      <c r="A647" t="s">
        <v>2410</v>
      </c>
      <c r="B647" t="s">
        <v>2411</v>
      </c>
      <c r="C647">
        <v>0</v>
      </c>
      <c r="D647" s="9" t="str">
        <f>VLOOKUP(Table_mpnet_document_topics[[#This Row],[Column3.topic]],mpnet_document_topicDescription!$B$2:$C$28, 2, FALSE)</f>
        <v>0_writing_feedback_the_of</v>
      </c>
    </row>
    <row r="648" spans="1:4" x14ac:dyDescent="0.25">
      <c r="A648" t="s">
        <v>2415</v>
      </c>
      <c r="B648" t="s">
        <v>2416</v>
      </c>
      <c r="C648">
        <v>4</v>
      </c>
      <c r="D648" s="9" t="str">
        <f>VLOOKUP(Table_mpnet_document_topics[[#This Row],[Column3.topic]],mpnet_document_topicDescription!$B$2:$C$28, 2, FALSE)</f>
        <v>4_task_in_the_and</v>
      </c>
    </row>
    <row r="649" spans="1:4" x14ac:dyDescent="0.25">
      <c r="A649" t="s">
        <v>2420</v>
      </c>
      <c r="B649" t="s">
        <v>2421</v>
      </c>
      <c r="C649">
        <v>4</v>
      </c>
      <c r="D649" s="9" t="str">
        <f>VLOOKUP(Table_mpnet_document_topics[[#This Row],[Column3.topic]],mpnet_document_topicDescription!$B$2:$C$28, 2, FALSE)</f>
        <v>4_task_in_the_and</v>
      </c>
    </row>
    <row r="650" spans="1:4" x14ac:dyDescent="0.25">
      <c r="A650" t="s">
        <v>2425</v>
      </c>
      <c r="B650" t="s">
        <v>2426</v>
      </c>
      <c r="C650">
        <v>17</v>
      </c>
      <c r="D650" s="9" t="str">
        <f>VLOOKUP(Table_mpnet_document_topics[[#This Row],[Column3.topic]],mpnet_document_topicDescription!$B$2:$C$28, 2, FALSE)</f>
        <v>17_facebook_social_the_networking</v>
      </c>
    </row>
    <row r="651" spans="1:4" x14ac:dyDescent="0.25">
      <c r="A651" t="s">
        <v>2430</v>
      </c>
      <c r="B651" t="s">
        <v>2431</v>
      </c>
      <c r="C651">
        <v>19</v>
      </c>
      <c r="D651" s="9" t="str">
        <f>VLOOKUP(Table_mpnet_document_topics[[#This Row],[Column3.topic]],mpnet_document_topicDescription!$B$2:$C$28, 2, FALSE)</f>
        <v>19_robot_rall_the_in</v>
      </c>
    </row>
    <row r="652" spans="1:4" x14ac:dyDescent="0.25">
      <c r="A652" t="s">
        <v>2435</v>
      </c>
      <c r="B652" t="s">
        <v>2436</v>
      </c>
      <c r="C652">
        <v>0</v>
      </c>
      <c r="D652" s="9" t="str">
        <f>VLOOKUP(Table_mpnet_document_topics[[#This Row],[Column3.topic]],mpnet_document_topicDescription!$B$2:$C$28, 2, FALSE)</f>
        <v>0_writing_feedback_the_of</v>
      </c>
    </row>
    <row r="653" spans="1:4" x14ac:dyDescent="0.25">
      <c r="A653" t="s">
        <v>2440</v>
      </c>
      <c r="B653" t="s">
        <v>2441</v>
      </c>
      <c r="C653">
        <v>8</v>
      </c>
      <c r="D653" s="9" t="str">
        <f>VLOOKUP(Table_mpnet_document_topics[[#This Row],[Column3.topic]],mpnet_document_topicDescription!$B$2:$C$28, 2, FALSE)</f>
        <v>8_game_games_gaming_and</v>
      </c>
    </row>
    <row r="654" spans="1:4" x14ac:dyDescent="0.25">
      <c r="A654" t="s">
        <v>2444</v>
      </c>
      <c r="B654" t="s">
        <v>2445</v>
      </c>
      <c r="C654">
        <v>8</v>
      </c>
      <c r="D654" s="9" t="str">
        <f>VLOOKUP(Table_mpnet_document_topics[[#This Row],[Column3.topic]],mpnet_document_topicDescription!$B$2:$C$28, 2, FALSE)</f>
        <v>8_game_games_gaming_and</v>
      </c>
    </row>
    <row r="655" spans="1:4" x14ac:dyDescent="0.25">
      <c r="A655" t="s">
        <v>2714</v>
      </c>
      <c r="B655" t="s">
        <v>2715</v>
      </c>
      <c r="C655">
        <v>11</v>
      </c>
      <c r="D655" s="9" t="str">
        <f>VLOOKUP(Table_mpnet_document_topics[[#This Row],[Column3.topic]],mpnet_document_topicDescription!$B$2:$C$28, 2, FALSE)</f>
        <v>11_glosses_vocabulary_the_gloss</v>
      </c>
    </row>
    <row r="656" spans="1:4" x14ac:dyDescent="0.25">
      <c r="A656" t="s">
        <v>2719</v>
      </c>
      <c r="B656" t="s">
        <v>2720</v>
      </c>
      <c r="C656">
        <v>-1</v>
      </c>
      <c r="D656" s="9" t="str">
        <f>VLOOKUP(Table_mpnet_document_topics[[#This Row],[Column3.topic]],mpnet_document_topicDescription!$B$2:$C$28, 2, FALSE)</f>
        <v>-1_the_of_and_in_language_learning</v>
      </c>
    </row>
    <row r="657" spans="1:4" x14ac:dyDescent="0.25">
      <c r="A657" t="s">
        <v>2725</v>
      </c>
      <c r="B657" t="s">
        <v>2726</v>
      </c>
      <c r="C657">
        <v>0</v>
      </c>
      <c r="D657" s="9" t="str">
        <f>VLOOKUP(Table_mpnet_document_topics[[#This Row],[Column3.topic]],mpnet_document_topicDescription!$B$2:$C$28, 2, FALSE)</f>
        <v>0_writing_feedback_the_of</v>
      </c>
    </row>
    <row r="658" spans="1:4" x14ac:dyDescent="0.25">
      <c r="A658" t="s">
        <v>2730</v>
      </c>
      <c r="B658" t="s">
        <v>2731</v>
      </c>
      <c r="C658">
        <v>0</v>
      </c>
      <c r="D658" s="9" t="str">
        <f>VLOOKUP(Table_mpnet_document_topics[[#This Row],[Column3.topic]],mpnet_document_topicDescription!$B$2:$C$28, 2, FALSE)</f>
        <v>0_writing_feedback_the_of</v>
      </c>
    </row>
    <row r="659" spans="1:4" x14ac:dyDescent="0.25">
      <c r="A659" t="s">
        <v>2735</v>
      </c>
      <c r="B659" t="s">
        <v>2736</v>
      </c>
      <c r="C659">
        <v>15</v>
      </c>
      <c r="D659" s="9" t="str">
        <f>VLOOKUP(Table_mpnet_document_topics[[#This Row],[Column3.topic]],mpnet_document_topicDescription!$B$2:$C$28, 2, FALSE)</f>
        <v>15_vocabulary_the_of_knowledge</v>
      </c>
    </row>
    <row r="660" spans="1:4" x14ac:dyDescent="0.25">
      <c r="A660" t="s">
        <v>2740</v>
      </c>
      <c r="B660" t="s">
        <v>2741</v>
      </c>
      <c r="C660">
        <v>12</v>
      </c>
      <c r="D660" s="9" t="str">
        <f>VLOOKUP(Table_mpnet_document_topics[[#This Row],[Column3.topic]],mpnet_document_topicDescription!$B$2:$C$28, 2, FALSE)</f>
        <v>12_captions_comprehension_captioning_listening</v>
      </c>
    </row>
    <row r="661" spans="1:4" x14ac:dyDescent="0.25">
      <c r="A661" t="s">
        <v>2745</v>
      </c>
      <c r="B661" t="s">
        <v>2746</v>
      </c>
      <c r="C661">
        <v>0</v>
      </c>
      <c r="D661" s="9" t="str">
        <f>VLOOKUP(Table_mpnet_document_topics[[#This Row],[Column3.topic]],mpnet_document_topicDescription!$B$2:$C$28, 2, FALSE)</f>
        <v>0_writing_feedback_the_of</v>
      </c>
    </row>
    <row r="662" spans="1:4" x14ac:dyDescent="0.25">
      <c r="A662" t="s">
        <v>2750</v>
      </c>
      <c r="B662" t="s">
        <v>2751</v>
      </c>
      <c r="C662">
        <v>6</v>
      </c>
      <c r="D662" s="9" t="str">
        <f>VLOOKUP(Table_mpnet_document_topics[[#This Row],[Column3.topic]],mpnet_document_topicDescription!$B$2:$C$28, 2, FALSE)</f>
        <v>6_vr_virtual_the_and</v>
      </c>
    </row>
    <row r="663" spans="1:4" x14ac:dyDescent="0.25">
      <c r="A663" t="s">
        <v>2755</v>
      </c>
      <c r="B663" t="s">
        <v>2756</v>
      </c>
      <c r="C663">
        <v>-1</v>
      </c>
      <c r="D663" s="9" t="str">
        <f>VLOOKUP(Table_mpnet_document_topics[[#This Row],[Column3.topic]],mpnet_document_topicDescription!$B$2:$C$28, 2, FALSE)</f>
        <v>-1_the_of_and_in_language_learning</v>
      </c>
    </row>
    <row r="664" spans="1:4" x14ac:dyDescent="0.25">
      <c r="A664" t="s">
        <v>2760</v>
      </c>
      <c r="B664" t="s">
        <v>2761</v>
      </c>
      <c r="C664">
        <v>3</v>
      </c>
      <c r="D664" s="9" t="str">
        <f>VLOOKUP(Table_mpnet_document_topics[[#This Row],[Column3.topic]],mpnet_document_topicDescription!$B$2:$C$28, 2, FALSE)</f>
        <v>3_intercultural_telecollaboration_and_the</v>
      </c>
    </row>
    <row r="665" spans="1:4" x14ac:dyDescent="0.25">
      <c r="A665" t="s">
        <v>2766</v>
      </c>
      <c r="B665" t="s">
        <v>2767</v>
      </c>
      <c r="C665">
        <v>3</v>
      </c>
      <c r="D665" s="9" t="str">
        <f>VLOOKUP(Table_mpnet_document_topics[[#This Row],[Column3.topic]],mpnet_document_topicDescription!$B$2:$C$28, 2, FALSE)</f>
        <v>3_intercultural_telecollaboration_and_the</v>
      </c>
    </row>
    <row r="666" spans="1:4" x14ac:dyDescent="0.25">
      <c r="A666" t="s">
        <v>2771</v>
      </c>
      <c r="B666" t="s">
        <v>2772</v>
      </c>
      <c r="C666">
        <v>3</v>
      </c>
      <c r="D666" s="9" t="str">
        <f>VLOOKUP(Table_mpnet_document_topics[[#This Row],[Column3.topic]],mpnet_document_topicDescription!$B$2:$C$28, 2, FALSE)</f>
        <v>3_intercultural_telecollaboration_and_the</v>
      </c>
    </row>
    <row r="667" spans="1:4" x14ac:dyDescent="0.25">
      <c r="A667" t="s">
        <v>2777</v>
      </c>
      <c r="B667" t="s">
        <v>2778</v>
      </c>
      <c r="C667">
        <v>3</v>
      </c>
      <c r="D667" s="9" t="str">
        <f>VLOOKUP(Table_mpnet_document_topics[[#This Row],[Column3.topic]],mpnet_document_topicDescription!$B$2:$C$28, 2, FALSE)</f>
        <v>3_intercultural_telecollaboration_and_the</v>
      </c>
    </row>
    <row r="668" spans="1:4" x14ac:dyDescent="0.25">
      <c r="A668" t="s">
        <v>2781</v>
      </c>
      <c r="B668" t="s">
        <v>2782</v>
      </c>
      <c r="C668">
        <v>3</v>
      </c>
      <c r="D668" s="9" t="str">
        <f>VLOOKUP(Table_mpnet_document_topics[[#This Row],[Column3.topic]],mpnet_document_topicDescription!$B$2:$C$28, 2, FALSE)</f>
        <v>3_intercultural_telecollaboration_and_the</v>
      </c>
    </row>
    <row r="669" spans="1:4" x14ac:dyDescent="0.25">
      <c r="A669" t="s">
        <v>2787</v>
      </c>
      <c r="B669" t="s">
        <v>2788</v>
      </c>
      <c r="C669">
        <v>6</v>
      </c>
      <c r="D669" s="9" t="str">
        <f>VLOOKUP(Table_mpnet_document_topics[[#This Row],[Column3.topic]],mpnet_document_topicDescription!$B$2:$C$28, 2, FALSE)</f>
        <v>6_vr_virtual_the_and</v>
      </c>
    </row>
    <row r="670" spans="1:4" x14ac:dyDescent="0.25">
      <c r="A670" t="s">
        <v>2792</v>
      </c>
      <c r="B670" t="s">
        <v>2793</v>
      </c>
      <c r="C670">
        <v>3</v>
      </c>
      <c r="D670" s="9" t="str">
        <f>VLOOKUP(Table_mpnet_document_topics[[#This Row],[Column3.topic]],mpnet_document_topicDescription!$B$2:$C$28, 2, FALSE)</f>
        <v>3_intercultural_telecollaboration_and_the</v>
      </c>
    </row>
    <row r="671" spans="1:4" x14ac:dyDescent="0.25">
      <c r="A671" t="s">
        <v>2797</v>
      </c>
      <c r="B671" t="s">
        <v>2798</v>
      </c>
      <c r="C671">
        <v>4</v>
      </c>
      <c r="D671" s="9" t="str">
        <f>VLOOKUP(Table_mpnet_document_topics[[#This Row],[Column3.topic]],mpnet_document_topicDescription!$B$2:$C$28, 2, FALSE)</f>
        <v>4_task_in_the_and</v>
      </c>
    </row>
    <row r="672" spans="1:4" x14ac:dyDescent="0.25">
      <c r="A672" t="s">
        <v>2803</v>
      </c>
      <c r="B672" t="s">
        <v>2804</v>
      </c>
      <c r="C672">
        <v>8</v>
      </c>
      <c r="D672" s="9" t="str">
        <f>VLOOKUP(Table_mpnet_document_topics[[#This Row],[Column3.topic]],mpnet_document_topicDescription!$B$2:$C$28, 2, FALSE)</f>
        <v>8_game_games_gaming_and</v>
      </c>
    </row>
    <row r="673" spans="1:4" x14ac:dyDescent="0.25">
      <c r="A673" t="s">
        <v>2808</v>
      </c>
      <c r="B673" t="s">
        <v>2809</v>
      </c>
      <c r="C673">
        <v>18</v>
      </c>
      <c r="D673" s="9" t="str">
        <f>VLOOKUP(Table_mpnet_document_topics[[#This Row],[Column3.topic]],mpnet_document_topicDescription!$B$2:$C$28, 2, FALSE)</f>
        <v>18_digital_storytelling_fan_the</v>
      </c>
    </row>
    <row r="674" spans="1:4" x14ac:dyDescent="0.25">
      <c r="A674" t="s">
        <v>2814</v>
      </c>
      <c r="B674" t="s">
        <v>2815</v>
      </c>
      <c r="C674">
        <v>8</v>
      </c>
      <c r="D674" s="9" t="str">
        <f>VLOOKUP(Table_mpnet_document_topics[[#This Row],[Column3.topic]],mpnet_document_topicDescription!$B$2:$C$28, 2, FALSE)</f>
        <v>8_game_games_gaming_and</v>
      </c>
    </row>
    <row r="675" spans="1:4" x14ac:dyDescent="0.25">
      <c r="A675" t="s">
        <v>2820</v>
      </c>
      <c r="B675" t="s">
        <v>2821</v>
      </c>
      <c r="C675">
        <v>22</v>
      </c>
      <c r="D675" s="9" t="str">
        <f>VLOOKUP(Table_mpnet_document_topics[[#This Row],[Column3.topic]],mpnet_document_topicDescription!$B$2:$C$28, 2, FALSE)</f>
        <v>22_wtc_l2_english_idle</v>
      </c>
    </row>
    <row r="676" spans="1:4" x14ac:dyDescent="0.25">
      <c r="A676" t="s">
        <v>2824</v>
      </c>
      <c r="B676" t="s">
        <v>2825</v>
      </c>
      <c r="C676">
        <v>16</v>
      </c>
      <c r="D676" s="9" t="str">
        <f>VLOOKUP(Table_mpnet_document_topics[[#This Row],[Column3.topic]],mpnet_document_topicDescription!$B$2:$C$28, 2, FALSE)</f>
        <v>16_reading_students_the_and</v>
      </c>
    </row>
    <row r="677" spans="1:4" x14ac:dyDescent="0.25">
      <c r="A677" t="s">
        <v>2829</v>
      </c>
      <c r="B677" t="s">
        <v>2830</v>
      </c>
      <c r="C677">
        <v>-1</v>
      </c>
      <c r="D677" s="9" t="str">
        <f>VLOOKUP(Table_mpnet_document_topics[[#This Row],[Column3.topic]],mpnet_document_topicDescription!$B$2:$C$28, 2, FALSE)</f>
        <v>-1_the_of_and_in_language_learning</v>
      </c>
    </row>
    <row r="678" spans="1:4" x14ac:dyDescent="0.25">
      <c r="A678" t="s">
        <v>2833</v>
      </c>
      <c r="B678" t="s">
        <v>2834</v>
      </c>
      <c r="C678">
        <v>18</v>
      </c>
      <c r="D678" s="9" t="str">
        <f>VLOOKUP(Table_mpnet_document_topics[[#This Row],[Column3.topic]],mpnet_document_topicDescription!$B$2:$C$28, 2, FALSE)</f>
        <v>18_digital_storytelling_fan_the</v>
      </c>
    </row>
    <row r="679" spans="1:4" x14ac:dyDescent="0.25">
      <c r="A679" t="s">
        <v>3225</v>
      </c>
      <c r="B679" t="s">
        <v>3226</v>
      </c>
      <c r="C679">
        <v>-1</v>
      </c>
      <c r="D679" s="9" t="str">
        <f>VLOOKUP(Table_mpnet_document_topics[[#This Row],[Column3.topic]],mpnet_document_topicDescription!$B$2:$C$28, 2, FALSE)</f>
        <v>-1_the_of_and_in_language_learning</v>
      </c>
    </row>
    <row r="680" spans="1:4" x14ac:dyDescent="0.25">
      <c r="A680" t="s">
        <v>3230</v>
      </c>
      <c r="B680" t="s">
        <v>3231</v>
      </c>
      <c r="C680">
        <v>3</v>
      </c>
      <c r="D680" s="9" t="str">
        <f>VLOOKUP(Table_mpnet_document_topics[[#This Row],[Column3.topic]],mpnet_document_topicDescription!$B$2:$C$28, 2, FALSE)</f>
        <v>3_intercultural_telecollaboration_and_the</v>
      </c>
    </row>
    <row r="681" spans="1:4" x14ac:dyDescent="0.25">
      <c r="A681" t="s">
        <v>3234</v>
      </c>
      <c r="B681" t="s">
        <v>3235</v>
      </c>
      <c r="C681">
        <v>-1</v>
      </c>
      <c r="D681" s="9" t="str">
        <f>VLOOKUP(Table_mpnet_document_topics[[#This Row],[Column3.topic]],mpnet_document_topicDescription!$B$2:$C$28, 2, FALSE)</f>
        <v>-1_the_of_and_in_language_learning</v>
      </c>
    </row>
    <row r="682" spans="1:4" x14ac:dyDescent="0.25">
      <c r="A682" t="s">
        <v>3239</v>
      </c>
      <c r="B682" t="s">
        <v>3240</v>
      </c>
      <c r="C682">
        <v>4</v>
      </c>
      <c r="D682" s="9" t="str">
        <f>VLOOKUP(Table_mpnet_document_topics[[#This Row],[Column3.topic]],mpnet_document_topicDescription!$B$2:$C$28, 2, FALSE)</f>
        <v>4_task_in_the_and</v>
      </c>
    </row>
    <row r="683" spans="1:4" x14ac:dyDescent="0.25">
      <c r="A683" t="s">
        <v>3244</v>
      </c>
      <c r="B683" t="s">
        <v>3245</v>
      </c>
      <c r="C683">
        <v>-1</v>
      </c>
      <c r="D683" s="9" t="str">
        <f>VLOOKUP(Table_mpnet_document_topics[[#This Row],[Column3.topic]],mpnet_document_topicDescription!$B$2:$C$28, 2, FALSE)</f>
        <v>-1_the_of_and_in_language_learning</v>
      </c>
    </row>
    <row r="684" spans="1:4" x14ac:dyDescent="0.25">
      <c r="A684" t="s">
        <v>3249</v>
      </c>
      <c r="B684" t="s">
        <v>3250</v>
      </c>
      <c r="C684">
        <v>-1</v>
      </c>
      <c r="D684" s="9" t="str">
        <f>VLOOKUP(Table_mpnet_document_topics[[#This Row],[Column3.topic]],mpnet_document_topicDescription!$B$2:$C$28, 2, FALSE)</f>
        <v>-1_the_of_and_in_language_learning</v>
      </c>
    </row>
    <row r="685" spans="1:4" x14ac:dyDescent="0.25">
      <c r="A685" t="s">
        <v>3254</v>
      </c>
      <c r="B685" t="s">
        <v>3255</v>
      </c>
      <c r="C685">
        <v>-1</v>
      </c>
      <c r="D685" s="9" t="str">
        <f>VLOOKUP(Table_mpnet_document_topics[[#This Row],[Column3.topic]],mpnet_document_topicDescription!$B$2:$C$28, 2, FALSE)</f>
        <v>-1_the_of_and_in_language_learning</v>
      </c>
    </row>
    <row r="686" spans="1:4" x14ac:dyDescent="0.25">
      <c r="A686" t="s">
        <v>3259</v>
      </c>
      <c r="B686" t="s">
        <v>3260</v>
      </c>
      <c r="C686">
        <v>5</v>
      </c>
      <c r="D686" s="9" t="str">
        <f>VLOOKUP(Table_mpnet_document_topics[[#This Row],[Column3.topic]],mpnet_document_topicDescription!$B$2:$C$28, 2, FALSE)</f>
        <v>5_corpus_ddl_the_of</v>
      </c>
    </row>
    <row r="687" spans="1:4" x14ac:dyDescent="0.25">
      <c r="A687" t="s">
        <v>3265</v>
      </c>
      <c r="B687" t="s">
        <v>3266</v>
      </c>
      <c r="C687">
        <v>0</v>
      </c>
      <c r="D687" s="9" t="str">
        <f>VLOOKUP(Table_mpnet_document_topics[[#This Row],[Column3.topic]],mpnet_document_topicDescription!$B$2:$C$28, 2, FALSE)</f>
        <v>0_writing_feedback_the_of</v>
      </c>
    </row>
    <row r="688" spans="1:4" x14ac:dyDescent="0.25">
      <c r="A688" t="s">
        <v>3270</v>
      </c>
      <c r="B688" t="s">
        <v>3271</v>
      </c>
      <c r="C688">
        <v>-1</v>
      </c>
      <c r="D688" s="9" t="str">
        <f>VLOOKUP(Table_mpnet_document_topics[[#This Row],[Column3.topic]],mpnet_document_topicDescription!$B$2:$C$28, 2, FALSE)</f>
        <v>-1_the_of_and_in_language_learning</v>
      </c>
    </row>
    <row r="689" spans="1:4" x14ac:dyDescent="0.25">
      <c r="A689" t="s">
        <v>3274</v>
      </c>
      <c r="B689" t="s">
        <v>3275</v>
      </c>
      <c r="C689">
        <v>16</v>
      </c>
      <c r="D689" s="9" t="str">
        <f>VLOOKUP(Table_mpnet_document_topics[[#This Row],[Column3.topic]],mpnet_document_topicDescription!$B$2:$C$28, 2, FALSE)</f>
        <v>16_reading_students_the_and</v>
      </c>
    </row>
    <row r="690" spans="1:4" x14ac:dyDescent="0.25">
      <c r="A690" t="s">
        <v>3279</v>
      </c>
      <c r="B690" t="s">
        <v>3280</v>
      </c>
      <c r="C690">
        <v>20</v>
      </c>
      <c r="D690" s="9" t="str">
        <f>VLOOKUP(Table_mpnet_document_topics[[#This Row],[Column3.topic]],mpnet_document_topicDescription!$B$2:$C$28, 2, FALSE)</f>
        <v>20_pragmatics_pragmatic_of_the</v>
      </c>
    </row>
    <row r="691" spans="1:4" x14ac:dyDescent="0.25">
      <c r="A691" t="s">
        <v>3284</v>
      </c>
      <c r="B691" t="s">
        <v>3285</v>
      </c>
      <c r="C691">
        <v>20</v>
      </c>
      <c r="D691" s="9" t="str">
        <f>VLOOKUP(Table_mpnet_document_topics[[#This Row],[Column3.topic]],mpnet_document_topicDescription!$B$2:$C$28, 2, FALSE)</f>
        <v>20_pragmatics_pragmatic_of_the</v>
      </c>
    </row>
    <row r="692" spans="1:4" x14ac:dyDescent="0.25">
      <c r="A692" t="s">
        <v>3289</v>
      </c>
      <c r="B692" t="s">
        <v>3290</v>
      </c>
      <c r="C692">
        <v>19</v>
      </c>
      <c r="D692" s="9" t="str">
        <f>VLOOKUP(Table_mpnet_document_topics[[#This Row],[Column3.topic]],mpnet_document_topicDescription!$B$2:$C$28, 2, FALSE)</f>
        <v>19_robot_rall_the_in</v>
      </c>
    </row>
    <row r="693" spans="1:4" x14ac:dyDescent="0.25">
      <c r="A693" t="s">
        <v>3294</v>
      </c>
      <c r="B693" t="s">
        <v>3295</v>
      </c>
      <c r="C693">
        <v>0</v>
      </c>
      <c r="D693" s="9" t="str">
        <f>VLOOKUP(Table_mpnet_document_topics[[#This Row],[Column3.topic]],mpnet_document_topicDescription!$B$2:$C$28, 2, FALSE)</f>
        <v>0_writing_feedback_the_of</v>
      </c>
    </row>
    <row r="694" spans="1:4" x14ac:dyDescent="0.25">
      <c r="A694" t="s">
        <v>3299</v>
      </c>
      <c r="B694" t="s">
        <v>3300</v>
      </c>
      <c r="C694">
        <v>-1</v>
      </c>
      <c r="D694" s="9" t="str">
        <f>VLOOKUP(Table_mpnet_document_topics[[#This Row],[Column3.topic]],mpnet_document_topicDescription!$B$2:$C$28, 2, FALSE)</f>
        <v>-1_the_of_and_in_language_learning</v>
      </c>
    </row>
    <row r="695" spans="1:4" x14ac:dyDescent="0.25">
      <c r="A695" t="s">
        <v>3304</v>
      </c>
      <c r="B695" t="s">
        <v>3305</v>
      </c>
      <c r="C695">
        <v>19</v>
      </c>
      <c r="D695" s="9" t="str">
        <f>VLOOKUP(Table_mpnet_document_topics[[#This Row],[Column3.topic]],mpnet_document_topicDescription!$B$2:$C$28, 2, FALSE)</f>
        <v>19_robot_rall_the_in</v>
      </c>
    </row>
    <row r="696" spans="1:4" x14ac:dyDescent="0.25">
      <c r="A696" t="s">
        <v>3309</v>
      </c>
      <c r="B696" t="s">
        <v>3310</v>
      </c>
      <c r="C696">
        <v>7</v>
      </c>
      <c r="D696" s="9" t="str">
        <f>VLOOKUP(Table_mpnet_document_topics[[#This Row],[Column3.topic]],mpnet_document_topicDescription!$B$2:$C$28, 2, FALSE)</f>
        <v>7_pronunciation_asr_the_of</v>
      </c>
    </row>
    <row r="697" spans="1:4" x14ac:dyDescent="0.25">
      <c r="A697" t="s">
        <v>3314</v>
      </c>
      <c r="B697" t="s">
        <v>3315</v>
      </c>
      <c r="C697">
        <v>7</v>
      </c>
      <c r="D697" s="9" t="str">
        <f>VLOOKUP(Table_mpnet_document_topics[[#This Row],[Column3.topic]],mpnet_document_topicDescription!$B$2:$C$28, 2, FALSE)</f>
        <v>7_pronunciation_asr_the_of</v>
      </c>
    </row>
    <row r="698" spans="1:4" x14ac:dyDescent="0.25">
      <c r="A698" t="s">
        <v>3318</v>
      </c>
      <c r="B698" t="s">
        <v>3319</v>
      </c>
      <c r="C698">
        <v>0</v>
      </c>
      <c r="D698" s="9" t="str">
        <f>VLOOKUP(Table_mpnet_document_topics[[#This Row],[Column3.topic]],mpnet_document_topicDescription!$B$2:$C$28, 2, FALSE)</f>
        <v>0_writing_feedback_the_of</v>
      </c>
    </row>
    <row r="699" spans="1:4" x14ac:dyDescent="0.25">
      <c r="A699" t="s">
        <v>3322</v>
      </c>
      <c r="B699" t="s">
        <v>3323</v>
      </c>
      <c r="C699">
        <v>6</v>
      </c>
      <c r="D699" s="9" t="str">
        <f>VLOOKUP(Table_mpnet_document_topics[[#This Row],[Column3.topic]],mpnet_document_topicDescription!$B$2:$C$28, 2, FALSE)</f>
        <v>6_vr_virtual_the_and</v>
      </c>
    </row>
    <row r="700" spans="1:4" x14ac:dyDescent="0.25">
      <c r="A700" t="s">
        <v>3327</v>
      </c>
      <c r="B700" t="s">
        <v>3328</v>
      </c>
      <c r="C700">
        <v>3</v>
      </c>
      <c r="D700" s="9" t="str">
        <f>VLOOKUP(Table_mpnet_document_topics[[#This Row],[Column3.topic]],mpnet_document_topicDescription!$B$2:$C$28, 2, FALSE)</f>
        <v>3_intercultural_telecollaboration_and_the</v>
      </c>
    </row>
    <row r="701" spans="1:4" x14ac:dyDescent="0.25">
      <c r="A701" t="s">
        <v>3331</v>
      </c>
      <c r="B701" t="s">
        <v>3332</v>
      </c>
      <c r="C701">
        <v>6</v>
      </c>
      <c r="D701" s="9" t="str">
        <f>VLOOKUP(Table_mpnet_document_topics[[#This Row],[Column3.topic]],mpnet_document_topicDescription!$B$2:$C$28, 2, FALSE)</f>
        <v>6_vr_virtual_the_and</v>
      </c>
    </row>
    <row r="702" spans="1:4" x14ac:dyDescent="0.25">
      <c r="A702" t="s">
        <v>3335</v>
      </c>
      <c r="B702" t="s">
        <v>3336</v>
      </c>
      <c r="C702">
        <v>-1</v>
      </c>
      <c r="D702" s="9" t="str">
        <f>VLOOKUP(Table_mpnet_document_topics[[#This Row],[Column3.topic]],mpnet_document_topicDescription!$B$2:$C$28, 2, FALSE)</f>
        <v>-1_the_of_and_in_language_learning</v>
      </c>
    </row>
    <row r="703" spans="1:4" x14ac:dyDescent="0.25">
      <c r="A703" t="s">
        <v>3340</v>
      </c>
      <c r="B703" t="s">
        <v>3341</v>
      </c>
      <c r="C703">
        <v>19</v>
      </c>
      <c r="D703" s="9" t="str">
        <f>VLOOKUP(Table_mpnet_document_topics[[#This Row],[Column3.topic]],mpnet_document_topicDescription!$B$2:$C$28, 2, FALSE)</f>
        <v>19_robot_rall_the_in</v>
      </c>
    </row>
    <row r="704" spans="1:4" x14ac:dyDescent="0.25">
      <c r="A704" t="s">
        <v>3344</v>
      </c>
      <c r="B704" t="s">
        <v>5531</v>
      </c>
      <c r="C704">
        <v>3</v>
      </c>
      <c r="D704" s="9" t="str">
        <f>VLOOKUP(Table_mpnet_document_topics[[#This Row],[Column3.topic]],mpnet_document_topicDescription!$B$2:$C$28, 2, FALSE)</f>
        <v>3_intercultural_telecollaboration_and_the</v>
      </c>
    </row>
    <row r="705" spans="1:4" x14ac:dyDescent="0.25">
      <c r="A705" t="s">
        <v>3348</v>
      </c>
      <c r="B705" t="s">
        <v>3349</v>
      </c>
      <c r="C705">
        <v>7</v>
      </c>
      <c r="D705" s="9" t="str">
        <f>VLOOKUP(Table_mpnet_document_topics[[#This Row],[Column3.topic]],mpnet_document_topicDescription!$B$2:$C$28, 2, FALSE)</f>
        <v>7_pronunciation_asr_the_of</v>
      </c>
    </row>
    <row r="706" spans="1:4" x14ac:dyDescent="0.25">
      <c r="A706" t="s">
        <v>3353</v>
      </c>
      <c r="B706" t="s">
        <v>3354</v>
      </c>
      <c r="C706">
        <v>9</v>
      </c>
      <c r="D706" s="9" t="str">
        <f>VLOOKUP(Table_mpnet_document_topics[[#This Row],[Column3.topic]],mpnet_document_topicDescription!$B$2:$C$28, 2, FALSE)</f>
        <v>9_blended_learning_course_and</v>
      </c>
    </row>
    <row r="707" spans="1:4" x14ac:dyDescent="0.25">
      <c r="A707" t="s">
        <v>3669</v>
      </c>
      <c r="B707" t="s">
        <v>3670</v>
      </c>
      <c r="C707">
        <v>7</v>
      </c>
      <c r="D707" s="9" t="str">
        <f>VLOOKUP(Table_mpnet_document_topics[[#This Row],[Column3.topic]],mpnet_document_topicDescription!$B$2:$C$28, 2, FALSE)</f>
        <v>7_pronunciation_asr_the_of</v>
      </c>
    </row>
    <row r="708" spans="1:4" x14ac:dyDescent="0.25">
      <c r="A708" t="s">
        <v>3674</v>
      </c>
      <c r="B708" t="s">
        <v>3675</v>
      </c>
      <c r="C708">
        <v>9</v>
      </c>
      <c r="D708" s="9" t="str">
        <f>VLOOKUP(Table_mpnet_document_topics[[#This Row],[Column3.topic]],mpnet_document_topicDescription!$B$2:$C$28, 2, FALSE)</f>
        <v>9_blended_learning_course_and</v>
      </c>
    </row>
    <row r="709" spans="1:4" x14ac:dyDescent="0.25">
      <c r="A709" t="s">
        <v>3678</v>
      </c>
      <c r="B709" t="s">
        <v>3679</v>
      </c>
      <c r="C709">
        <v>9</v>
      </c>
      <c r="D709" s="9" t="str">
        <f>VLOOKUP(Table_mpnet_document_topics[[#This Row],[Column3.topic]],mpnet_document_topicDescription!$B$2:$C$28, 2, FALSE)</f>
        <v>9_blended_learning_course_and</v>
      </c>
    </row>
    <row r="710" spans="1:4" x14ac:dyDescent="0.25">
      <c r="A710" t="s">
        <v>3683</v>
      </c>
      <c r="B710" t="s">
        <v>3684</v>
      </c>
      <c r="C710">
        <v>0</v>
      </c>
      <c r="D710" s="9" t="str">
        <f>VLOOKUP(Table_mpnet_document_topics[[#This Row],[Column3.topic]],mpnet_document_topicDescription!$B$2:$C$28, 2, FALSE)</f>
        <v>0_writing_feedback_the_of</v>
      </c>
    </row>
    <row r="711" spans="1:4" x14ac:dyDescent="0.25">
      <c r="A711" t="s">
        <v>3689</v>
      </c>
      <c r="B711" t="s">
        <v>3690</v>
      </c>
      <c r="C711">
        <v>5</v>
      </c>
      <c r="D711" s="9" t="str">
        <f>VLOOKUP(Table_mpnet_document_topics[[#This Row],[Column3.topic]],mpnet_document_topicDescription!$B$2:$C$28, 2, FALSE)</f>
        <v>5_corpus_ddl_the_of</v>
      </c>
    </row>
    <row r="712" spans="1:4" x14ac:dyDescent="0.25">
      <c r="A712" t="s">
        <v>3694</v>
      </c>
      <c r="B712" t="s">
        <v>3695</v>
      </c>
      <c r="C712">
        <v>14</v>
      </c>
      <c r="D712" s="9" t="str">
        <f>VLOOKUP(Table_mpnet_document_topics[[#This Row],[Column3.topic]],mpnet_document_topicDescription!$B$2:$C$28, 2, FALSE)</f>
        <v>14_and_identity_of_in</v>
      </c>
    </row>
    <row r="713" spans="1:4" x14ac:dyDescent="0.25">
      <c r="A713" t="s">
        <v>3699</v>
      </c>
      <c r="B713" t="s">
        <v>3700</v>
      </c>
      <c r="C713">
        <v>-1</v>
      </c>
      <c r="D713" s="9" t="str">
        <f>VLOOKUP(Table_mpnet_document_topics[[#This Row],[Column3.topic]],mpnet_document_topicDescription!$B$2:$C$28, 2, FALSE)</f>
        <v>-1_the_of_and_in_language_learning</v>
      </c>
    </row>
    <row r="714" spans="1:4" x14ac:dyDescent="0.25">
      <c r="A714" t="s">
        <v>3705</v>
      </c>
      <c r="B714" t="s">
        <v>3706</v>
      </c>
      <c r="C714">
        <v>19</v>
      </c>
      <c r="D714" s="9" t="str">
        <f>VLOOKUP(Table_mpnet_document_topics[[#This Row],[Column3.topic]],mpnet_document_topicDescription!$B$2:$C$28, 2, FALSE)</f>
        <v>19_robot_rall_the_in</v>
      </c>
    </row>
    <row r="715" spans="1:4" x14ac:dyDescent="0.25">
      <c r="A715" t="s">
        <v>3709</v>
      </c>
      <c r="B715" t="s">
        <v>3710</v>
      </c>
      <c r="C715">
        <v>-1</v>
      </c>
      <c r="D715" s="9" t="str">
        <f>VLOOKUP(Table_mpnet_document_topics[[#This Row],[Column3.topic]],mpnet_document_topicDescription!$B$2:$C$28, 2, FALSE)</f>
        <v>-1_the_of_and_in_language_learning</v>
      </c>
    </row>
    <row r="716" spans="1:4" x14ac:dyDescent="0.25">
      <c r="A716" t="s">
        <v>3714</v>
      </c>
      <c r="B716" t="s">
        <v>3715</v>
      </c>
      <c r="C716">
        <v>10</v>
      </c>
      <c r="D716" s="9" t="str">
        <f>VLOOKUP(Table_mpnet_document_topics[[#This Row],[Column3.topic]],mpnet_document_topicDescription!$B$2:$C$28, 2, FALSE)</f>
        <v>10_call_of_the_and</v>
      </c>
    </row>
    <row r="717" spans="1:4" x14ac:dyDescent="0.25">
      <c r="A717" t="s">
        <v>3718</v>
      </c>
      <c r="B717" t="s">
        <v>3719</v>
      </c>
      <c r="C717">
        <v>20</v>
      </c>
      <c r="D717" s="9" t="str">
        <f>VLOOKUP(Table_mpnet_document_topics[[#This Row],[Column3.topic]],mpnet_document_topicDescription!$B$2:$C$28, 2, FALSE)</f>
        <v>20_pragmatics_pragmatic_of_the</v>
      </c>
    </row>
    <row r="718" spans="1:4" x14ac:dyDescent="0.25">
      <c r="A718" t="s">
        <v>3723</v>
      </c>
      <c r="B718" t="s">
        <v>3724</v>
      </c>
      <c r="C718">
        <v>14</v>
      </c>
      <c r="D718" s="9" t="str">
        <f>VLOOKUP(Table_mpnet_document_topics[[#This Row],[Column3.topic]],mpnet_document_topicDescription!$B$2:$C$28, 2, FALSE)</f>
        <v>14_and_identity_of_in</v>
      </c>
    </row>
    <row r="719" spans="1:4" x14ac:dyDescent="0.25">
      <c r="A719" t="s">
        <v>3728</v>
      </c>
      <c r="B719" t="s">
        <v>3729</v>
      </c>
      <c r="C719">
        <v>-1</v>
      </c>
      <c r="D719" s="9" t="str">
        <f>VLOOKUP(Table_mpnet_document_topics[[#This Row],[Column3.topic]],mpnet_document_topicDescription!$B$2:$C$28, 2, FALSE)</f>
        <v>-1_the_of_and_in_language_learning</v>
      </c>
    </row>
    <row r="720" spans="1:4" x14ac:dyDescent="0.25">
      <c r="A720" t="s">
        <v>3734</v>
      </c>
      <c r="B720" t="s">
        <v>5529</v>
      </c>
      <c r="C720">
        <v>13</v>
      </c>
      <c r="D720" s="9" t="str">
        <f>VLOOKUP(Table_mpnet_document_topics[[#This Row],[Column3.topic]],mpnet_document_topicDescription!$B$2:$C$28, 2, FALSE)</f>
        <v>13_flipped_the_classroom_in</v>
      </c>
    </row>
    <row r="721" spans="1:4" x14ac:dyDescent="0.25">
      <c r="A721" t="s">
        <v>3738</v>
      </c>
      <c r="B721" t="s">
        <v>5527</v>
      </c>
      <c r="C721">
        <v>-1</v>
      </c>
      <c r="D721" s="9" t="str">
        <f>VLOOKUP(Table_mpnet_document_topics[[#This Row],[Column3.topic]],mpnet_document_topicDescription!$B$2:$C$28, 2, FALSE)</f>
        <v>-1_the_of_and_in_language_learning</v>
      </c>
    </row>
    <row r="722" spans="1:4" x14ac:dyDescent="0.25">
      <c r="A722" t="s">
        <v>3742</v>
      </c>
      <c r="B722" t="s">
        <v>3743</v>
      </c>
      <c r="C722">
        <v>5</v>
      </c>
      <c r="D722" s="9" t="str">
        <f>VLOOKUP(Table_mpnet_document_topics[[#This Row],[Column3.topic]],mpnet_document_topicDescription!$B$2:$C$28, 2, FALSE)</f>
        <v>5_corpus_ddl_the_of</v>
      </c>
    </row>
    <row r="723" spans="1:4" x14ac:dyDescent="0.25">
      <c r="A723" t="s">
        <v>3747</v>
      </c>
      <c r="B723" t="s">
        <v>3748</v>
      </c>
      <c r="C723">
        <v>-1</v>
      </c>
      <c r="D723" s="9" t="str">
        <f>VLOOKUP(Table_mpnet_document_topics[[#This Row],[Column3.topic]],mpnet_document_topicDescription!$B$2:$C$28, 2, FALSE)</f>
        <v>-1_the_of_and_in_language_learning</v>
      </c>
    </row>
    <row r="724" spans="1:4" x14ac:dyDescent="0.25">
      <c r="A724" t="s">
        <v>3752</v>
      </c>
      <c r="B724" t="s">
        <v>5528</v>
      </c>
      <c r="C724">
        <v>0</v>
      </c>
      <c r="D724" s="9" t="str">
        <f>VLOOKUP(Table_mpnet_document_topics[[#This Row],[Column3.topic]],mpnet_document_topicDescription!$B$2:$C$28, 2, FALSE)</f>
        <v>0_writing_feedback_the_of</v>
      </c>
    </row>
    <row r="725" spans="1:4" x14ac:dyDescent="0.25">
      <c r="A725" t="s">
        <v>3756</v>
      </c>
      <c r="B725" t="s">
        <v>3757</v>
      </c>
      <c r="C725">
        <v>-1</v>
      </c>
      <c r="D725" s="9" t="str">
        <f>VLOOKUP(Table_mpnet_document_topics[[#This Row],[Column3.topic]],mpnet_document_topicDescription!$B$2:$C$28, 2, FALSE)</f>
        <v>-1_the_of_and_in_language_learning</v>
      </c>
    </row>
    <row r="726" spans="1:4" x14ac:dyDescent="0.25">
      <c r="A726" t="s">
        <v>3761</v>
      </c>
      <c r="B726" t="s">
        <v>3762</v>
      </c>
      <c r="C726">
        <v>0</v>
      </c>
      <c r="D726" s="9" t="str">
        <f>VLOOKUP(Table_mpnet_document_topics[[#This Row],[Column3.topic]],mpnet_document_topicDescription!$B$2:$C$28, 2, FALSE)</f>
        <v>0_writing_feedback_the_of</v>
      </c>
    </row>
    <row r="727" spans="1:4" x14ac:dyDescent="0.25">
      <c r="A727" t="s">
        <v>3765</v>
      </c>
      <c r="B727" t="s">
        <v>3766</v>
      </c>
      <c r="C727">
        <v>4</v>
      </c>
      <c r="D727" s="9" t="str">
        <f>VLOOKUP(Table_mpnet_document_topics[[#This Row],[Column3.topic]],mpnet_document_topicDescription!$B$2:$C$28, 2, FALSE)</f>
        <v>4_task_in_the_and</v>
      </c>
    </row>
    <row r="728" spans="1:4" x14ac:dyDescent="0.25">
      <c r="A728" t="s">
        <v>3771</v>
      </c>
      <c r="B728" t="s">
        <v>5530</v>
      </c>
      <c r="C728">
        <v>12</v>
      </c>
      <c r="D728" s="9" t="str">
        <f>VLOOKUP(Table_mpnet_document_topics[[#This Row],[Column3.topic]],mpnet_document_topicDescription!$B$2:$C$28, 2, FALSE)</f>
        <v>12_captions_comprehension_captioning_listening</v>
      </c>
    </row>
    <row r="729" spans="1:4" x14ac:dyDescent="0.25">
      <c r="A729" t="s">
        <v>4264</v>
      </c>
      <c r="B729" t="s">
        <v>4265</v>
      </c>
      <c r="C729">
        <v>0</v>
      </c>
      <c r="D729" s="9" t="str">
        <f>VLOOKUP(Table_mpnet_document_topics[[#This Row],[Column3.topic]],mpnet_document_topicDescription!$B$2:$C$28, 2, FALSE)</f>
        <v>0_writing_feedback_the_of</v>
      </c>
    </row>
    <row r="730" spans="1:4" x14ac:dyDescent="0.25">
      <c r="A730" t="s">
        <v>4269</v>
      </c>
      <c r="B730" t="s">
        <v>4270</v>
      </c>
      <c r="C730">
        <v>4</v>
      </c>
      <c r="D730" s="9" t="str">
        <f>VLOOKUP(Table_mpnet_document_topics[[#This Row],[Column3.topic]],mpnet_document_topicDescription!$B$2:$C$28, 2, FALSE)</f>
        <v>4_task_in_the_and</v>
      </c>
    </row>
    <row r="731" spans="1:4" x14ac:dyDescent="0.25">
      <c r="A731" t="s">
        <v>4275</v>
      </c>
      <c r="B731" t="s">
        <v>4276</v>
      </c>
      <c r="C731">
        <v>7</v>
      </c>
      <c r="D731" s="9" t="str">
        <f>VLOOKUP(Table_mpnet_document_topics[[#This Row],[Column3.topic]],mpnet_document_topicDescription!$B$2:$C$28, 2, FALSE)</f>
        <v>7_pronunciation_asr_the_of</v>
      </c>
    </row>
    <row r="732" spans="1:4" x14ac:dyDescent="0.25">
      <c r="A732" t="s">
        <v>4280</v>
      </c>
      <c r="B732" t="s">
        <v>4281</v>
      </c>
      <c r="C732">
        <v>19</v>
      </c>
      <c r="D732" s="9" t="str">
        <f>VLOOKUP(Table_mpnet_document_topics[[#This Row],[Column3.topic]],mpnet_document_topicDescription!$B$2:$C$28, 2, FALSE)</f>
        <v>19_robot_rall_the_in</v>
      </c>
    </row>
    <row r="733" spans="1:4" x14ac:dyDescent="0.25">
      <c r="A733" t="s">
        <v>4285</v>
      </c>
      <c r="B733" t="s">
        <v>4286</v>
      </c>
      <c r="C733">
        <v>7</v>
      </c>
      <c r="D733" s="9" t="str">
        <f>VLOOKUP(Table_mpnet_document_topics[[#This Row],[Column3.topic]],mpnet_document_topicDescription!$B$2:$C$28, 2, FALSE)</f>
        <v>7_pronunciation_asr_the_of</v>
      </c>
    </row>
    <row r="734" spans="1:4" x14ac:dyDescent="0.25">
      <c r="A734" t="s">
        <v>4290</v>
      </c>
      <c r="B734" t="s">
        <v>4291</v>
      </c>
      <c r="C734">
        <v>8</v>
      </c>
      <c r="D734" s="9" t="str">
        <f>VLOOKUP(Table_mpnet_document_topics[[#This Row],[Column3.topic]],mpnet_document_topicDescription!$B$2:$C$28, 2, FALSE)</f>
        <v>8_game_games_gaming_and</v>
      </c>
    </row>
    <row r="735" spans="1:4" x14ac:dyDescent="0.25">
      <c r="A735" t="s">
        <v>4555</v>
      </c>
      <c r="B735" t="s">
        <v>4556</v>
      </c>
      <c r="C735">
        <v>3</v>
      </c>
      <c r="D735" s="9" t="str">
        <f>VLOOKUP(Table_mpnet_document_topics[[#This Row],[Column3.topic]],mpnet_document_topicDescription!$B$2:$C$28, 2, FALSE)</f>
        <v>3_intercultural_telecollaboration_and_the</v>
      </c>
    </row>
    <row r="736" spans="1:4" x14ac:dyDescent="0.25">
      <c r="A736" t="s">
        <v>4559</v>
      </c>
      <c r="B736" t="s">
        <v>4560</v>
      </c>
      <c r="C736">
        <v>-1</v>
      </c>
      <c r="D736" s="9" t="str">
        <f>VLOOKUP(Table_mpnet_document_topics[[#This Row],[Column3.topic]],mpnet_document_topicDescription!$B$2:$C$28, 2, FALSE)</f>
        <v>-1_the_of_and_in_language_learning</v>
      </c>
    </row>
    <row r="737" spans="1:4" x14ac:dyDescent="0.25">
      <c r="A737" t="s">
        <v>4565</v>
      </c>
      <c r="B737" t="s">
        <v>4566</v>
      </c>
      <c r="C737">
        <v>1</v>
      </c>
      <c r="D737" s="9" t="str">
        <f>VLOOKUP(Table_mpnet_document_topics[[#This Row],[Column3.topic]],mpnet_document_topicDescription!$B$2:$C$28, 2, FALSE)</f>
        <v>1_mobile_learning_the_mall</v>
      </c>
    </row>
    <row r="738" spans="1:4" x14ac:dyDescent="0.25">
      <c r="A738" t="s">
        <v>4570</v>
      </c>
      <c r="B738" t="s">
        <v>4571</v>
      </c>
      <c r="C738">
        <v>1</v>
      </c>
      <c r="D738" s="9" t="str">
        <f>VLOOKUP(Table_mpnet_document_topics[[#This Row],[Column3.topic]],mpnet_document_topicDescription!$B$2:$C$28, 2, FALSE)</f>
        <v>1_mobile_learning_the_mall</v>
      </c>
    </row>
    <row r="739" spans="1:4" x14ac:dyDescent="0.25">
      <c r="A739" t="s">
        <v>4574</v>
      </c>
      <c r="B739" t="s">
        <v>4575</v>
      </c>
      <c r="C739">
        <v>1</v>
      </c>
      <c r="D739" s="9" t="str">
        <f>VLOOKUP(Table_mpnet_document_topics[[#This Row],[Column3.topic]],mpnet_document_topicDescription!$B$2:$C$28, 2, FALSE)</f>
        <v>1_mobile_learning_the_mall</v>
      </c>
    </row>
    <row r="740" spans="1:4" x14ac:dyDescent="0.25">
      <c r="A740" t="s">
        <v>4579</v>
      </c>
      <c r="B740" t="s">
        <v>4580</v>
      </c>
      <c r="C740">
        <v>-1</v>
      </c>
      <c r="D740" s="9" t="str">
        <f>VLOOKUP(Table_mpnet_document_topics[[#This Row],[Column3.topic]],mpnet_document_topicDescription!$B$2:$C$28, 2, FALSE)</f>
        <v>-1_the_of_and_in_language_learning</v>
      </c>
    </row>
    <row r="741" spans="1:4" x14ac:dyDescent="0.25">
      <c r="A741" t="s">
        <v>4584</v>
      </c>
      <c r="B741" t="s">
        <v>4585</v>
      </c>
      <c r="C741">
        <v>-1</v>
      </c>
      <c r="D741" s="9" t="str">
        <f>VLOOKUP(Table_mpnet_document_topics[[#This Row],[Column3.topic]],mpnet_document_topicDescription!$B$2:$C$28, 2, FALSE)</f>
        <v>-1_the_of_and_in_language_learning</v>
      </c>
    </row>
    <row r="742" spans="1:4" x14ac:dyDescent="0.25">
      <c r="A742" t="s">
        <v>4589</v>
      </c>
      <c r="B742" t="s">
        <v>4590</v>
      </c>
      <c r="C742">
        <v>14</v>
      </c>
      <c r="D742" s="9" t="str">
        <f>VLOOKUP(Table_mpnet_document_topics[[#This Row],[Column3.topic]],mpnet_document_topicDescription!$B$2:$C$28, 2, FALSE)</f>
        <v>14_and_identity_of_in</v>
      </c>
    </row>
    <row r="743" spans="1:4" x14ac:dyDescent="0.25">
      <c r="A743" t="s">
        <v>4594</v>
      </c>
      <c r="B743" t="s">
        <v>4595</v>
      </c>
      <c r="C743">
        <v>0</v>
      </c>
      <c r="D743" s="9" t="str">
        <f>VLOOKUP(Table_mpnet_document_topics[[#This Row],[Column3.topic]],mpnet_document_topicDescription!$B$2:$C$28, 2, FALSE)</f>
        <v>0_writing_feedback_the_of</v>
      </c>
    </row>
    <row r="744" spans="1:4" x14ac:dyDescent="0.25">
      <c r="A744" t="s">
        <v>4599</v>
      </c>
      <c r="B744" t="s">
        <v>4600</v>
      </c>
      <c r="C744">
        <v>1</v>
      </c>
      <c r="D744" s="9" t="str">
        <f>VLOOKUP(Table_mpnet_document_topics[[#This Row],[Column3.topic]],mpnet_document_topicDescription!$B$2:$C$28, 2, FALSE)</f>
        <v>1_mobile_learning_the_mall</v>
      </c>
    </row>
    <row r="745" spans="1:4" x14ac:dyDescent="0.25">
      <c r="A745" t="s">
        <v>4604</v>
      </c>
      <c r="B745" t="s">
        <v>4605</v>
      </c>
      <c r="C745">
        <v>1</v>
      </c>
      <c r="D745" s="9" t="str">
        <f>VLOOKUP(Table_mpnet_document_topics[[#This Row],[Column3.topic]],mpnet_document_topicDescription!$B$2:$C$28, 2, FALSE)</f>
        <v>1_mobile_learning_the_mall</v>
      </c>
    </row>
    <row r="746" spans="1:4" x14ac:dyDescent="0.25">
      <c r="A746" t="s">
        <v>4609</v>
      </c>
      <c r="B746" t="s">
        <v>4610</v>
      </c>
      <c r="C746">
        <v>3</v>
      </c>
      <c r="D746" s="9" t="str">
        <f>VLOOKUP(Table_mpnet_document_topics[[#This Row],[Column3.topic]],mpnet_document_topicDescription!$B$2:$C$28, 2, FALSE)</f>
        <v>3_intercultural_telecollaboration_and_the</v>
      </c>
    </row>
    <row r="747" spans="1:4" x14ac:dyDescent="0.25">
      <c r="A747" t="s">
        <v>4613</v>
      </c>
      <c r="B747" t="s">
        <v>4614</v>
      </c>
      <c r="C747">
        <v>1</v>
      </c>
      <c r="D747" s="9" t="str">
        <f>VLOOKUP(Table_mpnet_document_topics[[#This Row],[Column3.topic]],mpnet_document_topicDescription!$B$2:$C$28, 2, FALSE)</f>
        <v>1_mobile_learning_the_mall</v>
      </c>
    </row>
    <row r="748" spans="1:4" x14ac:dyDescent="0.25">
      <c r="A748" t="s">
        <v>4618</v>
      </c>
      <c r="B748" t="s">
        <v>4619</v>
      </c>
      <c r="C748">
        <v>2</v>
      </c>
      <c r="D748" s="9" t="str">
        <f>VLOOKUP(Table_mpnet_document_topics[[#This Row],[Column3.topic]],mpnet_document_topicDescription!$B$2:$C$28, 2, FALSE)</f>
        <v>2_teachers_technology_and_of</v>
      </c>
    </row>
    <row r="749" spans="1:4" x14ac:dyDescent="0.25">
      <c r="A749" t="s">
        <v>4623</v>
      </c>
      <c r="B749" t="s">
        <v>4624</v>
      </c>
      <c r="C749">
        <v>4</v>
      </c>
      <c r="D749" s="9" t="str">
        <f>VLOOKUP(Table_mpnet_document_topics[[#This Row],[Column3.topic]],mpnet_document_topicDescription!$B$2:$C$28, 2, FALSE)</f>
        <v>4_task_in_the_and</v>
      </c>
    </row>
    <row r="750" spans="1:4" x14ac:dyDescent="0.25">
      <c r="A750" t="s">
        <v>4628</v>
      </c>
      <c r="B750" t="s">
        <v>4629</v>
      </c>
      <c r="C750">
        <v>0</v>
      </c>
      <c r="D750" s="9" t="str">
        <f>VLOOKUP(Table_mpnet_document_topics[[#This Row],[Column3.topic]],mpnet_document_topicDescription!$B$2:$C$28, 2, FALSE)</f>
        <v>0_writing_feedback_the_of</v>
      </c>
    </row>
    <row r="751" spans="1:4" x14ac:dyDescent="0.25">
      <c r="A751" t="s">
        <v>4633</v>
      </c>
      <c r="B751" t="s">
        <v>4634</v>
      </c>
      <c r="C751">
        <v>15</v>
      </c>
      <c r="D751" s="9" t="str">
        <f>VLOOKUP(Table_mpnet_document_topics[[#This Row],[Column3.topic]],mpnet_document_topicDescription!$B$2:$C$28, 2, FALSE)</f>
        <v>15_vocabulary_the_of_knowledge</v>
      </c>
    </row>
    <row r="752" spans="1:4" x14ac:dyDescent="0.25">
      <c r="A752" t="s">
        <v>4637</v>
      </c>
      <c r="B752" t="s">
        <v>4638</v>
      </c>
      <c r="C752">
        <v>1</v>
      </c>
      <c r="D752" s="9" t="str">
        <f>VLOOKUP(Table_mpnet_document_topics[[#This Row],[Column3.topic]],mpnet_document_topicDescription!$B$2:$C$28, 2, FALSE)</f>
        <v>1_mobile_learning_the_mall</v>
      </c>
    </row>
    <row r="753" spans="1:4" x14ac:dyDescent="0.25">
      <c r="A753" t="s">
        <v>4642</v>
      </c>
      <c r="B753" t="s">
        <v>4643</v>
      </c>
      <c r="C753">
        <v>4</v>
      </c>
      <c r="D753" s="9" t="str">
        <f>VLOOKUP(Table_mpnet_document_topics[[#This Row],[Column3.topic]],mpnet_document_topicDescription!$B$2:$C$28, 2, FALSE)</f>
        <v>4_task_in_the_and</v>
      </c>
    </row>
    <row r="754" spans="1:4" x14ac:dyDescent="0.25">
      <c r="A754" t="s">
        <v>4647</v>
      </c>
      <c r="B754" t="s">
        <v>4648</v>
      </c>
      <c r="C754">
        <v>16</v>
      </c>
      <c r="D754" s="9" t="str">
        <f>VLOOKUP(Table_mpnet_document_topics[[#This Row],[Column3.topic]],mpnet_document_topicDescription!$B$2:$C$28, 2, FALSE)</f>
        <v>16_reading_students_the_and</v>
      </c>
    </row>
    <row r="755" spans="1:4" x14ac:dyDescent="0.25">
      <c r="A755" t="s">
        <v>521</v>
      </c>
      <c r="B755" t="s">
        <v>522</v>
      </c>
      <c r="C755">
        <v>2</v>
      </c>
      <c r="D755" s="9" t="str">
        <f>VLOOKUP(Table_mpnet_document_topics[[#This Row],[Column3.topic]],mpnet_document_topicDescription!$B$2:$C$28, 2, FALSE)</f>
        <v>2_teachers_technology_and_of</v>
      </c>
    </row>
    <row r="756" spans="1:4" x14ac:dyDescent="0.25">
      <c r="A756" t="s">
        <v>528</v>
      </c>
      <c r="B756" t="s">
        <v>529</v>
      </c>
      <c r="C756">
        <v>-1</v>
      </c>
      <c r="D756" s="9" t="str">
        <f>VLOOKUP(Table_mpnet_document_topics[[#This Row],[Column3.topic]],mpnet_document_topicDescription!$B$2:$C$28, 2, FALSE)</f>
        <v>-1_the_of_and_in_language_learning</v>
      </c>
    </row>
    <row r="757" spans="1:4" x14ac:dyDescent="0.25">
      <c r="A757" t="s">
        <v>533</v>
      </c>
      <c r="B757" t="s">
        <v>534</v>
      </c>
      <c r="C757">
        <v>8</v>
      </c>
      <c r="D757" s="9" t="str">
        <f>VLOOKUP(Table_mpnet_document_topics[[#This Row],[Column3.topic]],mpnet_document_topicDescription!$B$2:$C$28, 2, FALSE)</f>
        <v>8_game_games_gaming_and</v>
      </c>
    </row>
    <row r="758" spans="1:4" x14ac:dyDescent="0.25">
      <c r="A758" t="s">
        <v>538</v>
      </c>
      <c r="B758" t="s">
        <v>539</v>
      </c>
      <c r="C758">
        <v>12</v>
      </c>
      <c r="D758" s="9" t="str">
        <f>VLOOKUP(Table_mpnet_document_topics[[#This Row],[Column3.topic]],mpnet_document_topicDescription!$B$2:$C$28, 2, FALSE)</f>
        <v>12_captions_comprehension_captioning_listening</v>
      </c>
    </row>
    <row r="759" spans="1:4" x14ac:dyDescent="0.25">
      <c r="A759" t="s">
        <v>543</v>
      </c>
      <c r="B759" t="s">
        <v>544</v>
      </c>
      <c r="C759">
        <v>12</v>
      </c>
      <c r="D759" s="9" t="str">
        <f>VLOOKUP(Table_mpnet_document_topics[[#This Row],[Column3.topic]],mpnet_document_topicDescription!$B$2:$C$28, 2, FALSE)</f>
        <v>12_captions_comprehension_captioning_listening</v>
      </c>
    </row>
    <row r="760" spans="1:4" x14ac:dyDescent="0.25">
      <c r="A760" t="s">
        <v>548</v>
      </c>
      <c r="B760" t="s">
        <v>549</v>
      </c>
      <c r="C760">
        <v>11</v>
      </c>
      <c r="D760" s="9" t="str">
        <f>VLOOKUP(Table_mpnet_document_topics[[#This Row],[Column3.topic]],mpnet_document_topicDescription!$B$2:$C$28, 2, FALSE)</f>
        <v>11_glosses_vocabulary_the_gloss</v>
      </c>
    </row>
    <row r="761" spans="1:4" x14ac:dyDescent="0.25">
      <c r="A761" t="s">
        <v>553</v>
      </c>
      <c r="B761" t="s">
        <v>554</v>
      </c>
      <c r="C761">
        <v>2</v>
      </c>
      <c r="D761" s="9" t="str">
        <f>VLOOKUP(Table_mpnet_document_topics[[#This Row],[Column3.topic]],mpnet_document_topicDescription!$B$2:$C$28, 2, FALSE)</f>
        <v>2_teachers_technology_and_of</v>
      </c>
    </row>
    <row r="762" spans="1:4" x14ac:dyDescent="0.25">
      <c r="A762" t="s">
        <v>558</v>
      </c>
      <c r="B762" t="s">
        <v>559</v>
      </c>
      <c r="C762">
        <v>5</v>
      </c>
      <c r="D762" s="9" t="str">
        <f>VLOOKUP(Table_mpnet_document_topics[[#This Row],[Column3.topic]],mpnet_document_topicDescription!$B$2:$C$28, 2, FALSE)</f>
        <v>5_corpus_ddl_the_of</v>
      </c>
    </row>
    <row r="763" spans="1:4" x14ac:dyDescent="0.25">
      <c r="A763" t="s">
        <v>563</v>
      </c>
      <c r="B763" t="s">
        <v>564</v>
      </c>
      <c r="C763">
        <v>5</v>
      </c>
      <c r="D763" s="9" t="str">
        <f>VLOOKUP(Table_mpnet_document_topics[[#This Row],[Column3.topic]],mpnet_document_topicDescription!$B$2:$C$28, 2, FALSE)</f>
        <v>5_corpus_ddl_the_of</v>
      </c>
    </row>
    <row r="764" spans="1:4" x14ac:dyDescent="0.25">
      <c r="A764" t="s">
        <v>568</v>
      </c>
      <c r="B764" t="s">
        <v>569</v>
      </c>
      <c r="C764">
        <v>-1</v>
      </c>
      <c r="D764" s="9" t="str">
        <f>VLOOKUP(Table_mpnet_document_topics[[#This Row],[Column3.topic]],mpnet_document_topicDescription!$B$2:$C$28, 2, FALSE)</f>
        <v>-1_the_of_and_in_language_learning</v>
      </c>
    </row>
    <row r="765" spans="1:4" x14ac:dyDescent="0.25">
      <c r="A765" t="s">
        <v>573</v>
      </c>
      <c r="B765" t="s">
        <v>574</v>
      </c>
      <c r="C765">
        <v>5</v>
      </c>
      <c r="D765" s="9" t="str">
        <f>VLOOKUP(Table_mpnet_document_topics[[#This Row],[Column3.topic]],mpnet_document_topicDescription!$B$2:$C$28, 2, FALSE)</f>
        <v>5_corpus_ddl_the_of</v>
      </c>
    </row>
    <row r="766" spans="1:4" x14ac:dyDescent="0.25">
      <c r="A766" t="s">
        <v>578</v>
      </c>
      <c r="B766" t="s">
        <v>579</v>
      </c>
      <c r="C766">
        <v>3</v>
      </c>
      <c r="D766" s="9" t="str">
        <f>VLOOKUP(Table_mpnet_document_topics[[#This Row],[Column3.topic]],mpnet_document_topicDescription!$B$2:$C$28, 2, FALSE)</f>
        <v>3_intercultural_telecollaboration_and_the</v>
      </c>
    </row>
    <row r="767" spans="1:4" x14ac:dyDescent="0.25">
      <c r="A767" t="s">
        <v>584</v>
      </c>
      <c r="B767" t="s">
        <v>585</v>
      </c>
      <c r="C767">
        <v>2</v>
      </c>
      <c r="D767" s="9" t="str">
        <f>VLOOKUP(Table_mpnet_document_topics[[#This Row],[Column3.topic]],mpnet_document_topicDescription!$B$2:$C$28, 2, FALSE)</f>
        <v>2_teachers_technology_and_of</v>
      </c>
    </row>
    <row r="768" spans="1:4" x14ac:dyDescent="0.25">
      <c r="A768" t="s">
        <v>589</v>
      </c>
      <c r="B768" t="s">
        <v>590</v>
      </c>
      <c r="C768">
        <v>4</v>
      </c>
      <c r="D768" s="9" t="str">
        <f>VLOOKUP(Table_mpnet_document_topics[[#This Row],[Column3.topic]],mpnet_document_topicDescription!$B$2:$C$28, 2, FALSE)</f>
        <v>4_task_in_the_and</v>
      </c>
    </row>
    <row r="769" spans="1:4" x14ac:dyDescent="0.25">
      <c r="A769" t="s">
        <v>594</v>
      </c>
      <c r="B769" t="s">
        <v>595</v>
      </c>
      <c r="C769">
        <v>5</v>
      </c>
      <c r="D769" s="9" t="str">
        <f>VLOOKUP(Table_mpnet_document_topics[[#This Row],[Column3.topic]],mpnet_document_topicDescription!$B$2:$C$28, 2, FALSE)</f>
        <v>5_corpus_ddl_the_of</v>
      </c>
    </row>
    <row r="770" spans="1:4" x14ac:dyDescent="0.25">
      <c r="A770" t="s">
        <v>599</v>
      </c>
      <c r="B770" t="s">
        <v>600</v>
      </c>
      <c r="C770">
        <v>0</v>
      </c>
      <c r="D770" s="9" t="str">
        <f>VLOOKUP(Table_mpnet_document_topics[[#This Row],[Column3.topic]],mpnet_document_topicDescription!$B$2:$C$28, 2, FALSE)</f>
        <v>0_writing_feedback_the_of</v>
      </c>
    </row>
    <row r="771" spans="1:4" x14ac:dyDescent="0.25">
      <c r="A771" t="s">
        <v>605</v>
      </c>
      <c r="B771" t="s">
        <v>606</v>
      </c>
      <c r="C771">
        <v>5</v>
      </c>
      <c r="D771" s="9" t="str">
        <f>VLOOKUP(Table_mpnet_document_topics[[#This Row],[Column3.topic]],mpnet_document_topicDescription!$B$2:$C$28, 2, FALSE)</f>
        <v>5_corpus_ddl_the_of</v>
      </c>
    </row>
    <row r="772" spans="1:4" x14ac:dyDescent="0.25">
      <c r="A772" t="s">
        <v>610</v>
      </c>
      <c r="B772" t="s">
        <v>611</v>
      </c>
      <c r="C772">
        <v>5</v>
      </c>
      <c r="D772" s="9" t="str">
        <f>VLOOKUP(Table_mpnet_document_topics[[#This Row],[Column3.topic]],mpnet_document_topicDescription!$B$2:$C$28, 2, FALSE)</f>
        <v>5_corpus_ddl_the_of</v>
      </c>
    </row>
    <row r="773" spans="1:4" x14ac:dyDescent="0.25">
      <c r="A773" t="s">
        <v>615</v>
      </c>
      <c r="B773" t="s">
        <v>616</v>
      </c>
      <c r="C773">
        <v>5</v>
      </c>
      <c r="D773" s="9" t="str">
        <f>VLOOKUP(Table_mpnet_document_topics[[#This Row],[Column3.topic]],mpnet_document_topicDescription!$B$2:$C$28, 2, FALSE)</f>
        <v>5_corpus_ddl_the_of</v>
      </c>
    </row>
    <row r="774" spans="1:4" x14ac:dyDescent="0.25">
      <c r="A774" t="s">
        <v>990</v>
      </c>
      <c r="B774" t="s">
        <v>991</v>
      </c>
      <c r="C774">
        <v>5</v>
      </c>
      <c r="D774" s="9" t="str">
        <f>VLOOKUP(Table_mpnet_document_topics[[#This Row],[Column3.topic]],mpnet_document_topicDescription!$B$2:$C$28, 2, FALSE)</f>
        <v>5_corpus_ddl_the_of</v>
      </c>
    </row>
    <row r="775" spans="1:4" x14ac:dyDescent="0.25">
      <c r="A775" t="s">
        <v>996</v>
      </c>
      <c r="B775" t="s">
        <v>997</v>
      </c>
      <c r="C775">
        <v>0</v>
      </c>
      <c r="D775" s="9" t="str">
        <f>VLOOKUP(Table_mpnet_document_topics[[#This Row],[Column3.topic]],mpnet_document_topicDescription!$B$2:$C$28, 2, FALSE)</f>
        <v>0_writing_feedback_the_of</v>
      </c>
    </row>
    <row r="776" spans="1:4" x14ac:dyDescent="0.25">
      <c r="A776" t="s">
        <v>1001</v>
      </c>
      <c r="B776" t="s">
        <v>1002</v>
      </c>
      <c r="C776">
        <v>1</v>
      </c>
      <c r="D776" s="9" t="str">
        <f>VLOOKUP(Table_mpnet_document_topics[[#This Row],[Column3.topic]],mpnet_document_topicDescription!$B$2:$C$28, 2, FALSE)</f>
        <v>1_mobile_learning_the_mall</v>
      </c>
    </row>
    <row r="777" spans="1:4" x14ac:dyDescent="0.25">
      <c r="A777" t="s">
        <v>1006</v>
      </c>
      <c r="B777" t="s">
        <v>1007</v>
      </c>
      <c r="C777">
        <v>4</v>
      </c>
      <c r="D777" s="9" t="str">
        <f>VLOOKUP(Table_mpnet_document_topics[[#This Row],[Column3.topic]],mpnet_document_topicDescription!$B$2:$C$28, 2, FALSE)</f>
        <v>4_task_in_the_and</v>
      </c>
    </row>
    <row r="778" spans="1:4" x14ac:dyDescent="0.25">
      <c r="A778" t="s">
        <v>1010</v>
      </c>
      <c r="B778" t="s">
        <v>1011</v>
      </c>
      <c r="C778">
        <v>7</v>
      </c>
      <c r="D778" s="9" t="str">
        <f>VLOOKUP(Table_mpnet_document_topics[[#This Row],[Column3.topic]],mpnet_document_topicDescription!$B$2:$C$28, 2, FALSE)</f>
        <v>7_pronunciation_asr_the_of</v>
      </c>
    </row>
    <row r="779" spans="1:4" x14ac:dyDescent="0.25">
      <c r="A779" t="s">
        <v>1015</v>
      </c>
      <c r="B779" t="s">
        <v>1016</v>
      </c>
      <c r="C779">
        <v>6</v>
      </c>
      <c r="D779" s="9" t="str">
        <f>VLOOKUP(Table_mpnet_document_topics[[#This Row],[Column3.topic]],mpnet_document_topicDescription!$B$2:$C$28, 2, FALSE)</f>
        <v>6_vr_virtual_the_and</v>
      </c>
    </row>
    <row r="780" spans="1:4" x14ac:dyDescent="0.25">
      <c r="A780" t="s">
        <v>1020</v>
      </c>
      <c r="B780" t="s">
        <v>1021</v>
      </c>
      <c r="C780">
        <v>12</v>
      </c>
      <c r="D780" s="9" t="str">
        <f>VLOOKUP(Table_mpnet_document_topics[[#This Row],[Column3.topic]],mpnet_document_topicDescription!$B$2:$C$28, 2, FALSE)</f>
        <v>12_captions_comprehension_captioning_listening</v>
      </c>
    </row>
    <row r="781" spans="1:4" x14ac:dyDescent="0.25">
      <c r="A781" t="s">
        <v>1025</v>
      </c>
      <c r="B781" t="s">
        <v>1026</v>
      </c>
      <c r="C781">
        <v>-1</v>
      </c>
      <c r="D781" s="9" t="str">
        <f>VLOOKUP(Table_mpnet_document_topics[[#This Row],[Column3.topic]],mpnet_document_topicDescription!$B$2:$C$28, 2, FALSE)</f>
        <v>-1_the_of_and_in_language_learning</v>
      </c>
    </row>
    <row r="782" spans="1:4" x14ac:dyDescent="0.25">
      <c r="A782" t="s">
        <v>1030</v>
      </c>
      <c r="B782" t="s">
        <v>1031</v>
      </c>
      <c r="C782">
        <v>8</v>
      </c>
      <c r="D782" s="9" t="str">
        <f>VLOOKUP(Table_mpnet_document_topics[[#This Row],[Column3.topic]],mpnet_document_topicDescription!$B$2:$C$28, 2, FALSE)</f>
        <v>8_game_games_gaming_and</v>
      </c>
    </row>
    <row r="783" spans="1:4" x14ac:dyDescent="0.25">
      <c r="A783" t="s">
        <v>1034</v>
      </c>
      <c r="B783" t="s">
        <v>1035</v>
      </c>
      <c r="C783">
        <v>7</v>
      </c>
      <c r="D783" s="9" t="str">
        <f>VLOOKUP(Table_mpnet_document_topics[[#This Row],[Column3.topic]],mpnet_document_topicDescription!$B$2:$C$28, 2, FALSE)</f>
        <v>7_pronunciation_asr_the_of</v>
      </c>
    </row>
    <row r="784" spans="1:4" x14ac:dyDescent="0.25">
      <c r="A784" t="s">
        <v>1039</v>
      </c>
      <c r="B784" t="s">
        <v>1040</v>
      </c>
      <c r="C784">
        <v>1</v>
      </c>
      <c r="D784" s="9" t="str">
        <f>VLOOKUP(Table_mpnet_document_topics[[#This Row],[Column3.topic]],mpnet_document_topicDescription!$B$2:$C$28, 2, FALSE)</f>
        <v>1_mobile_learning_the_mall</v>
      </c>
    </row>
    <row r="785" spans="1:4" x14ac:dyDescent="0.25">
      <c r="A785" t="s">
        <v>1043</v>
      </c>
      <c r="B785" t="s">
        <v>1044</v>
      </c>
      <c r="C785">
        <v>-1</v>
      </c>
      <c r="D785" s="9" t="str">
        <f>VLOOKUP(Table_mpnet_document_topics[[#This Row],[Column3.topic]],mpnet_document_topicDescription!$B$2:$C$28, 2, FALSE)</f>
        <v>-1_the_of_and_in_language_learning</v>
      </c>
    </row>
    <row r="786" spans="1:4" x14ac:dyDescent="0.25">
      <c r="A786" t="s">
        <v>1049</v>
      </c>
      <c r="B786" t="s">
        <v>1050</v>
      </c>
      <c r="C786">
        <v>-1</v>
      </c>
      <c r="D786" s="9" t="str">
        <f>VLOOKUP(Table_mpnet_document_topics[[#This Row],[Column3.topic]],mpnet_document_topicDescription!$B$2:$C$28, 2, FALSE)</f>
        <v>-1_the_of_and_in_language_learning</v>
      </c>
    </row>
    <row r="787" spans="1:4" x14ac:dyDescent="0.25">
      <c r="A787" t="s">
        <v>1054</v>
      </c>
      <c r="B787" t="s">
        <v>1055</v>
      </c>
      <c r="C787">
        <v>-1</v>
      </c>
      <c r="D787" s="9" t="str">
        <f>VLOOKUP(Table_mpnet_document_topics[[#This Row],[Column3.topic]],mpnet_document_topicDescription!$B$2:$C$28, 2, FALSE)</f>
        <v>-1_the_of_and_in_language_learning</v>
      </c>
    </row>
    <row r="788" spans="1:4" x14ac:dyDescent="0.25">
      <c r="A788" t="s">
        <v>1059</v>
      </c>
      <c r="B788" t="s">
        <v>1060</v>
      </c>
      <c r="C788">
        <v>-1</v>
      </c>
      <c r="D788" s="9" t="str">
        <f>VLOOKUP(Table_mpnet_document_topics[[#This Row],[Column3.topic]],mpnet_document_topicDescription!$B$2:$C$28, 2, FALSE)</f>
        <v>-1_the_of_and_in_language_learning</v>
      </c>
    </row>
    <row r="789" spans="1:4" x14ac:dyDescent="0.25">
      <c r="A789" t="s">
        <v>1064</v>
      </c>
      <c r="B789" t="s">
        <v>1065</v>
      </c>
      <c r="C789">
        <v>-1</v>
      </c>
      <c r="D789" s="9" t="str">
        <f>VLOOKUP(Table_mpnet_document_topics[[#This Row],[Column3.topic]],mpnet_document_topicDescription!$B$2:$C$28, 2, FALSE)</f>
        <v>-1_the_of_and_in_language_learning</v>
      </c>
    </row>
    <row r="790" spans="1:4" x14ac:dyDescent="0.25">
      <c r="A790" t="s">
        <v>1069</v>
      </c>
      <c r="B790" t="s">
        <v>1070</v>
      </c>
      <c r="C790">
        <v>1</v>
      </c>
      <c r="D790" s="9" t="str">
        <f>VLOOKUP(Table_mpnet_document_topics[[#This Row],[Column3.topic]],mpnet_document_topicDescription!$B$2:$C$28, 2, FALSE)</f>
        <v>1_mobile_learning_the_mall</v>
      </c>
    </row>
    <row r="791" spans="1:4" x14ac:dyDescent="0.25">
      <c r="A791" t="s">
        <v>1584</v>
      </c>
      <c r="B791" t="s">
        <v>1585</v>
      </c>
      <c r="C791">
        <v>18</v>
      </c>
      <c r="D791" s="9" t="str">
        <f>VLOOKUP(Table_mpnet_document_topics[[#This Row],[Column3.topic]],mpnet_document_topicDescription!$B$2:$C$28, 2, FALSE)</f>
        <v>18_digital_storytelling_fan_the</v>
      </c>
    </row>
    <row r="792" spans="1:4" x14ac:dyDescent="0.25">
      <c r="A792" t="s">
        <v>1589</v>
      </c>
      <c r="B792" t="s">
        <v>1590</v>
      </c>
      <c r="C792">
        <v>-1</v>
      </c>
      <c r="D792" s="9" t="str">
        <f>VLOOKUP(Table_mpnet_document_topics[[#This Row],[Column3.topic]],mpnet_document_topicDescription!$B$2:$C$28, 2, FALSE)</f>
        <v>-1_the_of_and_in_language_learning</v>
      </c>
    </row>
    <row r="793" spans="1:4" x14ac:dyDescent="0.25">
      <c r="A793" t="s">
        <v>1594</v>
      </c>
      <c r="B793" t="s">
        <v>1595</v>
      </c>
      <c r="C793">
        <v>6</v>
      </c>
      <c r="D793" s="9" t="str">
        <f>VLOOKUP(Table_mpnet_document_topics[[#This Row],[Column3.topic]],mpnet_document_topicDescription!$B$2:$C$28, 2, FALSE)</f>
        <v>6_vr_virtual_the_and</v>
      </c>
    </row>
    <row r="794" spans="1:4" x14ac:dyDescent="0.25">
      <c r="A794" t="s">
        <v>1599</v>
      </c>
      <c r="B794" t="s">
        <v>1600</v>
      </c>
      <c r="C794">
        <v>8</v>
      </c>
      <c r="D794" s="9" t="str">
        <f>VLOOKUP(Table_mpnet_document_topics[[#This Row],[Column3.topic]],mpnet_document_topicDescription!$B$2:$C$28, 2, FALSE)</f>
        <v>8_game_games_gaming_and</v>
      </c>
    </row>
    <row r="795" spans="1:4" x14ac:dyDescent="0.25">
      <c r="A795" t="s">
        <v>1604</v>
      </c>
      <c r="B795" t="s">
        <v>1605</v>
      </c>
      <c r="C795">
        <v>21</v>
      </c>
      <c r="D795" s="9" t="str">
        <f>VLOOKUP(Table_mpnet_document_topics[[#This Row],[Column3.topic]],mpnet_document_topicDescription!$B$2:$C$28, 2, FALSE)</f>
        <v>21_multimodal_videoconferencing_online_webcam</v>
      </c>
    </row>
    <row r="796" spans="1:4" x14ac:dyDescent="0.25">
      <c r="A796" t="s">
        <v>1609</v>
      </c>
      <c r="B796" t="s">
        <v>1610</v>
      </c>
      <c r="C796">
        <v>5</v>
      </c>
      <c r="D796" s="9" t="str">
        <f>VLOOKUP(Table_mpnet_document_topics[[#This Row],[Column3.topic]],mpnet_document_topicDescription!$B$2:$C$28, 2, FALSE)</f>
        <v>5_corpus_ddl_the_of</v>
      </c>
    </row>
    <row r="797" spans="1:4" x14ac:dyDescent="0.25">
      <c r="A797" t="s">
        <v>1614</v>
      </c>
      <c r="B797" t="s">
        <v>1615</v>
      </c>
      <c r="C797">
        <v>5</v>
      </c>
      <c r="D797" s="9" t="str">
        <f>VLOOKUP(Table_mpnet_document_topics[[#This Row],[Column3.topic]],mpnet_document_topicDescription!$B$2:$C$28, 2, FALSE)</f>
        <v>5_corpus_ddl_the_of</v>
      </c>
    </row>
    <row r="798" spans="1:4" x14ac:dyDescent="0.25">
      <c r="A798" t="s">
        <v>1619</v>
      </c>
      <c r="B798" t="s">
        <v>1620</v>
      </c>
      <c r="C798">
        <v>9</v>
      </c>
      <c r="D798" s="9" t="str">
        <f>VLOOKUP(Table_mpnet_document_topics[[#This Row],[Column3.topic]],mpnet_document_topicDescription!$B$2:$C$28, 2, FALSE)</f>
        <v>9_blended_learning_course_and</v>
      </c>
    </row>
    <row r="799" spans="1:4" x14ac:dyDescent="0.25">
      <c r="A799" t="s">
        <v>1625</v>
      </c>
      <c r="B799" t="s">
        <v>1626</v>
      </c>
      <c r="C799">
        <v>-1</v>
      </c>
      <c r="D799" s="9" t="str">
        <f>VLOOKUP(Table_mpnet_document_topics[[#This Row],[Column3.topic]],mpnet_document_topicDescription!$B$2:$C$28, 2, FALSE)</f>
        <v>-1_the_of_and_in_language_learning</v>
      </c>
    </row>
    <row r="800" spans="1:4" x14ac:dyDescent="0.25">
      <c r="A800" t="s">
        <v>1630</v>
      </c>
      <c r="B800" t="s">
        <v>1631</v>
      </c>
      <c r="C800">
        <v>5</v>
      </c>
      <c r="D800" s="9" t="str">
        <f>VLOOKUP(Table_mpnet_document_topics[[#This Row],[Column3.topic]],mpnet_document_topicDescription!$B$2:$C$28, 2, FALSE)</f>
        <v>5_corpus_ddl_the_of</v>
      </c>
    </row>
    <row r="801" spans="1:4" x14ac:dyDescent="0.25">
      <c r="A801" t="s">
        <v>1635</v>
      </c>
      <c r="B801" t="s">
        <v>1636</v>
      </c>
      <c r="C801">
        <v>5</v>
      </c>
      <c r="D801" s="9" t="str">
        <f>VLOOKUP(Table_mpnet_document_topics[[#This Row],[Column3.topic]],mpnet_document_topicDescription!$B$2:$C$28, 2, FALSE)</f>
        <v>5_corpus_ddl_the_of</v>
      </c>
    </row>
    <row r="802" spans="1:4" x14ac:dyDescent="0.25">
      <c r="A802" t="s">
        <v>1640</v>
      </c>
      <c r="B802" t="s">
        <v>1641</v>
      </c>
      <c r="C802">
        <v>21</v>
      </c>
      <c r="D802" s="9" t="str">
        <f>VLOOKUP(Table_mpnet_document_topics[[#This Row],[Column3.topic]],mpnet_document_topicDescription!$B$2:$C$28, 2, FALSE)</f>
        <v>21_multimodal_videoconferencing_online_webcam</v>
      </c>
    </row>
    <row r="803" spans="1:4" x14ac:dyDescent="0.25">
      <c r="A803" t="s">
        <v>1645</v>
      </c>
      <c r="B803" t="s">
        <v>1646</v>
      </c>
      <c r="C803">
        <v>-1</v>
      </c>
      <c r="D803" s="9" t="str">
        <f>VLOOKUP(Table_mpnet_document_topics[[#This Row],[Column3.topic]],mpnet_document_topicDescription!$B$2:$C$28, 2, FALSE)</f>
        <v>-1_the_of_and_in_language_learning</v>
      </c>
    </row>
    <row r="804" spans="1:4" x14ac:dyDescent="0.25">
      <c r="A804" t="s">
        <v>1650</v>
      </c>
      <c r="B804" t="s">
        <v>1651</v>
      </c>
      <c r="C804">
        <v>5</v>
      </c>
      <c r="D804" s="9" t="str">
        <f>VLOOKUP(Table_mpnet_document_topics[[#This Row],[Column3.topic]],mpnet_document_topicDescription!$B$2:$C$28, 2, FALSE)</f>
        <v>5_corpus_ddl_the_of</v>
      </c>
    </row>
    <row r="805" spans="1:4" x14ac:dyDescent="0.25">
      <c r="A805" t="s">
        <v>1655</v>
      </c>
      <c r="B805" t="s">
        <v>1656</v>
      </c>
      <c r="C805">
        <v>15</v>
      </c>
      <c r="D805" s="9" t="str">
        <f>VLOOKUP(Table_mpnet_document_topics[[#This Row],[Column3.topic]],mpnet_document_topicDescription!$B$2:$C$28, 2, FALSE)</f>
        <v>15_vocabulary_the_of_knowledge</v>
      </c>
    </row>
    <row r="806" spans="1:4" x14ac:dyDescent="0.25">
      <c r="A806" t="s">
        <v>1660</v>
      </c>
      <c r="B806" t="s">
        <v>1661</v>
      </c>
      <c r="C806">
        <v>-1</v>
      </c>
      <c r="D806" s="9" t="str">
        <f>VLOOKUP(Table_mpnet_document_topics[[#This Row],[Column3.topic]],mpnet_document_topicDescription!$B$2:$C$28, 2, FALSE)</f>
        <v>-1_the_of_and_in_language_learning</v>
      </c>
    </row>
    <row r="807" spans="1:4" x14ac:dyDescent="0.25">
      <c r="A807" t="s">
        <v>2015</v>
      </c>
      <c r="B807" t="s">
        <v>2016</v>
      </c>
      <c r="C807">
        <v>-1</v>
      </c>
      <c r="D807" s="9" t="str">
        <f>VLOOKUP(Table_mpnet_document_topics[[#This Row],[Column3.topic]],mpnet_document_topicDescription!$B$2:$C$28, 2, FALSE)</f>
        <v>-1_the_of_and_in_language_learning</v>
      </c>
    </row>
    <row r="808" spans="1:4" x14ac:dyDescent="0.25">
      <c r="A808" t="s">
        <v>2020</v>
      </c>
      <c r="B808" t="s">
        <v>2021</v>
      </c>
      <c r="C808">
        <v>4</v>
      </c>
      <c r="D808" s="9" t="str">
        <f>VLOOKUP(Table_mpnet_document_topics[[#This Row],[Column3.topic]],mpnet_document_topicDescription!$B$2:$C$28, 2, FALSE)</f>
        <v>4_task_in_the_and</v>
      </c>
    </row>
    <row r="809" spans="1:4" x14ac:dyDescent="0.25">
      <c r="A809" t="s">
        <v>2024</v>
      </c>
      <c r="B809" t="s">
        <v>2025</v>
      </c>
      <c r="C809">
        <v>-1</v>
      </c>
      <c r="D809" s="9" t="str">
        <f>VLOOKUP(Table_mpnet_document_topics[[#This Row],[Column3.topic]],mpnet_document_topicDescription!$B$2:$C$28, 2, FALSE)</f>
        <v>-1_the_of_and_in_language_learning</v>
      </c>
    </row>
    <row r="810" spans="1:4" x14ac:dyDescent="0.25">
      <c r="A810" t="s">
        <v>2030</v>
      </c>
      <c r="B810" t="s">
        <v>2031</v>
      </c>
      <c r="C810">
        <v>-1</v>
      </c>
      <c r="D810" s="9" t="str">
        <f>VLOOKUP(Table_mpnet_document_topics[[#This Row],[Column3.topic]],mpnet_document_topicDescription!$B$2:$C$28, 2, FALSE)</f>
        <v>-1_the_of_and_in_language_learning</v>
      </c>
    </row>
    <row r="811" spans="1:4" x14ac:dyDescent="0.25">
      <c r="A811" t="s">
        <v>2035</v>
      </c>
      <c r="B811" t="s">
        <v>2036</v>
      </c>
      <c r="C811">
        <v>12</v>
      </c>
      <c r="D811" s="9" t="str">
        <f>VLOOKUP(Table_mpnet_document_topics[[#This Row],[Column3.topic]],mpnet_document_topicDescription!$B$2:$C$28, 2, FALSE)</f>
        <v>12_captions_comprehension_captioning_listening</v>
      </c>
    </row>
    <row r="812" spans="1:4" x14ac:dyDescent="0.25">
      <c r="A812" t="s">
        <v>2040</v>
      </c>
      <c r="B812" t="s">
        <v>2041</v>
      </c>
      <c r="C812">
        <v>4</v>
      </c>
      <c r="D812" s="9" t="str">
        <f>VLOOKUP(Table_mpnet_document_topics[[#This Row],[Column3.topic]],mpnet_document_topicDescription!$B$2:$C$28, 2, FALSE)</f>
        <v>4_task_in_the_and</v>
      </c>
    </row>
    <row r="813" spans="1:4" x14ac:dyDescent="0.25">
      <c r="A813" t="s">
        <v>2045</v>
      </c>
      <c r="B813" t="s">
        <v>2046</v>
      </c>
      <c r="C813">
        <v>0</v>
      </c>
      <c r="D813" s="9" t="str">
        <f>VLOOKUP(Table_mpnet_document_topics[[#This Row],[Column3.topic]],mpnet_document_topicDescription!$B$2:$C$28, 2, FALSE)</f>
        <v>0_writing_feedback_the_of</v>
      </c>
    </row>
    <row r="814" spans="1:4" x14ac:dyDescent="0.25">
      <c r="A814" t="s">
        <v>2050</v>
      </c>
      <c r="B814" t="s">
        <v>2051</v>
      </c>
      <c r="C814">
        <v>4</v>
      </c>
      <c r="D814" s="9" t="str">
        <f>VLOOKUP(Table_mpnet_document_topics[[#This Row],[Column3.topic]],mpnet_document_topicDescription!$B$2:$C$28, 2, FALSE)</f>
        <v>4_task_in_the_and</v>
      </c>
    </row>
    <row r="815" spans="1:4" x14ac:dyDescent="0.25">
      <c r="A815" t="s">
        <v>2055</v>
      </c>
      <c r="B815" t="s">
        <v>2056</v>
      </c>
      <c r="C815">
        <v>-1</v>
      </c>
      <c r="D815" s="9" t="str">
        <f>VLOOKUP(Table_mpnet_document_topics[[#This Row],[Column3.topic]],mpnet_document_topicDescription!$B$2:$C$28, 2, FALSE)</f>
        <v>-1_the_of_and_in_language_learning</v>
      </c>
    </row>
    <row r="816" spans="1:4" x14ac:dyDescent="0.25">
      <c r="A816" t="s">
        <v>2060</v>
      </c>
      <c r="B816" t="s">
        <v>2061</v>
      </c>
      <c r="C816">
        <v>3</v>
      </c>
      <c r="D816" s="9" t="str">
        <f>VLOOKUP(Table_mpnet_document_topics[[#This Row],[Column3.topic]],mpnet_document_topicDescription!$B$2:$C$28, 2, FALSE)</f>
        <v>3_intercultural_telecollaboration_and_the</v>
      </c>
    </row>
    <row r="817" spans="1:4" x14ac:dyDescent="0.25">
      <c r="A817" t="s">
        <v>2066</v>
      </c>
      <c r="B817" t="s">
        <v>2067</v>
      </c>
      <c r="C817">
        <v>4</v>
      </c>
      <c r="D817" s="9" t="str">
        <f>VLOOKUP(Table_mpnet_document_topics[[#This Row],[Column3.topic]],mpnet_document_topicDescription!$B$2:$C$28, 2, FALSE)</f>
        <v>4_task_in_the_and</v>
      </c>
    </row>
    <row r="818" spans="1:4" x14ac:dyDescent="0.25">
      <c r="A818" t="s">
        <v>2071</v>
      </c>
      <c r="B818" t="s">
        <v>2072</v>
      </c>
      <c r="C818">
        <v>0</v>
      </c>
      <c r="D818" s="9" t="str">
        <f>VLOOKUP(Table_mpnet_document_topics[[#This Row],[Column3.topic]],mpnet_document_topicDescription!$B$2:$C$28, 2, FALSE)</f>
        <v>0_writing_feedback_the_of</v>
      </c>
    </row>
    <row r="819" spans="1:4" x14ac:dyDescent="0.25">
      <c r="A819" t="s">
        <v>2076</v>
      </c>
      <c r="B819" t="s">
        <v>2077</v>
      </c>
      <c r="C819">
        <v>0</v>
      </c>
      <c r="D819" s="9" t="str">
        <f>VLOOKUP(Table_mpnet_document_topics[[#This Row],[Column3.topic]],mpnet_document_topicDescription!$B$2:$C$28, 2, FALSE)</f>
        <v>0_writing_feedback_the_of</v>
      </c>
    </row>
    <row r="820" spans="1:4" x14ac:dyDescent="0.25">
      <c r="A820" t="s">
        <v>2081</v>
      </c>
      <c r="B820" t="s">
        <v>2082</v>
      </c>
      <c r="C820">
        <v>4</v>
      </c>
      <c r="D820" s="9" t="str">
        <f>VLOOKUP(Table_mpnet_document_topics[[#This Row],[Column3.topic]],mpnet_document_topicDescription!$B$2:$C$28, 2, FALSE)</f>
        <v>4_task_in_the_and</v>
      </c>
    </row>
    <row r="821" spans="1:4" x14ac:dyDescent="0.25">
      <c r="A821" t="s">
        <v>2086</v>
      </c>
      <c r="B821" t="s">
        <v>2087</v>
      </c>
      <c r="C821">
        <v>8</v>
      </c>
      <c r="D821" s="9" t="str">
        <f>VLOOKUP(Table_mpnet_document_topics[[#This Row],[Column3.topic]],mpnet_document_topicDescription!$B$2:$C$28, 2, FALSE)</f>
        <v>8_game_games_gaming_and</v>
      </c>
    </row>
    <row r="822" spans="1:4" x14ac:dyDescent="0.25">
      <c r="A822" t="s">
        <v>2091</v>
      </c>
      <c r="B822" t="s">
        <v>2092</v>
      </c>
      <c r="C822">
        <v>6</v>
      </c>
      <c r="D822" s="9" t="str">
        <f>VLOOKUP(Table_mpnet_document_topics[[#This Row],[Column3.topic]],mpnet_document_topicDescription!$B$2:$C$28, 2, FALSE)</f>
        <v>6_vr_virtual_the_and</v>
      </c>
    </row>
    <row r="823" spans="1:4" x14ac:dyDescent="0.25">
      <c r="A823" t="s">
        <v>2096</v>
      </c>
      <c r="B823" t="s">
        <v>2097</v>
      </c>
      <c r="C823">
        <v>5</v>
      </c>
      <c r="D823" s="9" t="str">
        <f>VLOOKUP(Table_mpnet_document_topics[[#This Row],[Column3.topic]],mpnet_document_topicDescription!$B$2:$C$28, 2, FALSE)</f>
        <v>5_corpus_ddl_the_of</v>
      </c>
    </row>
    <row r="824" spans="1:4" x14ac:dyDescent="0.25">
      <c r="A824" t="s">
        <v>2101</v>
      </c>
      <c r="B824" t="s">
        <v>5926</v>
      </c>
      <c r="C824">
        <v>-1</v>
      </c>
      <c r="D824" s="9" t="str">
        <f>VLOOKUP(Table_mpnet_document_topics[[#This Row],[Column3.topic]],mpnet_document_topicDescription!$B$2:$C$28, 2, FALSE)</f>
        <v>-1_the_of_and_in_language_learning</v>
      </c>
    </row>
    <row r="825" spans="1:4" x14ac:dyDescent="0.25">
      <c r="A825" t="s">
        <v>2105</v>
      </c>
      <c r="B825" t="s">
        <v>2106</v>
      </c>
      <c r="C825">
        <v>16</v>
      </c>
      <c r="D825" s="9" t="str">
        <f>VLOOKUP(Table_mpnet_document_topics[[#This Row],[Column3.topic]],mpnet_document_topicDescription!$B$2:$C$28, 2, FALSE)</f>
        <v>16_reading_students_the_and</v>
      </c>
    </row>
    <row r="826" spans="1:4" x14ac:dyDescent="0.25">
      <c r="A826" t="s">
        <v>2449</v>
      </c>
      <c r="B826" t="s">
        <v>2450</v>
      </c>
      <c r="C826">
        <v>23</v>
      </c>
      <c r="D826" s="9" t="str">
        <f>VLOOKUP(Table_mpnet_document_topics[[#This Row],[Column3.topic]],mpnet_document_topicDescription!$B$2:$C$28, 2, FALSE)</f>
        <v>23_listening_test_item_comprehension</v>
      </c>
    </row>
    <row r="827" spans="1:4" x14ac:dyDescent="0.25">
      <c r="A827" t="s">
        <v>2454</v>
      </c>
      <c r="B827" t="s">
        <v>2455</v>
      </c>
      <c r="C827">
        <v>11</v>
      </c>
      <c r="D827" s="9" t="str">
        <f>VLOOKUP(Table_mpnet_document_topics[[#This Row],[Column3.topic]],mpnet_document_topicDescription!$B$2:$C$28, 2, FALSE)</f>
        <v>11_glosses_vocabulary_the_gloss</v>
      </c>
    </row>
    <row r="828" spans="1:4" x14ac:dyDescent="0.25">
      <c r="A828" t="s">
        <v>2459</v>
      </c>
      <c r="B828" t="s">
        <v>2460</v>
      </c>
      <c r="C828">
        <v>11</v>
      </c>
      <c r="D828" s="9" t="str">
        <f>VLOOKUP(Table_mpnet_document_topics[[#This Row],[Column3.topic]],mpnet_document_topicDescription!$B$2:$C$28, 2, FALSE)</f>
        <v>11_glosses_vocabulary_the_gloss</v>
      </c>
    </row>
    <row r="829" spans="1:4" x14ac:dyDescent="0.25">
      <c r="A829" t="s">
        <v>2464</v>
      </c>
      <c r="B829" t="s">
        <v>2465</v>
      </c>
      <c r="C829">
        <v>-1</v>
      </c>
      <c r="D829" s="9" t="str">
        <f>VLOOKUP(Table_mpnet_document_topics[[#This Row],[Column3.topic]],mpnet_document_topicDescription!$B$2:$C$28, 2, FALSE)</f>
        <v>-1_the_of_and_in_language_learning</v>
      </c>
    </row>
    <row r="830" spans="1:4" x14ac:dyDescent="0.25">
      <c r="A830" t="s">
        <v>2469</v>
      </c>
      <c r="B830" t="s">
        <v>5925</v>
      </c>
      <c r="C830">
        <v>5</v>
      </c>
      <c r="D830" s="9" t="str">
        <f>VLOOKUP(Table_mpnet_document_topics[[#This Row],[Column3.topic]],mpnet_document_topicDescription!$B$2:$C$28, 2, FALSE)</f>
        <v>5_corpus_ddl_the_of</v>
      </c>
    </row>
    <row r="831" spans="1:4" x14ac:dyDescent="0.25">
      <c r="A831" t="s">
        <v>2473</v>
      </c>
      <c r="B831" t="s">
        <v>2474</v>
      </c>
      <c r="C831">
        <v>3</v>
      </c>
      <c r="D831" s="9" t="str">
        <f>VLOOKUP(Table_mpnet_document_topics[[#This Row],[Column3.topic]],mpnet_document_topicDescription!$B$2:$C$28, 2, FALSE)</f>
        <v>3_intercultural_telecollaboration_and_the</v>
      </c>
    </row>
    <row r="832" spans="1:4" x14ac:dyDescent="0.25">
      <c r="A832" t="s">
        <v>2478</v>
      </c>
      <c r="B832" t="s">
        <v>2479</v>
      </c>
      <c r="C832">
        <v>2</v>
      </c>
      <c r="D832" s="9" t="str">
        <f>VLOOKUP(Table_mpnet_document_topics[[#This Row],[Column3.topic]],mpnet_document_topicDescription!$B$2:$C$28, 2, FALSE)</f>
        <v>2_teachers_technology_and_of</v>
      </c>
    </row>
    <row r="833" spans="1:4" x14ac:dyDescent="0.25">
      <c r="A833" t="s">
        <v>2482</v>
      </c>
      <c r="B833" t="s">
        <v>2483</v>
      </c>
      <c r="C833">
        <v>6</v>
      </c>
      <c r="D833" s="9" t="str">
        <f>VLOOKUP(Table_mpnet_document_topics[[#This Row],[Column3.topic]],mpnet_document_topicDescription!$B$2:$C$28, 2, FALSE)</f>
        <v>6_vr_virtual_the_and</v>
      </c>
    </row>
    <row r="834" spans="1:4" x14ac:dyDescent="0.25">
      <c r="A834" t="s">
        <v>2487</v>
      </c>
      <c r="B834" t="s">
        <v>2488</v>
      </c>
      <c r="C834">
        <v>6</v>
      </c>
      <c r="D834" s="9" t="str">
        <f>VLOOKUP(Table_mpnet_document_topics[[#This Row],[Column3.topic]],mpnet_document_topicDescription!$B$2:$C$28, 2, FALSE)</f>
        <v>6_vr_virtual_the_and</v>
      </c>
    </row>
    <row r="835" spans="1:4" x14ac:dyDescent="0.25">
      <c r="A835" t="s">
        <v>2492</v>
      </c>
      <c r="B835" t="s">
        <v>2493</v>
      </c>
      <c r="C835">
        <v>6</v>
      </c>
      <c r="D835" s="9" t="str">
        <f>VLOOKUP(Table_mpnet_document_topics[[#This Row],[Column3.topic]],mpnet_document_topicDescription!$B$2:$C$28, 2, FALSE)</f>
        <v>6_vr_virtual_the_and</v>
      </c>
    </row>
    <row r="836" spans="1:4" x14ac:dyDescent="0.25">
      <c r="A836" t="s">
        <v>2497</v>
      </c>
      <c r="B836" t="s">
        <v>2498</v>
      </c>
      <c r="C836">
        <v>4</v>
      </c>
      <c r="D836" s="9" t="str">
        <f>VLOOKUP(Table_mpnet_document_topics[[#This Row],[Column3.topic]],mpnet_document_topicDescription!$B$2:$C$28, 2, FALSE)</f>
        <v>4_task_in_the_and</v>
      </c>
    </row>
    <row r="837" spans="1:4" x14ac:dyDescent="0.25">
      <c r="A837" t="s">
        <v>2502</v>
      </c>
      <c r="B837" t="s">
        <v>2503</v>
      </c>
      <c r="C837">
        <v>6</v>
      </c>
      <c r="D837" s="9" t="str">
        <f>VLOOKUP(Table_mpnet_document_topics[[#This Row],[Column3.topic]],mpnet_document_topicDescription!$B$2:$C$28, 2, FALSE)</f>
        <v>6_vr_virtual_the_and</v>
      </c>
    </row>
    <row r="838" spans="1:4" x14ac:dyDescent="0.25">
      <c r="A838" t="s">
        <v>2507</v>
      </c>
      <c r="B838" t="s">
        <v>2508</v>
      </c>
      <c r="C838">
        <v>-1</v>
      </c>
      <c r="D838" s="9" t="str">
        <f>VLOOKUP(Table_mpnet_document_topics[[#This Row],[Column3.topic]],mpnet_document_topicDescription!$B$2:$C$28, 2, FALSE)</f>
        <v>-1_the_of_and_in_language_learning</v>
      </c>
    </row>
    <row r="839" spans="1:4" x14ac:dyDescent="0.25">
      <c r="A839" t="s">
        <v>2511</v>
      </c>
      <c r="B839" t="s">
        <v>2512</v>
      </c>
      <c r="C839">
        <v>3</v>
      </c>
      <c r="D839" s="9" t="str">
        <f>VLOOKUP(Table_mpnet_document_topics[[#This Row],[Column3.topic]],mpnet_document_topicDescription!$B$2:$C$28, 2, FALSE)</f>
        <v>3_intercultural_telecollaboration_and_the</v>
      </c>
    </row>
    <row r="840" spans="1:4" x14ac:dyDescent="0.25">
      <c r="A840" t="s">
        <v>2516</v>
      </c>
      <c r="B840" t="s">
        <v>2517</v>
      </c>
      <c r="C840">
        <v>1</v>
      </c>
      <c r="D840" s="9" t="str">
        <f>VLOOKUP(Table_mpnet_document_topics[[#This Row],[Column3.topic]],mpnet_document_topicDescription!$B$2:$C$28, 2, FALSE)</f>
        <v>1_mobile_learning_the_mall</v>
      </c>
    </row>
    <row r="841" spans="1:4" x14ac:dyDescent="0.25">
      <c r="A841" t="s">
        <v>2521</v>
      </c>
      <c r="B841" t="s">
        <v>2522</v>
      </c>
      <c r="C841">
        <v>4</v>
      </c>
      <c r="D841" s="9" t="str">
        <f>VLOOKUP(Table_mpnet_document_topics[[#This Row],[Column3.topic]],mpnet_document_topicDescription!$B$2:$C$28, 2, FALSE)</f>
        <v>4_task_in_the_and</v>
      </c>
    </row>
    <row r="842" spans="1:4" x14ac:dyDescent="0.25">
      <c r="A842" t="s">
        <v>2526</v>
      </c>
      <c r="B842" t="s">
        <v>2527</v>
      </c>
      <c r="C842">
        <v>0</v>
      </c>
      <c r="D842" s="9" t="str">
        <f>VLOOKUP(Table_mpnet_document_topics[[#This Row],[Column3.topic]],mpnet_document_topicDescription!$B$2:$C$28, 2, FALSE)</f>
        <v>0_writing_feedback_the_of</v>
      </c>
    </row>
    <row r="843" spans="1:4" x14ac:dyDescent="0.25">
      <c r="A843" t="s">
        <v>2531</v>
      </c>
      <c r="B843" t="s">
        <v>2532</v>
      </c>
      <c r="C843">
        <v>-1</v>
      </c>
      <c r="D843" s="9" t="str">
        <f>VLOOKUP(Table_mpnet_document_topics[[#This Row],[Column3.topic]],mpnet_document_topicDescription!$B$2:$C$28, 2, FALSE)</f>
        <v>-1_the_of_and_in_language_learning</v>
      </c>
    </row>
    <row r="844" spans="1:4" x14ac:dyDescent="0.25">
      <c r="A844" t="s">
        <v>2536</v>
      </c>
      <c r="B844" t="s">
        <v>2537</v>
      </c>
      <c r="C844">
        <v>3</v>
      </c>
      <c r="D844" s="9" t="str">
        <f>VLOOKUP(Table_mpnet_document_topics[[#This Row],[Column3.topic]],mpnet_document_topicDescription!$B$2:$C$28, 2, FALSE)</f>
        <v>3_intercultural_telecollaboration_and_the</v>
      </c>
    </row>
    <row r="845" spans="1:4" x14ac:dyDescent="0.25">
      <c r="A845" t="s">
        <v>2838</v>
      </c>
      <c r="B845" t="s">
        <v>2839</v>
      </c>
      <c r="C845">
        <v>12</v>
      </c>
      <c r="D845" s="9" t="str">
        <f>VLOOKUP(Table_mpnet_document_topics[[#This Row],[Column3.topic]],mpnet_document_topicDescription!$B$2:$C$28, 2, FALSE)</f>
        <v>12_captions_comprehension_captioning_listening</v>
      </c>
    </row>
    <row r="846" spans="1:4" x14ac:dyDescent="0.25">
      <c r="A846" t="s">
        <v>2843</v>
      </c>
      <c r="B846" t="s">
        <v>2844</v>
      </c>
      <c r="C846">
        <v>-1</v>
      </c>
      <c r="D846" s="9" t="str">
        <f>VLOOKUP(Table_mpnet_document_topics[[#This Row],[Column3.topic]],mpnet_document_topicDescription!$B$2:$C$28, 2, FALSE)</f>
        <v>-1_the_of_and_in_language_learning</v>
      </c>
    </row>
    <row r="847" spans="1:4" x14ac:dyDescent="0.25">
      <c r="A847" t="s">
        <v>2847</v>
      </c>
      <c r="B847" t="s">
        <v>2848</v>
      </c>
      <c r="C847">
        <v>-1</v>
      </c>
      <c r="D847" s="9" t="str">
        <f>VLOOKUP(Table_mpnet_document_topics[[#This Row],[Column3.topic]],mpnet_document_topicDescription!$B$2:$C$28, 2, FALSE)</f>
        <v>-1_the_of_and_in_language_learning</v>
      </c>
    </row>
    <row r="848" spans="1:4" x14ac:dyDescent="0.25">
      <c r="A848" t="s">
        <v>2851</v>
      </c>
      <c r="B848" t="s">
        <v>2852</v>
      </c>
      <c r="C848">
        <v>8</v>
      </c>
      <c r="D848" s="9" t="str">
        <f>VLOOKUP(Table_mpnet_document_topics[[#This Row],[Column3.topic]],mpnet_document_topicDescription!$B$2:$C$28, 2, FALSE)</f>
        <v>8_game_games_gaming_and</v>
      </c>
    </row>
    <row r="849" spans="1:4" x14ac:dyDescent="0.25">
      <c r="A849" t="s">
        <v>2856</v>
      </c>
      <c r="B849" t="s">
        <v>2857</v>
      </c>
      <c r="C849">
        <v>18</v>
      </c>
      <c r="D849" s="9" t="str">
        <f>VLOOKUP(Table_mpnet_document_topics[[#This Row],[Column3.topic]],mpnet_document_topicDescription!$B$2:$C$28, 2, FALSE)</f>
        <v>18_digital_storytelling_fan_the</v>
      </c>
    </row>
    <row r="850" spans="1:4" x14ac:dyDescent="0.25">
      <c r="A850" t="s">
        <v>2861</v>
      </c>
      <c r="B850" t="s">
        <v>2862</v>
      </c>
      <c r="C850">
        <v>5</v>
      </c>
      <c r="D850" s="9" t="str">
        <f>VLOOKUP(Table_mpnet_document_topics[[#This Row],[Column3.topic]],mpnet_document_topicDescription!$B$2:$C$28, 2, FALSE)</f>
        <v>5_corpus_ddl_the_of</v>
      </c>
    </row>
    <row r="851" spans="1:4" x14ac:dyDescent="0.25">
      <c r="A851" t="s">
        <v>2866</v>
      </c>
      <c r="B851" t="s">
        <v>2867</v>
      </c>
      <c r="C851">
        <v>-1</v>
      </c>
      <c r="D851" s="9" t="str">
        <f>VLOOKUP(Table_mpnet_document_topics[[#This Row],[Column3.topic]],mpnet_document_topicDescription!$B$2:$C$28, 2, FALSE)</f>
        <v>-1_the_of_and_in_language_learning</v>
      </c>
    </row>
    <row r="852" spans="1:4" x14ac:dyDescent="0.25">
      <c r="A852" t="s">
        <v>2871</v>
      </c>
      <c r="B852" t="s">
        <v>2872</v>
      </c>
      <c r="C852">
        <v>4</v>
      </c>
      <c r="D852" s="9" t="str">
        <f>VLOOKUP(Table_mpnet_document_topics[[#This Row],[Column3.topic]],mpnet_document_topicDescription!$B$2:$C$28, 2, FALSE)</f>
        <v>4_task_in_the_and</v>
      </c>
    </row>
    <row r="853" spans="1:4" x14ac:dyDescent="0.25">
      <c r="A853" t="s">
        <v>2876</v>
      </c>
      <c r="B853" t="s">
        <v>2877</v>
      </c>
      <c r="C853">
        <v>1</v>
      </c>
      <c r="D853" s="9" t="str">
        <f>VLOOKUP(Table_mpnet_document_topics[[#This Row],[Column3.topic]],mpnet_document_topicDescription!$B$2:$C$28, 2, FALSE)</f>
        <v>1_mobile_learning_the_mall</v>
      </c>
    </row>
    <row r="854" spans="1:4" x14ac:dyDescent="0.25">
      <c r="A854" t="s">
        <v>2881</v>
      </c>
      <c r="B854" t="s">
        <v>2882</v>
      </c>
      <c r="C854">
        <v>7</v>
      </c>
      <c r="D854" s="9" t="str">
        <f>VLOOKUP(Table_mpnet_document_topics[[#This Row],[Column3.topic]],mpnet_document_topicDescription!$B$2:$C$28, 2, FALSE)</f>
        <v>7_pronunciation_asr_the_of</v>
      </c>
    </row>
    <row r="855" spans="1:4" x14ac:dyDescent="0.25">
      <c r="A855" t="s">
        <v>2885</v>
      </c>
      <c r="B855" t="s">
        <v>2886</v>
      </c>
      <c r="C855">
        <v>11</v>
      </c>
      <c r="D855" s="9" t="str">
        <f>VLOOKUP(Table_mpnet_document_topics[[#This Row],[Column3.topic]],mpnet_document_topicDescription!$B$2:$C$28, 2, FALSE)</f>
        <v>11_glosses_vocabulary_the_gloss</v>
      </c>
    </row>
    <row r="856" spans="1:4" x14ac:dyDescent="0.25">
      <c r="A856" t="s">
        <v>2889</v>
      </c>
      <c r="B856" t="s">
        <v>2890</v>
      </c>
      <c r="C856">
        <v>0</v>
      </c>
      <c r="D856" s="9" t="str">
        <f>VLOOKUP(Table_mpnet_document_topics[[#This Row],[Column3.topic]],mpnet_document_topicDescription!$B$2:$C$28, 2, FALSE)</f>
        <v>0_writing_feedback_the_of</v>
      </c>
    </row>
    <row r="857" spans="1:4" x14ac:dyDescent="0.25">
      <c r="A857" t="s">
        <v>2894</v>
      </c>
      <c r="B857" t="s">
        <v>2895</v>
      </c>
      <c r="C857">
        <v>5</v>
      </c>
      <c r="D857" s="9" t="str">
        <f>VLOOKUP(Table_mpnet_document_topics[[#This Row],[Column3.topic]],mpnet_document_topicDescription!$B$2:$C$28, 2, FALSE)</f>
        <v>5_corpus_ddl_the_of</v>
      </c>
    </row>
    <row r="858" spans="1:4" x14ac:dyDescent="0.25">
      <c r="A858" t="s">
        <v>2899</v>
      </c>
      <c r="B858" t="s">
        <v>2900</v>
      </c>
      <c r="C858">
        <v>-1</v>
      </c>
      <c r="D858" s="9" t="str">
        <f>VLOOKUP(Table_mpnet_document_topics[[#This Row],[Column3.topic]],mpnet_document_topicDescription!$B$2:$C$28, 2, FALSE)</f>
        <v>-1_the_of_and_in_language_learning</v>
      </c>
    </row>
    <row r="859" spans="1:4" x14ac:dyDescent="0.25">
      <c r="A859" t="s">
        <v>2903</v>
      </c>
      <c r="B859" t="s">
        <v>2904</v>
      </c>
      <c r="C859">
        <v>1</v>
      </c>
      <c r="D859" s="9" t="str">
        <f>VLOOKUP(Table_mpnet_document_topics[[#This Row],[Column3.topic]],mpnet_document_topicDescription!$B$2:$C$28, 2, FALSE)</f>
        <v>1_mobile_learning_the_mall</v>
      </c>
    </row>
    <row r="860" spans="1:4" x14ac:dyDescent="0.25">
      <c r="A860" t="s">
        <v>2908</v>
      </c>
      <c r="B860" t="s">
        <v>5924</v>
      </c>
      <c r="C860">
        <v>18</v>
      </c>
      <c r="D860" s="9" t="str">
        <f>VLOOKUP(Table_mpnet_document_topics[[#This Row],[Column3.topic]],mpnet_document_topicDescription!$B$2:$C$28, 2, FALSE)</f>
        <v>18_digital_storytelling_fan_the</v>
      </c>
    </row>
    <row r="861" spans="1:4" x14ac:dyDescent="0.25">
      <c r="A861" t="s">
        <v>2912</v>
      </c>
      <c r="B861" t="s">
        <v>2913</v>
      </c>
      <c r="C861">
        <v>3</v>
      </c>
      <c r="D861" s="9" t="str">
        <f>VLOOKUP(Table_mpnet_document_topics[[#This Row],[Column3.topic]],mpnet_document_topicDescription!$B$2:$C$28, 2, FALSE)</f>
        <v>3_intercultural_telecollaboration_and_the</v>
      </c>
    </row>
    <row r="862" spans="1:4" x14ac:dyDescent="0.25">
      <c r="A862" t="s">
        <v>2917</v>
      </c>
      <c r="B862" t="s">
        <v>2918</v>
      </c>
      <c r="C862">
        <v>-1</v>
      </c>
      <c r="D862" s="9" t="str">
        <f>VLOOKUP(Table_mpnet_document_topics[[#This Row],[Column3.topic]],mpnet_document_topicDescription!$B$2:$C$28, 2, FALSE)</f>
        <v>-1_the_of_and_in_language_learning</v>
      </c>
    </row>
    <row r="863" spans="1:4" x14ac:dyDescent="0.25">
      <c r="A863" t="s">
        <v>2922</v>
      </c>
      <c r="B863" t="s">
        <v>2923</v>
      </c>
      <c r="C863">
        <v>6</v>
      </c>
      <c r="D863" s="9" t="str">
        <f>VLOOKUP(Table_mpnet_document_topics[[#This Row],[Column3.topic]],mpnet_document_topicDescription!$B$2:$C$28, 2, FALSE)</f>
        <v>6_vr_virtual_the_and</v>
      </c>
    </row>
    <row r="864" spans="1:4" x14ac:dyDescent="0.25">
      <c r="A864" t="s">
        <v>2926</v>
      </c>
      <c r="B864" t="s">
        <v>2927</v>
      </c>
      <c r="C864">
        <v>0</v>
      </c>
      <c r="D864" s="9" t="str">
        <f>VLOOKUP(Table_mpnet_document_topics[[#This Row],[Column3.topic]],mpnet_document_topicDescription!$B$2:$C$28, 2, FALSE)</f>
        <v>0_writing_feedback_the_of</v>
      </c>
    </row>
    <row r="865" spans="1:4" x14ac:dyDescent="0.25">
      <c r="A865" t="s">
        <v>2931</v>
      </c>
      <c r="B865" t="s">
        <v>2932</v>
      </c>
      <c r="C865">
        <v>-1</v>
      </c>
      <c r="D865" s="9" t="str">
        <f>VLOOKUP(Table_mpnet_document_topics[[#This Row],[Column3.topic]],mpnet_document_topicDescription!$B$2:$C$28, 2, FALSE)</f>
        <v>-1_the_of_and_in_language_learning</v>
      </c>
    </row>
    <row r="866" spans="1:4" x14ac:dyDescent="0.25">
      <c r="A866" t="s">
        <v>2935</v>
      </c>
      <c r="B866" t="s">
        <v>2936</v>
      </c>
      <c r="C866">
        <v>4</v>
      </c>
      <c r="D866" s="9" t="str">
        <f>VLOOKUP(Table_mpnet_document_topics[[#This Row],[Column3.topic]],mpnet_document_topicDescription!$B$2:$C$28, 2, FALSE)</f>
        <v>4_task_in_the_and</v>
      </c>
    </row>
    <row r="867" spans="1:4" x14ac:dyDescent="0.25">
      <c r="A867" t="s">
        <v>2940</v>
      </c>
      <c r="B867" t="s">
        <v>2941</v>
      </c>
      <c r="C867">
        <v>21</v>
      </c>
      <c r="D867" s="9" t="str">
        <f>VLOOKUP(Table_mpnet_document_topics[[#This Row],[Column3.topic]],mpnet_document_topicDescription!$B$2:$C$28, 2, FALSE)</f>
        <v>21_multimodal_videoconferencing_online_webcam</v>
      </c>
    </row>
    <row r="868" spans="1:4" x14ac:dyDescent="0.25">
      <c r="A868" t="s">
        <v>2945</v>
      </c>
      <c r="B868" t="s">
        <v>2946</v>
      </c>
      <c r="C868">
        <v>-1</v>
      </c>
      <c r="D868" s="9" t="str">
        <f>VLOOKUP(Table_mpnet_document_topics[[#This Row],[Column3.topic]],mpnet_document_topicDescription!$B$2:$C$28, 2, FALSE)</f>
        <v>-1_the_of_and_in_language_learning</v>
      </c>
    </row>
    <row r="869" spans="1:4" x14ac:dyDescent="0.25">
      <c r="A869" t="s">
        <v>2950</v>
      </c>
      <c r="B869" t="s">
        <v>2951</v>
      </c>
      <c r="C869">
        <v>5</v>
      </c>
      <c r="D869" s="9" t="str">
        <f>VLOOKUP(Table_mpnet_document_topics[[#This Row],[Column3.topic]],mpnet_document_topicDescription!$B$2:$C$28, 2, FALSE)</f>
        <v>5_corpus_ddl_the_of</v>
      </c>
    </row>
    <row r="870" spans="1:4" x14ac:dyDescent="0.25">
      <c r="A870" t="s">
        <v>2955</v>
      </c>
      <c r="B870" t="s">
        <v>2956</v>
      </c>
      <c r="C870">
        <v>1</v>
      </c>
      <c r="D870" s="9" t="str">
        <f>VLOOKUP(Table_mpnet_document_topics[[#This Row],[Column3.topic]],mpnet_document_topicDescription!$B$2:$C$28, 2, FALSE)</f>
        <v>1_mobile_learning_the_mall</v>
      </c>
    </row>
    <row r="871" spans="1:4" x14ac:dyDescent="0.25">
      <c r="A871" t="s">
        <v>2960</v>
      </c>
      <c r="B871" t="s">
        <v>2961</v>
      </c>
      <c r="C871">
        <v>12</v>
      </c>
      <c r="D871" s="9" t="str">
        <f>VLOOKUP(Table_mpnet_document_topics[[#This Row],[Column3.topic]],mpnet_document_topicDescription!$B$2:$C$28, 2, FALSE)</f>
        <v>12_captions_comprehension_captioning_listening</v>
      </c>
    </row>
    <row r="872" spans="1:4" x14ac:dyDescent="0.25">
      <c r="A872" t="s">
        <v>2965</v>
      </c>
      <c r="B872" t="s">
        <v>2966</v>
      </c>
      <c r="C872">
        <v>0</v>
      </c>
      <c r="D872" s="9" t="str">
        <f>VLOOKUP(Table_mpnet_document_topics[[#This Row],[Column3.topic]],mpnet_document_topicDescription!$B$2:$C$28, 2, FALSE)</f>
        <v>0_writing_feedback_the_of</v>
      </c>
    </row>
    <row r="873" spans="1:4" x14ac:dyDescent="0.25">
      <c r="A873" t="s">
        <v>2970</v>
      </c>
      <c r="B873" t="s">
        <v>2971</v>
      </c>
      <c r="C873">
        <v>8</v>
      </c>
      <c r="D873" s="9" t="str">
        <f>VLOOKUP(Table_mpnet_document_topics[[#This Row],[Column3.topic]],mpnet_document_topicDescription!$B$2:$C$28, 2, FALSE)</f>
        <v>8_game_games_gaming_and</v>
      </c>
    </row>
    <row r="874" spans="1:4" x14ac:dyDescent="0.25">
      <c r="A874" t="s">
        <v>2975</v>
      </c>
      <c r="B874" t="s">
        <v>2976</v>
      </c>
      <c r="C874">
        <v>8</v>
      </c>
      <c r="D874" s="9" t="str">
        <f>VLOOKUP(Table_mpnet_document_topics[[#This Row],[Column3.topic]],mpnet_document_topicDescription!$B$2:$C$28, 2, FALSE)</f>
        <v>8_game_games_gaming_and</v>
      </c>
    </row>
    <row r="875" spans="1:4" x14ac:dyDescent="0.25">
      <c r="A875" t="s">
        <v>2981</v>
      </c>
      <c r="B875" t="s">
        <v>2982</v>
      </c>
      <c r="C875">
        <v>8</v>
      </c>
      <c r="D875" s="9" t="str">
        <f>VLOOKUP(Table_mpnet_document_topics[[#This Row],[Column3.topic]],mpnet_document_topicDescription!$B$2:$C$28, 2, FALSE)</f>
        <v>8_game_games_gaming_and</v>
      </c>
    </row>
    <row r="876" spans="1:4" x14ac:dyDescent="0.25">
      <c r="A876" t="s">
        <v>2986</v>
      </c>
      <c r="B876" t="s">
        <v>2987</v>
      </c>
      <c r="C876">
        <v>8</v>
      </c>
      <c r="D876" s="9" t="str">
        <f>VLOOKUP(Table_mpnet_document_topics[[#This Row],[Column3.topic]],mpnet_document_topicDescription!$B$2:$C$28, 2, FALSE)</f>
        <v>8_game_games_gaming_and</v>
      </c>
    </row>
    <row r="877" spans="1:4" x14ac:dyDescent="0.25">
      <c r="A877" t="s">
        <v>2991</v>
      </c>
      <c r="B877" t="s">
        <v>2992</v>
      </c>
      <c r="C877">
        <v>8</v>
      </c>
      <c r="D877" s="9" t="str">
        <f>VLOOKUP(Table_mpnet_document_topics[[#This Row],[Column3.topic]],mpnet_document_topicDescription!$B$2:$C$28, 2, FALSE)</f>
        <v>8_game_games_gaming_and</v>
      </c>
    </row>
    <row r="878" spans="1:4" x14ac:dyDescent="0.25">
      <c r="A878" t="s">
        <v>2996</v>
      </c>
      <c r="B878" t="s">
        <v>2997</v>
      </c>
      <c r="C878">
        <v>8</v>
      </c>
      <c r="D878" s="9" t="str">
        <f>VLOOKUP(Table_mpnet_document_topics[[#This Row],[Column3.topic]],mpnet_document_topicDescription!$B$2:$C$28, 2, FALSE)</f>
        <v>8_game_games_gaming_and</v>
      </c>
    </row>
    <row r="879" spans="1:4" x14ac:dyDescent="0.25">
      <c r="A879" t="s">
        <v>3358</v>
      </c>
      <c r="B879" t="s">
        <v>3359</v>
      </c>
      <c r="C879">
        <v>-1</v>
      </c>
      <c r="D879" s="9" t="str">
        <f>VLOOKUP(Table_mpnet_document_topics[[#This Row],[Column3.topic]],mpnet_document_topicDescription!$B$2:$C$28, 2, FALSE)</f>
        <v>-1_the_of_and_in_language_learning</v>
      </c>
    </row>
    <row r="880" spans="1:4" x14ac:dyDescent="0.25">
      <c r="A880" t="s">
        <v>3363</v>
      </c>
      <c r="B880" t="s">
        <v>3364</v>
      </c>
      <c r="C880">
        <v>12</v>
      </c>
      <c r="D880" s="9" t="str">
        <f>VLOOKUP(Table_mpnet_document_topics[[#This Row],[Column3.topic]],mpnet_document_topicDescription!$B$2:$C$28, 2, FALSE)</f>
        <v>12_captions_comprehension_captioning_listening</v>
      </c>
    </row>
    <row r="881" spans="1:4" x14ac:dyDescent="0.25">
      <c r="A881" t="s">
        <v>3368</v>
      </c>
      <c r="B881" t="s">
        <v>3369</v>
      </c>
      <c r="C881">
        <v>-1</v>
      </c>
      <c r="D881" s="9" t="str">
        <f>VLOOKUP(Table_mpnet_document_topics[[#This Row],[Column3.topic]],mpnet_document_topicDescription!$B$2:$C$28, 2, FALSE)</f>
        <v>-1_the_of_and_in_language_learning</v>
      </c>
    </row>
    <row r="882" spans="1:4" x14ac:dyDescent="0.25">
      <c r="A882" t="s">
        <v>3373</v>
      </c>
      <c r="B882" t="s">
        <v>3374</v>
      </c>
      <c r="C882">
        <v>3</v>
      </c>
      <c r="D882" s="9" t="str">
        <f>VLOOKUP(Table_mpnet_document_topics[[#This Row],[Column3.topic]],mpnet_document_topicDescription!$B$2:$C$28, 2, FALSE)</f>
        <v>3_intercultural_telecollaboration_and_the</v>
      </c>
    </row>
    <row r="883" spans="1:4" x14ac:dyDescent="0.25">
      <c r="A883" t="s">
        <v>3378</v>
      </c>
      <c r="B883" t="s">
        <v>3379</v>
      </c>
      <c r="C883">
        <v>15</v>
      </c>
      <c r="D883" s="9" t="str">
        <f>VLOOKUP(Table_mpnet_document_topics[[#This Row],[Column3.topic]],mpnet_document_topicDescription!$B$2:$C$28, 2, FALSE)</f>
        <v>15_vocabulary_the_of_knowledge</v>
      </c>
    </row>
    <row r="884" spans="1:4" x14ac:dyDescent="0.25">
      <c r="A884" t="s">
        <v>3383</v>
      </c>
      <c r="B884" t="s">
        <v>3384</v>
      </c>
      <c r="C884">
        <v>10</v>
      </c>
      <c r="D884" s="9" t="str">
        <f>VLOOKUP(Table_mpnet_document_topics[[#This Row],[Column3.topic]],mpnet_document_topicDescription!$B$2:$C$28, 2, FALSE)</f>
        <v>10_call_of_the_and</v>
      </c>
    </row>
    <row r="885" spans="1:4" x14ac:dyDescent="0.25">
      <c r="A885" t="s">
        <v>3388</v>
      </c>
      <c r="B885" t="s">
        <v>5922</v>
      </c>
      <c r="C885">
        <v>3</v>
      </c>
      <c r="D885" s="9" t="str">
        <f>VLOOKUP(Table_mpnet_document_topics[[#This Row],[Column3.topic]],mpnet_document_topicDescription!$B$2:$C$28, 2, FALSE)</f>
        <v>3_intercultural_telecollaboration_and_the</v>
      </c>
    </row>
    <row r="886" spans="1:4" x14ac:dyDescent="0.25">
      <c r="A886" t="s">
        <v>3391</v>
      </c>
      <c r="B886" t="s">
        <v>3392</v>
      </c>
      <c r="C886">
        <v>22</v>
      </c>
      <c r="D886" s="9" t="str">
        <f>VLOOKUP(Table_mpnet_document_topics[[#This Row],[Column3.topic]],mpnet_document_topicDescription!$B$2:$C$28, 2, FALSE)</f>
        <v>22_wtc_l2_english_idle</v>
      </c>
    </row>
    <row r="887" spans="1:4" x14ac:dyDescent="0.25">
      <c r="A887" t="s">
        <v>3395</v>
      </c>
      <c r="B887" t="s">
        <v>3396</v>
      </c>
      <c r="C887">
        <v>-1</v>
      </c>
      <c r="D887" s="9" t="str">
        <f>VLOOKUP(Table_mpnet_document_topics[[#This Row],[Column3.topic]],mpnet_document_topicDescription!$B$2:$C$28, 2, FALSE)</f>
        <v>-1_the_of_and_in_language_learning</v>
      </c>
    </row>
    <row r="888" spans="1:4" x14ac:dyDescent="0.25">
      <c r="A888" t="s">
        <v>3399</v>
      </c>
      <c r="B888" t="s">
        <v>3400</v>
      </c>
      <c r="C888">
        <v>3</v>
      </c>
      <c r="D888" s="9" t="str">
        <f>VLOOKUP(Table_mpnet_document_topics[[#This Row],[Column3.topic]],mpnet_document_topicDescription!$B$2:$C$28, 2, FALSE)</f>
        <v>3_intercultural_telecollaboration_and_the</v>
      </c>
    </row>
    <row r="889" spans="1:4" x14ac:dyDescent="0.25">
      <c r="A889" t="s">
        <v>3403</v>
      </c>
      <c r="B889" t="s">
        <v>3404</v>
      </c>
      <c r="C889">
        <v>21</v>
      </c>
      <c r="D889" s="9" t="str">
        <f>VLOOKUP(Table_mpnet_document_topics[[#This Row],[Column3.topic]],mpnet_document_topicDescription!$B$2:$C$28, 2, FALSE)</f>
        <v>21_multimodal_videoconferencing_online_webcam</v>
      </c>
    </row>
    <row r="890" spans="1:4" x14ac:dyDescent="0.25">
      <c r="A890" t="s">
        <v>3408</v>
      </c>
      <c r="B890" t="s">
        <v>3409</v>
      </c>
      <c r="C890">
        <v>8</v>
      </c>
      <c r="D890" s="9" t="str">
        <f>VLOOKUP(Table_mpnet_document_topics[[#This Row],[Column3.topic]],mpnet_document_topicDescription!$B$2:$C$28, 2, FALSE)</f>
        <v>8_game_games_gaming_and</v>
      </c>
    </row>
    <row r="891" spans="1:4" x14ac:dyDescent="0.25">
      <c r="A891" t="s">
        <v>3412</v>
      </c>
      <c r="B891" t="s">
        <v>3413</v>
      </c>
      <c r="C891">
        <v>6</v>
      </c>
      <c r="D891" s="9" t="str">
        <f>VLOOKUP(Table_mpnet_document_topics[[#This Row],[Column3.topic]],mpnet_document_topicDescription!$B$2:$C$28, 2, FALSE)</f>
        <v>6_vr_virtual_the_and</v>
      </c>
    </row>
    <row r="892" spans="1:4" x14ac:dyDescent="0.25">
      <c r="A892" t="s">
        <v>3416</v>
      </c>
      <c r="B892" t="s">
        <v>3417</v>
      </c>
      <c r="C892">
        <v>10</v>
      </c>
      <c r="D892" s="9" t="str">
        <f>VLOOKUP(Table_mpnet_document_topics[[#This Row],[Column3.topic]],mpnet_document_topicDescription!$B$2:$C$28, 2, FALSE)</f>
        <v>10_call_of_the_and</v>
      </c>
    </row>
    <row r="893" spans="1:4" x14ac:dyDescent="0.25">
      <c r="A893" t="s">
        <v>3421</v>
      </c>
      <c r="B893" t="s">
        <v>5923</v>
      </c>
      <c r="C893">
        <v>-1</v>
      </c>
      <c r="D893" s="9" t="str">
        <f>VLOOKUP(Table_mpnet_document_topics[[#This Row],[Column3.topic]],mpnet_document_topicDescription!$B$2:$C$28, 2, FALSE)</f>
        <v>-1_the_of_and_in_language_learning</v>
      </c>
    </row>
    <row r="894" spans="1:4" x14ac:dyDescent="0.25">
      <c r="A894" t="s">
        <v>3425</v>
      </c>
      <c r="B894" t="s">
        <v>3426</v>
      </c>
      <c r="C894">
        <v>14</v>
      </c>
      <c r="D894" s="9" t="str">
        <f>VLOOKUP(Table_mpnet_document_topics[[#This Row],[Column3.topic]],mpnet_document_topicDescription!$B$2:$C$28, 2, FALSE)</f>
        <v>14_and_identity_of_in</v>
      </c>
    </row>
    <row r="895" spans="1:4" x14ac:dyDescent="0.25">
      <c r="A895" t="s">
        <v>3430</v>
      </c>
      <c r="B895" t="s">
        <v>3431</v>
      </c>
      <c r="C895">
        <v>5</v>
      </c>
      <c r="D895" s="9" t="str">
        <f>VLOOKUP(Table_mpnet_document_topics[[#This Row],[Column3.topic]],mpnet_document_topicDescription!$B$2:$C$28, 2, FALSE)</f>
        <v>5_corpus_ddl_the_of</v>
      </c>
    </row>
    <row r="896" spans="1:4" x14ac:dyDescent="0.25">
      <c r="A896" t="s">
        <v>3774</v>
      </c>
      <c r="B896" t="s">
        <v>3775</v>
      </c>
      <c r="C896">
        <v>-1</v>
      </c>
      <c r="D896" s="9" t="str">
        <f>VLOOKUP(Table_mpnet_document_topics[[#This Row],[Column3.topic]],mpnet_document_topicDescription!$B$2:$C$28, 2, FALSE)</f>
        <v>-1_the_of_and_in_language_learning</v>
      </c>
    </row>
    <row r="897" spans="1:4" x14ac:dyDescent="0.25">
      <c r="A897" t="s">
        <v>3779</v>
      </c>
      <c r="B897" t="s">
        <v>3780</v>
      </c>
      <c r="C897">
        <v>9</v>
      </c>
      <c r="D897" s="9" t="str">
        <f>VLOOKUP(Table_mpnet_document_topics[[#This Row],[Column3.topic]],mpnet_document_topicDescription!$B$2:$C$28, 2, FALSE)</f>
        <v>9_blended_learning_course_and</v>
      </c>
    </row>
    <row r="898" spans="1:4" x14ac:dyDescent="0.25">
      <c r="A898" t="s">
        <v>3784</v>
      </c>
      <c r="B898" t="s">
        <v>3785</v>
      </c>
      <c r="C898">
        <v>9</v>
      </c>
      <c r="D898" s="9" t="str">
        <f>VLOOKUP(Table_mpnet_document_topics[[#This Row],[Column3.topic]],mpnet_document_topicDescription!$B$2:$C$28, 2, FALSE)</f>
        <v>9_blended_learning_course_and</v>
      </c>
    </row>
    <row r="899" spans="1:4" x14ac:dyDescent="0.25">
      <c r="A899" t="s">
        <v>3789</v>
      </c>
      <c r="B899" t="s">
        <v>3790</v>
      </c>
      <c r="C899">
        <v>9</v>
      </c>
      <c r="D899" s="9" t="str">
        <f>VLOOKUP(Table_mpnet_document_topics[[#This Row],[Column3.topic]],mpnet_document_topicDescription!$B$2:$C$28, 2, FALSE)</f>
        <v>9_blended_learning_course_and</v>
      </c>
    </row>
    <row r="900" spans="1:4" x14ac:dyDescent="0.25">
      <c r="A900" t="s">
        <v>3794</v>
      </c>
      <c r="B900" t="s">
        <v>3795</v>
      </c>
      <c r="C900">
        <v>9</v>
      </c>
      <c r="D900" s="9" t="str">
        <f>VLOOKUP(Table_mpnet_document_topics[[#This Row],[Column3.topic]],mpnet_document_topicDescription!$B$2:$C$28, 2, FALSE)</f>
        <v>9_blended_learning_course_and</v>
      </c>
    </row>
    <row r="901" spans="1:4" x14ac:dyDescent="0.25">
      <c r="A901" t="s">
        <v>3798</v>
      </c>
      <c r="B901" t="s">
        <v>3799</v>
      </c>
      <c r="C901">
        <v>6</v>
      </c>
      <c r="D901" s="9" t="str">
        <f>VLOOKUP(Table_mpnet_document_topics[[#This Row],[Column3.topic]],mpnet_document_topicDescription!$B$2:$C$28, 2, FALSE)</f>
        <v>6_vr_virtual_the_and</v>
      </c>
    </row>
    <row r="902" spans="1:4" x14ac:dyDescent="0.25">
      <c r="A902" t="s">
        <v>3803</v>
      </c>
      <c r="B902" t="s">
        <v>3804</v>
      </c>
      <c r="C902">
        <v>1</v>
      </c>
      <c r="D902" s="9" t="str">
        <f>VLOOKUP(Table_mpnet_document_topics[[#This Row],[Column3.topic]],mpnet_document_topicDescription!$B$2:$C$28, 2, FALSE)</f>
        <v>1_mobile_learning_the_mall</v>
      </c>
    </row>
    <row r="903" spans="1:4" x14ac:dyDescent="0.25">
      <c r="A903" t="s">
        <v>3808</v>
      </c>
      <c r="B903" t="s">
        <v>3809</v>
      </c>
      <c r="C903">
        <v>5</v>
      </c>
      <c r="D903" s="9" t="str">
        <f>VLOOKUP(Table_mpnet_document_topics[[#This Row],[Column3.topic]],mpnet_document_topicDescription!$B$2:$C$28, 2, FALSE)</f>
        <v>5_corpus_ddl_the_of</v>
      </c>
    </row>
    <row r="904" spans="1:4" x14ac:dyDescent="0.25">
      <c r="A904" t="s">
        <v>3813</v>
      </c>
      <c r="B904" t="s">
        <v>3814</v>
      </c>
      <c r="C904">
        <v>1</v>
      </c>
      <c r="D904" s="9" t="str">
        <f>VLOOKUP(Table_mpnet_document_topics[[#This Row],[Column3.topic]],mpnet_document_topicDescription!$B$2:$C$28, 2, FALSE)</f>
        <v>1_mobile_learning_the_mall</v>
      </c>
    </row>
    <row r="905" spans="1:4" x14ac:dyDescent="0.25">
      <c r="A905" t="s">
        <v>3818</v>
      </c>
      <c r="B905" t="s">
        <v>3819</v>
      </c>
      <c r="C905">
        <v>5</v>
      </c>
      <c r="D905" s="9" t="str">
        <f>VLOOKUP(Table_mpnet_document_topics[[#This Row],[Column3.topic]],mpnet_document_topicDescription!$B$2:$C$28, 2, FALSE)</f>
        <v>5_corpus_ddl_the_of</v>
      </c>
    </row>
    <row r="906" spans="1:4" x14ac:dyDescent="0.25">
      <c r="A906" t="s">
        <v>3822</v>
      </c>
      <c r="B906" t="s">
        <v>3823</v>
      </c>
      <c r="C906">
        <v>0</v>
      </c>
      <c r="D906" s="9" t="str">
        <f>VLOOKUP(Table_mpnet_document_topics[[#This Row],[Column3.topic]],mpnet_document_topicDescription!$B$2:$C$28, 2, FALSE)</f>
        <v>0_writing_feedback_the_of</v>
      </c>
    </row>
    <row r="907" spans="1:4" x14ac:dyDescent="0.25">
      <c r="A907" t="s">
        <v>3827</v>
      </c>
      <c r="B907" t="s">
        <v>3828</v>
      </c>
      <c r="C907">
        <v>11</v>
      </c>
      <c r="D907" s="9" t="str">
        <f>VLOOKUP(Table_mpnet_document_topics[[#This Row],[Column3.topic]],mpnet_document_topicDescription!$B$2:$C$28, 2, FALSE)</f>
        <v>11_glosses_vocabulary_the_gloss</v>
      </c>
    </row>
    <row r="908" spans="1:4" x14ac:dyDescent="0.25">
      <c r="A908" t="s">
        <v>3833</v>
      </c>
      <c r="B908" t="s">
        <v>3834</v>
      </c>
      <c r="C908">
        <v>1</v>
      </c>
      <c r="D908" s="9" t="str">
        <f>VLOOKUP(Table_mpnet_document_topics[[#This Row],[Column3.topic]],mpnet_document_topicDescription!$B$2:$C$28, 2, FALSE)</f>
        <v>1_mobile_learning_the_mall</v>
      </c>
    </row>
    <row r="909" spans="1:4" x14ac:dyDescent="0.25">
      <c r="A909" t="s">
        <v>3838</v>
      </c>
      <c r="B909" t="s">
        <v>3839</v>
      </c>
      <c r="C909">
        <v>15</v>
      </c>
      <c r="D909" s="9" t="str">
        <f>VLOOKUP(Table_mpnet_document_topics[[#This Row],[Column3.topic]],mpnet_document_topicDescription!$B$2:$C$28, 2, FALSE)</f>
        <v>15_vocabulary_the_of_knowledge</v>
      </c>
    </row>
    <row r="910" spans="1:4" x14ac:dyDescent="0.25">
      <c r="A910" t="s">
        <v>3843</v>
      </c>
      <c r="B910" t="s">
        <v>3844</v>
      </c>
      <c r="C910">
        <v>11</v>
      </c>
      <c r="D910" s="9" t="str">
        <f>VLOOKUP(Table_mpnet_document_topics[[#This Row],[Column3.topic]],mpnet_document_topicDescription!$B$2:$C$28, 2, FALSE)</f>
        <v>11_glosses_vocabulary_the_gloss</v>
      </c>
    </row>
    <row r="911" spans="1:4" x14ac:dyDescent="0.25">
      <c r="A911" t="s">
        <v>3847</v>
      </c>
      <c r="B911" t="s">
        <v>5891</v>
      </c>
      <c r="C911">
        <v>24</v>
      </c>
      <c r="D911" s="9" t="str">
        <f>VLOOKUP(Table_mpnet_document_topics[[#This Row],[Column3.topic]],mpnet_document_topicDescription!$B$2:$C$28, 2, FALSE)</f>
        <v>24_mt_translation_machine_students</v>
      </c>
    </row>
    <row r="912" spans="1:4" x14ac:dyDescent="0.25">
      <c r="A912" t="s">
        <v>4295</v>
      </c>
      <c r="B912" t="s">
        <v>5889</v>
      </c>
      <c r="C912">
        <v>-1</v>
      </c>
      <c r="D912" s="9" t="str">
        <f>VLOOKUP(Table_mpnet_document_topics[[#This Row],[Column3.topic]],mpnet_document_topicDescription!$B$2:$C$28, 2, FALSE)</f>
        <v>-1_the_of_and_in_language_learning</v>
      </c>
    </row>
    <row r="913" spans="1:4" x14ac:dyDescent="0.25">
      <c r="A913" t="s">
        <v>4299</v>
      </c>
      <c r="B913" t="s">
        <v>4300</v>
      </c>
      <c r="C913">
        <v>1</v>
      </c>
      <c r="D913" s="9" t="str">
        <f>VLOOKUP(Table_mpnet_document_topics[[#This Row],[Column3.topic]],mpnet_document_topicDescription!$B$2:$C$28, 2, FALSE)</f>
        <v>1_mobile_learning_the_mall</v>
      </c>
    </row>
    <row r="914" spans="1:4" x14ac:dyDescent="0.25">
      <c r="A914" t="s">
        <v>4304</v>
      </c>
      <c r="B914" t="s">
        <v>5890</v>
      </c>
      <c r="C914">
        <v>2</v>
      </c>
      <c r="D914" s="9" t="str">
        <f>VLOOKUP(Table_mpnet_document_topics[[#This Row],[Column3.topic]],mpnet_document_topicDescription!$B$2:$C$28, 2, FALSE)</f>
        <v>2_teachers_technology_and_of</v>
      </c>
    </row>
    <row r="915" spans="1:4" x14ac:dyDescent="0.25">
      <c r="A915" t="s">
        <v>4307</v>
      </c>
      <c r="B915" t="s">
        <v>4308</v>
      </c>
      <c r="C915">
        <v>1</v>
      </c>
      <c r="D915" s="9" t="str">
        <f>VLOOKUP(Table_mpnet_document_topics[[#This Row],[Column3.topic]],mpnet_document_topicDescription!$B$2:$C$28, 2, FALSE)</f>
        <v>1_mobile_learning_the_mall</v>
      </c>
    </row>
    <row r="916" spans="1:4" x14ac:dyDescent="0.25">
      <c r="A916" t="s">
        <v>4312</v>
      </c>
      <c r="B916" t="s">
        <v>4313</v>
      </c>
      <c r="C916">
        <v>-1</v>
      </c>
      <c r="D916" s="9" t="str">
        <f>VLOOKUP(Table_mpnet_document_topics[[#This Row],[Column3.topic]],mpnet_document_topicDescription!$B$2:$C$28, 2, FALSE)</f>
        <v>-1_the_of_and_in_language_learning</v>
      </c>
    </row>
    <row r="917" spans="1:4" x14ac:dyDescent="0.25">
      <c r="A917" t="s">
        <v>4318</v>
      </c>
      <c r="B917" t="s">
        <v>4319</v>
      </c>
      <c r="C917">
        <v>3</v>
      </c>
      <c r="D917" s="9" t="str">
        <f>VLOOKUP(Table_mpnet_document_topics[[#This Row],[Column3.topic]],mpnet_document_topicDescription!$B$2:$C$28, 2, FALSE)</f>
        <v>3_intercultural_telecollaboration_and_the</v>
      </c>
    </row>
    <row r="918" spans="1:4" x14ac:dyDescent="0.25">
      <c r="A918" t="s">
        <v>4322</v>
      </c>
      <c r="B918" t="s">
        <v>4323</v>
      </c>
      <c r="C918">
        <v>3</v>
      </c>
      <c r="D918" s="9" t="str">
        <f>VLOOKUP(Table_mpnet_document_topics[[#This Row],[Column3.topic]],mpnet_document_topicDescription!$B$2:$C$28, 2, FALSE)</f>
        <v>3_intercultural_telecollaboration_and_the</v>
      </c>
    </row>
    <row r="919" spans="1:4" x14ac:dyDescent="0.25">
      <c r="A919" t="s">
        <v>4328</v>
      </c>
      <c r="B919" t="s">
        <v>4329</v>
      </c>
      <c r="C919">
        <v>24</v>
      </c>
      <c r="D919" s="9" t="str">
        <f>VLOOKUP(Table_mpnet_document_topics[[#This Row],[Column3.topic]],mpnet_document_topicDescription!$B$2:$C$28, 2, FALSE)</f>
        <v>24_mt_translation_machine_students</v>
      </c>
    </row>
    <row r="920" spans="1:4" x14ac:dyDescent="0.25">
      <c r="A920" t="s">
        <v>4332</v>
      </c>
      <c r="B920" t="s">
        <v>4333</v>
      </c>
      <c r="C920">
        <v>-1</v>
      </c>
      <c r="D920" s="9" t="str">
        <f>VLOOKUP(Table_mpnet_document_topics[[#This Row],[Column3.topic]],mpnet_document_topicDescription!$B$2:$C$28, 2, FALSE)</f>
        <v>-1_the_of_and_in_language_learning</v>
      </c>
    </row>
    <row r="921" spans="1:4" x14ac:dyDescent="0.25">
      <c r="A921" t="s">
        <v>4337</v>
      </c>
      <c r="B921" t="s">
        <v>4338</v>
      </c>
      <c r="C921">
        <v>1</v>
      </c>
      <c r="D921" s="9" t="str">
        <f>VLOOKUP(Table_mpnet_document_topics[[#This Row],[Column3.topic]],mpnet_document_topicDescription!$B$2:$C$28, 2, FALSE)</f>
        <v>1_mobile_learning_the_mall</v>
      </c>
    </row>
    <row r="922" spans="1:4" x14ac:dyDescent="0.25">
      <c r="A922" t="s">
        <v>4342</v>
      </c>
      <c r="B922" t="s">
        <v>4343</v>
      </c>
      <c r="C922">
        <v>19</v>
      </c>
      <c r="D922" s="9" t="str">
        <f>VLOOKUP(Table_mpnet_document_topics[[#This Row],[Column3.topic]],mpnet_document_topicDescription!$B$2:$C$28, 2, FALSE)</f>
        <v>19_robot_rall_the_in</v>
      </c>
    </row>
    <row r="923" spans="1:4" x14ac:dyDescent="0.25">
      <c r="A923" t="s">
        <v>4347</v>
      </c>
      <c r="B923" t="s">
        <v>4348</v>
      </c>
      <c r="C923">
        <v>9</v>
      </c>
      <c r="D923" s="9" t="str">
        <f>VLOOKUP(Table_mpnet_document_topics[[#This Row],[Column3.topic]],mpnet_document_topicDescription!$B$2:$C$28, 2, FALSE)</f>
        <v>9_blended_learning_course_and</v>
      </c>
    </row>
    <row r="924" spans="1:4" x14ac:dyDescent="0.25">
      <c r="A924" t="s">
        <v>4352</v>
      </c>
      <c r="B924" t="s">
        <v>4353</v>
      </c>
      <c r="C924">
        <v>21</v>
      </c>
      <c r="D924" s="9" t="str">
        <f>VLOOKUP(Table_mpnet_document_topics[[#This Row],[Column3.topic]],mpnet_document_topicDescription!$B$2:$C$28, 2, FALSE)</f>
        <v>21_multimodal_videoconferencing_online_webcam</v>
      </c>
    </row>
    <row r="925" spans="1:4" x14ac:dyDescent="0.25">
      <c r="A925" t="s">
        <v>4357</v>
      </c>
      <c r="B925" t="s">
        <v>4358</v>
      </c>
      <c r="C925">
        <v>-1</v>
      </c>
      <c r="D925" s="9" t="str">
        <f>VLOOKUP(Table_mpnet_document_topics[[#This Row],[Column3.topic]],mpnet_document_topicDescription!$B$2:$C$28, 2, FALSE)</f>
        <v>-1_the_of_and_in_language_learning</v>
      </c>
    </row>
    <row r="926" spans="1:4" x14ac:dyDescent="0.25">
      <c r="A926" t="s">
        <v>4362</v>
      </c>
      <c r="B926" t="s">
        <v>4363</v>
      </c>
      <c r="C926">
        <v>1</v>
      </c>
      <c r="D926" s="9" t="str">
        <f>VLOOKUP(Table_mpnet_document_topics[[#This Row],[Column3.topic]],mpnet_document_topicDescription!$B$2:$C$28, 2, FALSE)</f>
        <v>1_mobile_learning_the_mall</v>
      </c>
    </row>
    <row r="927" spans="1:4" x14ac:dyDescent="0.25">
      <c r="A927" t="s">
        <v>4367</v>
      </c>
      <c r="B927" t="s">
        <v>4368</v>
      </c>
      <c r="C927">
        <v>19</v>
      </c>
      <c r="D927" s="9" t="str">
        <f>VLOOKUP(Table_mpnet_document_topics[[#This Row],[Column3.topic]],mpnet_document_topicDescription!$B$2:$C$28, 2, FALSE)</f>
        <v>19_robot_rall_the_in</v>
      </c>
    </row>
    <row r="928" spans="1:4" x14ac:dyDescent="0.25">
      <c r="A928" t="s">
        <v>4417</v>
      </c>
      <c r="B928" t="s">
        <v>4418</v>
      </c>
      <c r="C928">
        <v>7</v>
      </c>
      <c r="D928" s="9" t="str">
        <f>VLOOKUP(Table_mpnet_document_topics[[#This Row],[Column3.topic]],mpnet_document_topicDescription!$B$2:$C$28, 2, FALSE)</f>
        <v>7_pronunciation_asr_the_of</v>
      </c>
    </row>
    <row r="929" spans="1:4" x14ac:dyDescent="0.25">
      <c r="A929" t="s">
        <v>4422</v>
      </c>
      <c r="B929" t="s">
        <v>4423</v>
      </c>
      <c r="C929">
        <v>5</v>
      </c>
      <c r="D929" s="9" t="str">
        <f>VLOOKUP(Table_mpnet_document_topics[[#This Row],[Column3.topic]],mpnet_document_topicDescription!$B$2:$C$28, 2, FALSE)</f>
        <v>5_corpus_ddl_the_of</v>
      </c>
    </row>
    <row r="930" spans="1:4" x14ac:dyDescent="0.25">
      <c r="A930" t="s">
        <v>4427</v>
      </c>
      <c r="B930" t="s">
        <v>4428</v>
      </c>
      <c r="C930">
        <v>-1</v>
      </c>
      <c r="D930" s="9" t="str">
        <f>VLOOKUP(Table_mpnet_document_topics[[#This Row],[Column3.topic]],mpnet_document_topicDescription!$B$2:$C$28, 2, FALSE)</f>
        <v>-1_the_of_and_in_language_learning</v>
      </c>
    </row>
    <row r="931" spans="1:4" x14ac:dyDescent="0.25">
      <c r="A931" t="s">
        <v>4433</v>
      </c>
      <c r="B931" t="s">
        <v>4434</v>
      </c>
      <c r="C931">
        <v>7</v>
      </c>
      <c r="D931" s="9" t="str">
        <f>VLOOKUP(Table_mpnet_document_topics[[#This Row],[Column3.topic]],mpnet_document_topicDescription!$B$2:$C$28, 2, FALSE)</f>
        <v>7_pronunciation_asr_the_of</v>
      </c>
    </row>
    <row r="932" spans="1:4" x14ac:dyDescent="0.25">
      <c r="A932" t="s">
        <v>4438</v>
      </c>
      <c r="B932" t="s">
        <v>4439</v>
      </c>
      <c r="C932">
        <v>4</v>
      </c>
      <c r="D932" s="9" t="str">
        <f>VLOOKUP(Table_mpnet_document_topics[[#This Row],[Column3.topic]],mpnet_document_topicDescription!$B$2:$C$28, 2, FALSE)</f>
        <v>4_task_in_the_and</v>
      </c>
    </row>
    <row r="933" spans="1:4" x14ac:dyDescent="0.25">
      <c r="A933" t="s">
        <v>4443</v>
      </c>
      <c r="B933" t="s">
        <v>4444</v>
      </c>
      <c r="C933">
        <v>12</v>
      </c>
      <c r="D933" s="9" t="str">
        <f>VLOOKUP(Table_mpnet_document_topics[[#This Row],[Column3.topic]],mpnet_document_topicDescription!$B$2:$C$28, 2, FALSE)</f>
        <v>12_captions_comprehension_captioning_listening</v>
      </c>
    </row>
    <row r="934" spans="1:4" x14ac:dyDescent="0.25">
      <c r="A934" t="s">
        <v>4448</v>
      </c>
      <c r="B934" t="s">
        <v>4449</v>
      </c>
      <c r="C934">
        <v>5</v>
      </c>
      <c r="D934" s="9" t="str">
        <f>VLOOKUP(Table_mpnet_document_topics[[#This Row],[Column3.topic]],mpnet_document_topicDescription!$B$2:$C$28, 2, FALSE)</f>
        <v>5_corpus_ddl_the_of</v>
      </c>
    </row>
    <row r="935" spans="1:4" x14ac:dyDescent="0.25">
      <c r="A935" t="s">
        <v>4453</v>
      </c>
      <c r="B935" t="s">
        <v>4454</v>
      </c>
      <c r="C935">
        <v>-1</v>
      </c>
      <c r="D935" s="9" t="str">
        <f>VLOOKUP(Table_mpnet_document_topics[[#This Row],[Column3.topic]],mpnet_document_topicDescription!$B$2:$C$28, 2, FALSE)</f>
        <v>-1_the_of_and_in_language_learning</v>
      </c>
    </row>
    <row r="936" spans="1:4" x14ac:dyDescent="0.25">
      <c r="A936" t="s">
        <v>4652</v>
      </c>
      <c r="B936" t="s">
        <v>4653</v>
      </c>
      <c r="C936">
        <v>-1</v>
      </c>
      <c r="D936" s="9" t="str">
        <f>VLOOKUP(Table_mpnet_document_topics[[#This Row],[Column3.topic]],mpnet_document_topicDescription!$B$2:$C$28, 2, FALSE)</f>
        <v>-1_the_of_and_in_language_learning</v>
      </c>
    </row>
    <row r="937" spans="1:4" x14ac:dyDescent="0.25">
      <c r="A937" t="s">
        <v>4657</v>
      </c>
      <c r="B937" t="s">
        <v>4658</v>
      </c>
      <c r="C937">
        <v>16</v>
      </c>
      <c r="D937" s="9" t="str">
        <f>VLOOKUP(Table_mpnet_document_topics[[#This Row],[Column3.topic]],mpnet_document_topicDescription!$B$2:$C$28, 2, FALSE)</f>
        <v>16_reading_students_the_and</v>
      </c>
    </row>
    <row r="938" spans="1:4" x14ac:dyDescent="0.25">
      <c r="A938" t="s">
        <v>4662</v>
      </c>
      <c r="B938" t="s">
        <v>4663</v>
      </c>
      <c r="C938">
        <v>4</v>
      </c>
      <c r="D938" s="9" t="str">
        <f>VLOOKUP(Table_mpnet_document_topics[[#This Row],[Column3.topic]],mpnet_document_topicDescription!$B$2:$C$28, 2, FALSE)</f>
        <v>4_task_in_the_and</v>
      </c>
    </row>
    <row r="939" spans="1:4" x14ac:dyDescent="0.25">
      <c r="A939" t="s">
        <v>4668</v>
      </c>
      <c r="B939" t="s">
        <v>4669</v>
      </c>
      <c r="C939">
        <v>3</v>
      </c>
      <c r="D939" s="9" t="str">
        <f>VLOOKUP(Table_mpnet_document_topics[[#This Row],[Column3.topic]],mpnet_document_topicDescription!$B$2:$C$28, 2, FALSE)</f>
        <v>3_intercultural_telecollaboration_and_the</v>
      </c>
    </row>
    <row r="940" spans="1:4" x14ac:dyDescent="0.25">
      <c r="A940" t="s">
        <v>4672</v>
      </c>
      <c r="B940" t="s">
        <v>4673</v>
      </c>
      <c r="C940">
        <v>21</v>
      </c>
      <c r="D940" s="9" t="str">
        <f>VLOOKUP(Table_mpnet_document_topics[[#This Row],[Column3.topic]],mpnet_document_topicDescription!$B$2:$C$28, 2, FALSE)</f>
        <v>21_multimodal_videoconferencing_online_webcam</v>
      </c>
    </row>
    <row r="941" spans="1:4" x14ac:dyDescent="0.25">
      <c r="A941" t="s">
        <v>4678</v>
      </c>
      <c r="B941" t="s">
        <v>4679</v>
      </c>
      <c r="C941">
        <v>22</v>
      </c>
      <c r="D941" s="9" t="str">
        <f>VLOOKUP(Table_mpnet_document_topics[[#This Row],[Column3.topic]],mpnet_document_topicDescription!$B$2:$C$28, 2, FALSE)</f>
        <v>22_wtc_l2_english_idle</v>
      </c>
    </row>
    <row r="942" spans="1:4" x14ac:dyDescent="0.25">
      <c r="A942" t="s">
        <v>4683</v>
      </c>
      <c r="B942" t="s">
        <v>4684</v>
      </c>
      <c r="C942">
        <v>6</v>
      </c>
      <c r="D942" s="9" t="str">
        <f>VLOOKUP(Table_mpnet_document_topics[[#This Row],[Column3.topic]],mpnet_document_topicDescription!$B$2:$C$28, 2, FALSE)</f>
        <v>6_vr_virtual_the_and</v>
      </c>
    </row>
    <row r="943" spans="1:4" x14ac:dyDescent="0.25">
      <c r="A943" t="s">
        <v>4687</v>
      </c>
      <c r="B943" t="s">
        <v>4688</v>
      </c>
      <c r="C943">
        <v>10</v>
      </c>
      <c r="D943" s="9" t="str">
        <f>VLOOKUP(Table_mpnet_document_topics[[#This Row],[Column3.topic]],mpnet_document_topicDescription!$B$2:$C$28, 2, FALSE)</f>
        <v>10_call_of_the_and</v>
      </c>
    </row>
    <row r="944" spans="1:4" x14ac:dyDescent="0.25">
      <c r="A944" t="s">
        <v>4692</v>
      </c>
      <c r="B944" t="s">
        <v>4693</v>
      </c>
      <c r="C944">
        <v>3</v>
      </c>
      <c r="D944" s="9" t="str">
        <f>VLOOKUP(Table_mpnet_document_topics[[#This Row],[Column3.topic]],mpnet_document_topicDescription!$B$2:$C$28, 2, FALSE)</f>
        <v>3_intercultural_telecollaboration_and_the</v>
      </c>
    </row>
    <row r="945" spans="1:4" x14ac:dyDescent="0.25">
      <c r="A945" t="s">
        <v>4697</v>
      </c>
      <c r="B945" t="s">
        <v>4698</v>
      </c>
      <c r="C945">
        <v>21</v>
      </c>
      <c r="D945" s="9" t="str">
        <f>VLOOKUP(Table_mpnet_document_topics[[#This Row],[Column3.topic]],mpnet_document_topicDescription!$B$2:$C$28, 2, FALSE)</f>
        <v>21_multimodal_videoconferencing_online_webcam</v>
      </c>
    </row>
    <row r="946" spans="1:4" x14ac:dyDescent="0.25">
      <c r="A946" t="s">
        <v>4702</v>
      </c>
      <c r="B946" t="s">
        <v>4703</v>
      </c>
      <c r="C946">
        <v>11</v>
      </c>
      <c r="D946" s="9" t="str">
        <f>VLOOKUP(Table_mpnet_document_topics[[#This Row],[Column3.topic]],mpnet_document_topicDescription!$B$2:$C$28, 2, FALSE)</f>
        <v>11_glosses_vocabulary_the_gloss</v>
      </c>
    </row>
    <row r="947" spans="1:4" x14ac:dyDescent="0.25">
      <c r="A947" t="s">
        <v>4707</v>
      </c>
      <c r="B947" t="s">
        <v>4708</v>
      </c>
      <c r="C947">
        <v>-1</v>
      </c>
      <c r="D947" s="9" t="str">
        <f>VLOOKUP(Table_mpnet_document_topics[[#This Row],[Column3.topic]],mpnet_document_topicDescription!$B$2:$C$28, 2, FALSE)</f>
        <v>-1_the_of_and_in_language_learning</v>
      </c>
    </row>
    <row r="948" spans="1:4" x14ac:dyDescent="0.25">
      <c r="A948" t="s">
        <v>4712</v>
      </c>
      <c r="B948" t="s">
        <v>4713</v>
      </c>
      <c r="C948">
        <v>12</v>
      </c>
      <c r="D948" s="9" t="str">
        <f>VLOOKUP(Table_mpnet_document_topics[[#This Row],[Column3.topic]],mpnet_document_topicDescription!$B$2:$C$28, 2, FALSE)</f>
        <v>12_captions_comprehension_captioning_listening</v>
      </c>
    </row>
    <row r="949" spans="1:4" x14ac:dyDescent="0.25">
      <c r="A949" t="s">
        <v>4716</v>
      </c>
      <c r="B949" t="s">
        <v>4717</v>
      </c>
      <c r="C949">
        <v>2</v>
      </c>
      <c r="D949" s="9" t="str">
        <f>VLOOKUP(Table_mpnet_document_topics[[#This Row],[Column3.topic]],mpnet_document_topicDescription!$B$2:$C$28, 2, FALSE)</f>
        <v>2_teachers_technology_and_of</v>
      </c>
    </row>
    <row r="950" spans="1:4" x14ac:dyDescent="0.25">
      <c r="A950" t="s">
        <v>4720</v>
      </c>
      <c r="B950" t="s">
        <v>4721</v>
      </c>
      <c r="C950">
        <v>0</v>
      </c>
      <c r="D950" s="9" t="str">
        <f>VLOOKUP(Table_mpnet_document_topics[[#This Row],[Column3.topic]],mpnet_document_topicDescription!$B$2:$C$28, 2, FALSE)</f>
        <v>0_writing_feedback_the_of</v>
      </c>
    </row>
    <row r="951" spans="1:4" x14ac:dyDescent="0.25">
      <c r="A951" t="s">
        <v>4725</v>
      </c>
      <c r="B951" t="s">
        <v>4726</v>
      </c>
      <c r="C951">
        <v>-1</v>
      </c>
      <c r="D951" s="9" t="str">
        <f>VLOOKUP(Table_mpnet_document_topics[[#This Row],[Column3.topic]],mpnet_document_topicDescription!$B$2:$C$28, 2, FALSE)</f>
        <v>-1_the_of_and_in_language_learning</v>
      </c>
    </row>
    <row r="952" spans="1:4" x14ac:dyDescent="0.25">
      <c r="A952" t="s">
        <v>4730</v>
      </c>
      <c r="B952" t="s">
        <v>4731</v>
      </c>
      <c r="C952">
        <v>-1</v>
      </c>
      <c r="D952" s="9" t="str">
        <f>VLOOKUP(Table_mpnet_document_topics[[#This Row],[Column3.topic]],mpnet_document_topicDescription!$B$2:$C$28, 2, FALSE)</f>
        <v>-1_the_of_and_in_language_learning</v>
      </c>
    </row>
    <row r="953" spans="1:4" x14ac:dyDescent="0.25">
      <c r="A953" t="s">
        <v>4734</v>
      </c>
      <c r="B953" t="s">
        <v>4735</v>
      </c>
      <c r="C953">
        <v>8</v>
      </c>
      <c r="D953" s="9" t="str">
        <f>VLOOKUP(Table_mpnet_document_topics[[#This Row],[Column3.topic]],mpnet_document_topicDescription!$B$2:$C$28, 2, FALSE)</f>
        <v>8_game_games_gaming_and</v>
      </c>
    </row>
    <row r="954" spans="1:4" x14ac:dyDescent="0.25">
      <c r="A954" t="s">
        <v>4743</v>
      </c>
      <c r="B954" t="s">
        <v>4763</v>
      </c>
      <c r="C954">
        <v>3</v>
      </c>
      <c r="D954" s="9" t="str">
        <f>VLOOKUP(Table_mpnet_document_topics[[#This Row],[Column3.topic]],mpnet_document_topicDescription!$B$2:$C$28, 2, FALSE)</f>
        <v>3_intercultural_telecollaboration_and_the</v>
      </c>
    </row>
    <row r="955" spans="1:4" x14ac:dyDescent="0.25">
      <c r="A955" t="s">
        <v>4744</v>
      </c>
      <c r="B955" t="s">
        <v>4766</v>
      </c>
      <c r="C955">
        <v>0</v>
      </c>
      <c r="D955" s="9" t="str">
        <f>VLOOKUP(Table_mpnet_document_topics[[#This Row],[Column3.topic]],mpnet_document_topicDescription!$B$2:$C$28, 2, FALSE)</f>
        <v>0_writing_feedback_the_of</v>
      </c>
    </row>
    <row r="956" spans="1:4" x14ac:dyDescent="0.25">
      <c r="A956" t="s">
        <v>4747</v>
      </c>
      <c r="B956" t="s">
        <v>4771</v>
      </c>
      <c r="C956">
        <v>5</v>
      </c>
      <c r="D956" s="9" t="str">
        <f>VLOOKUP(Table_mpnet_document_topics[[#This Row],[Column3.topic]],mpnet_document_topicDescription!$B$2:$C$28, 2, FALSE)</f>
        <v>5_corpus_ddl_the_of</v>
      </c>
    </row>
    <row r="957" spans="1:4" x14ac:dyDescent="0.25">
      <c r="A957" t="s">
        <v>4745</v>
      </c>
      <c r="B957" t="s">
        <v>4775</v>
      </c>
      <c r="C957">
        <v>0</v>
      </c>
      <c r="D957" s="9" t="str">
        <f>VLOOKUP(Table_mpnet_document_topics[[#This Row],[Column3.topic]],mpnet_document_topicDescription!$B$2:$C$28, 2, FALSE)</f>
        <v>0_writing_feedback_the_of</v>
      </c>
    </row>
    <row r="958" spans="1:4" x14ac:dyDescent="0.25">
      <c r="A958" t="s">
        <v>4746</v>
      </c>
      <c r="B958" t="s">
        <v>4779</v>
      </c>
      <c r="C958">
        <v>-1</v>
      </c>
      <c r="D958" s="9" t="str">
        <f>VLOOKUP(Table_mpnet_document_topics[[#This Row],[Column3.topic]],mpnet_document_topicDescription!$B$2:$C$28, 2, FALSE)</f>
        <v>-1_the_of_and_in_language_learning</v>
      </c>
    </row>
    <row r="959" spans="1:4" x14ac:dyDescent="0.25">
      <c r="A959" t="s">
        <v>4748</v>
      </c>
      <c r="B959" t="s">
        <v>4783</v>
      </c>
      <c r="C959">
        <v>-1</v>
      </c>
      <c r="D959" s="9" t="str">
        <f>VLOOKUP(Table_mpnet_document_topics[[#This Row],[Column3.topic]],mpnet_document_topicDescription!$B$2:$C$28, 2, FALSE)</f>
        <v>-1_the_of_and_in_language_learning</v>
      </c>
    </row>
    <row r="960" spans="1:4" x14ac:dyDescent="0.25">
      <c r="A960" t="s">
        <v>4749</v>
      </c>
      <c r="B960" t="s">
        <v>4787</v>
      </c>
      <c r="C960">
        <v>13</v>
      </c>
      <c r="D960" s="9" t="str">
        <f>VLOOKUP(Table_mpnet_document_topics[[#This Row],[Column3.topic]],mpnet_document_topicDescription!$B$2:$C$28, 2, FALSE)</f>
        <v>13_flipped_the_classroom_in</v>
      </c>
    </row>
    <row r="961" spans="1:4" x14ac:dyDescent="0.25">
      <c r="A961" t="s">
        <v>4750</v>
      </c>
      <c r="B961" t="s">
        <v>4791</v>
      </c>
      <c r="C961">
        <v>-1</v>
      </c>
      <c r="D961" s="9" t="str">
        <f>VLOOKUP(Table_mpnet_document_topics[[#This Row],[Column3.topic]],mpnet_document_topicDescription!$B$2:$C$28, 2, FALSE)</f>
        <v>-1_the_of_and_in_language_learning</v>
      </c>
    </row>
    <row r="962" spans="1:4" x14ac:dyDescent="0.25">
      <c r="A962" t="s">
        <v>4751</v>
      </c>
      <c r="B962" t="s">
        <v>4795</v>
      </c>
      <c r="C962">
        <v>3</v>
      </c>
      <c r="D962" s="9" t="str">
        <f>VLOOKUP(Table_mpnet_document_topics[[#This Row],[Column3.topic]],mpnet_document_topicDescription!$B$2:$C$28, 2, FALSE)</f>
        <v>3_intercultural_telecollaboration_and_the</v>
      </c>
    </row>
    <row r="963" spans="1:4" x14ac:dyDescent="0.25">
      <c r="A963" t="s">
        <v>4752</v>
      </c>
      <c r="B963" t="s">
        <v>4799</v>
      </c>
      <c r="C963">
        <v>6</v>
      </c>
      <c r="D963" s="9" t="str">
        <f>VLOOKUP(Table_mpnet_document_topics[[#This Row],[Column3.topic]],mpnet_document_topicDescription!$B$2:$C$28, 2, FALSE)</f>
        <v>6_vr_virtual_the_and</v>
      </c>
    </row>
    <row r="964" spans="1:4" x14ac:dyDescent="0.25">
      <c r="A964" t="s">
        <v>4753</v>
      </c>
      <c r="B964" t="s">
        <v>4803</v>
      </c>
      <c r="C964">
        <v>-1</v>
      </c>
      <c r="D964" s="9" t="str">
        <f>VLOOKUP(Table_mpnet_document_topics[[#This Row],[Column3.topic]],mpnet_document_topicDescription!$B$2:$C$28, 2, FALSE)</f>
        <v>-1_the_of_and_in_language_learning</v>
      </c>
    </row>
    <row r="965" spans="1:4" x14ac:dyDescent="0.25">
      <c r="A965" t="s">
        <v>4754</v>
      </c>
      <c r="B965" t="s">
        <v>4807</v>
      </c>
      <c r="C965">
        <v>1</v>
      </c>
      <c r="D965" s="9" t="str">
        <f>VLOOKUP(Table_mpnet_document_topics[[#This Row],[Column3.topic]],mpnet_document_topicDescription!$B$2:$C$28, 2, FALSE)</f>
        <v>1_mobile_learning_the_mall</v>
      </c>
    </row>
    <row r="966" spans="1:4" x14ac:dyDescent="0.25">
      <c r="A966" t="s">
        <v>4755</v>
      </c>
      <c r="B966" t="s">
        <v>4811</v>
      </c>
      <c r="C966">
        <v>7</v>
      </c>
      <c r="D966" s="9" t="str">
        <f>VLOOKUP(Table_mpnet_document_topics[[#This Row],[Column3.topic]],mpnet_document_topicDescription!$B$2:$C$28, 2, FALSE)</f>
        <v>7_pronunciation_asr_the_of</v>
      </c>
    </row>
    <row r="967" spans="1:4" x14ac:dyDescent="0.25">
      <c r="A967" t="s">
        <v>4756</v>
      </c>
      <c r="B967" t="s">
        <v>4815</v>
      </c>
      <c r="C967">
        <v>16</v>
      </c>
      <c r="D967" s="9" t="str">
        <f>VLOOKUP(Table_mpnet_document_topics[[#This Row],[Column3.topic]],mpnet_document_topicDescription!$B$2:$C$28, 2, FALSE)</f>
        <v>16_reading_students_the_and</v>
      </c>
    </row>
    <row r="968" spans="1:4" x14ac:dyDescent="0.25">
      <c r="A968" t="s">
        <v>4757</v>
      </c>
      <c r="B968" t="s">
        <v>4819</v>
      </c>
      <c r="C968">
        <v>1</v>
      </c>
      <c r="D968" s="9" t="str">
        <f>VLOOKUP(Table_mpnet_document_topics[[#This Row],[Column3.topic]],mpnet_document_topicDescription!$B$2:$C$28, 2, FALSE)</f>
        <v>1_mobile_learning_the_mall</v>
      </c>
    </row>
    <row r="969" spans="1:4" x14ac:dyDescent="0.25">
      <c r="A969" t="s">
        <v>4758</v>
      </c>
      <c r="B969" t="s">
        <v>4823</v>
      </c>
      <c r="C969">
        <v>9</v>
      </c>
      <c r="D969" s="9" t="str">
        <f>VLOOKUP(Table_mpnet_document_topics[[#This Row],[Column3.topic]],mpnet_document_topicDescription!$B$2:$C$28, 2, FALSE)</f>
        <v>9_blended_learning_course_and</v>
      </c>
    </row>
    <row r="970" spans="1:4" x14ac:dyDescent="0.25">
      <c r="A970" t="s">
        <v>4759</v>
      </c>
      <c r="B970" t="s">
        <v>4827</v>
      </c>
      <c r="C970">
        <v>15</v>
      </c>
      <c r="D970" s="9" t="str">
        <f>VLOOKUP(Table_mpnet_document_topics[[#This Row],[Column3.topic]],mpnet_document_topicDescription!$B$2:$C$28, 2, FALSE)</f>
        <v>15_vocabulary_the_of_knowledge</v>
      </c>
    </row>
    <row r="971" spans="1:4" x14ac:dyDescent="0.25">
      <c r="A971" t="s">
        <v>4760</v>
      </c>
      <c r="B971" t="s">
        <v>4831</v>
      </c>
      <c r="C971">
        <v>3</v>
      </c>
      <c r="D971" s="9" t="str">
        <f>VLOOKUP(Table_mpnet_document_topics[[#This Row],[Column3.topic]],mpnet_document_topicDescription!$B$2:$C$28, 2, FALSE)</f>
        <v>3_intercultural_telecollaboration_and_the</v>
      </c>
    </row>
    <row r="972" spans="1:4" x14ac:dyDescent="0.25">
      <c r="A972" t="s">
        <v>4761</v>
      </c>
      <c r="B972" t="s">
        <v>4835</v>
      </c>
      <c r="C972">
        <v>24</v>
      </c>
      <c r="D972" s="9" t="str">
        <f>VLOOKUP(Table_mpnet_document_topics[[#This Row],[Column3.topic]],mpnet_document_topicDescription!$B$2:$C$28, 2, FALSE)</f>
        <v>24_mt_translation_machine_students</v>
      </c>
    </row>
    <row r="973" spans="1:4" x14ac:dyDescent="0.25">
      <c r="A973" t="s">
        <v>4762</v>
      </c>
      <c r="B973" t="s">
        <v>4844</v>
      </c>
      <c r="C973">
        <v>22</v>
      </c>
      <c r="D973" s="9" t="str">
        <f>VLOOKUP(Table_mpnet_document_topics[[#This Row],[Column3.topic]],mpnet_document_topicDescription!$B$2:$C$28, 2, FALSE)</f>
        <v>22_wtc_l2_english_idle</v>
      </c>
    </row>
    <row r="974" spans="1:4" x14ac:dyDescent="0.25">
      <c r="A974" t="s">
        <v>4839</v>
      </c>
      <c r="B974" t="s">
        <v>4848</v>
      </c>
      <c r="C974">
        <v>1</v>
      </c>
      <c r="D974" s="9" t="str">
        <f>VLOOKUP(Table_mpnet_document_topics[[#This Row],[Column3.topic]],mpnet_document_topicDescription!$B$2:$C$28, 2, FALSE)</f>
        <v>1_mobile_learning_the_mall</v>
      </c>
    </row>
    <row r="975" spans="1:4" x14ac:dyDescent="0.25">
      <c r="A975" t="s">
        <v>4840</v>
      </c>
      <c r="B975" t="s">
        <v>4852</v>
      </c>
      <c r="C975">
        <v>1</v>
      </c>
      <c r="D975" s="9" t="str">
        <f>VLOOKUP(Table_mpnet_document_topics[[#This Row],[Column3.topic]],mpnet_document_topicDescription!$B$2:$C$28, 2, FALSE)</f>
        <v>1_mobile_learning_the_mall</v>
      </c>
    </row>
    <row r="976" spans="1:4" x14ac:dyDescent="0.25">
      <c r="A976" t="s">
        <v>4841</v>
      </c>
      <c r="B976" t="s">
        <v>4856</v>
      </c>
      <c r="C976">
        <v>7</v>
      </c>
      <c r="D976" s="9" t="str">
        <f>VLOOKUP(Table_mpnet_document_topics[[#This Row],[Column3.topic]],mpnet_document_topicDescription!$B$2:$C$28, 2, FALSE)</f>
        <v>7_pronunciation_asr_the_of</v>
      </c>
    </row>
    <row r="977" spans="1:4" x14ac:dyDescent="0.25">
      <c r="A977" t="s">
        <v>4842</v>
      </c>
      <c r="B977" t="s">
        <v>4860</v>
      </c>
      <c r="C977">
        <v>0</v>
      </c>
      <c r="D977" s="9" t="str">
        <f>VLOOKUP(Table_mpnet_document_topics[[#This Row],[Column3.topic]],mpnet_document_topicDescription!$B$2:$C$28, 2, FALSE)</f>
        <v>0_writing_feedback_the_of</v>
      </c>
    </row>
    <row r="978" spans="1:4" x14ac:dyDescent="0.25">
      <c r="A978" t="s">
        <v>4843</v>
      </c>
      <c r="B978" t="s">
        <v>4879</v>
      </c>
      <c r="C978">
        <v>1</v>
      </c>
      <c r="D978" s="9" t="str">
        <f>VLOOKUP(Table_mpnet_document_topics[[#This Row],[Column3.topic]],mpnet_document_topicDescription!$B$2:$C$28, 2, FALSE)</f>
        <v>1_mobile_learning_the_mall</v>
      </c>
    </row>
    <row r="979" spans="1:4" x14ac:dyDescent="0.25">
      <c r="A979" t="s">
        <v>4864</v>
      </c>
      <c r="B979" t="s">
        <v>4882</v>
      </c>
      <c r="C979">
        <v>9</v>
      </c>
      <c r="D979" s="9" t="str">
        <f>VLOOKUP(Table_mpnet_document_topics[[#This Row],[Column3.topic]],mpnet_document_topicDescription!$B$2:$C$28, 2, FALSE)</f>
        <v>9_blended_learning_course_and</v>
      </c>
    </row>
    <row r="980" spans="1:4" x14ac:dyDescent="0.25">
      <c r="A980" t="s">
        <v>4865</v>
      </c>
      <c r="B980" t="s">
        <v>4885</v>
      </c>
      <c r="C980">
        <v>9</v>
      </c>
      <c r="D980" s="9" t="str">
        <f>VLOOKUP(Table_mpnet_document_topics[[#This Row],[Column3.topic]],mpnet_document_topicDescription!$B$2:$C$28, 2, FALSE)</f>
        <v>9_blended_learning_course_and</v>
      </c>
    </row>
    <row r="981" spans="1:4" x14ac:dyDescent="0.25">
      <c r="A981" t="s">
        <v>4866</v>
      </c>
      <c r="B981" t="s">
        <v>4888</v>
      </c>
      <c r="C981">
        <v>18</v>
      </c>
      <c r="D981" s="9" t="str">
        <f>VLOOKUP(Table_mpnet_document_topics[[#This Row],[Column3.topic]],mpnet_document_topicDescription!$B$2:$C$28, 2, FALSE)</f>
        <v>18_digital_storytelling_fan_the</v>
      </c>
    </row>
    <row r="982" spans="1:4" x14ac:dyDescent="0.25">
      <c r="A982" t="s">
        <v>4867</v>
      </c>
      <c r="B982" t="s">
        <v>4891</v>
      </c>
      <c r="C982">
        <v>24</v>
      </c>
      <c r="D982" s="9" t="str">
        <f>VLOOKUP(Table_mpnet_document_topics[[#This Row],[Column3.topic]],mpnet_document_topicDescription!$B$2:$C$28, 2, FALSE)</f>
        <v>24_mt_translation_machine_students</v>
      </c>
    </row>
    <row r="983" spans="1:4" x14ac:dyDescent="0.25">
      <c r="A983" t="s">
        <v>4868</v>
      </c>
      <c r="B983" t="s">
        <v>4899</v>
      </c>
      <c r="C983">
        <v>7</v>
      </c>
      <c r="D983" s="9" t="str">
        <f>VLOOKUP(Table_mpnet_document_topics[[#This Row],[Column3.topic]],mpnet_document_topicDescription!$B$2:$C$28, 2, FALSE)</f>
        <v>7_pronunciation_asr_the_of</v>
      </c>
    </row>
    <row r="984" spans="1:4" x14ac:dyDescent="0.25">
      <c r="A984" t="s">
        <v>4869</v>
      </c>
      <c r="B984" t="s">
        <v>4903</v>
      </c>
      <c r="C984">
        <v>1</v>
      </c>
      <c r="D984" s="9" t="str">
        <f>VLOOKUP(Table_mpnet_document_topics[[#This Row],[Column3.topic]],mpnet_document_topicDescription!$B$2:$C$28, 2, FALSE)</f>
        <v>1_mobile_learning_the_mall</v>
      </c>
    </row>
    <row r="985" spans="1:4" x14ac:dyDescent="0.25">
      <c r="A985" t="s">
        <v>4870</v>
      </c>
      <c r="B985" t="s">
        <v>4907</v>
      </c>
      <c r="C985">
        <v>6</v>
      </c>
      <c r="D985" s="9" t="str">
        <f>VLOOKUP(Table_mpnet_document_topics[[#This Row],[Column3.topic]],mpnet_document_topicDescription!$B$2:$C$28, 2, FALSE)</f>
        <v>6_vr_virtual_the_and</v>
      </c>
    </row>
    <row r="986" spans="1:4" x14ac:dyDescent="0.25">
      <c r="A986" t="s">
        <v>4871</v>
      </c>
      <c r="B986" t="s">
        <v>4912</v>
      </c>
      <c r="C986">
        <v>6</v>
      </c>
      <c r="D986" s="9" t="str">
        <f>VLOOKUP(Table_mpnet_document_topics[[#This Row],[Column3.topic]],mpnet_document_topicDescription!$B$2:$C$28, 2, FALSE)</f>
        <v>6_vr_virtual_the_and</v>
      </c>
    </row>
    <row r="987" spans="1:4" x14ac:dyDescent="0.25">
      <c r="A987" t="s">
        <v>4872</v>
      </c>
      <c r="B987" t="s">
        <v>4915</v>
      </c>
      <c r="C987">
        <v>6</v>
      </c>
      <c r="D987" s="9" t="str">
        <f>VLOOKUP(Table_mpnet_document_topics[[#This Row],[Column3.topic]],mpnet_document_topicDescription!$B$2:$C$28, 2, FALSE)</f>
        <v>6_vr_virtual_the_and</v>
      </c>
    </row>
    <row r="988" spans="1:4" x14ac:dyDescent="0.25">
      <c r="A988" t="s">
        <v>4873</v>
      </c>
      <c r="B988" t="s">
        <v>4919</v>
      </c>
      <c r="C988">
        <v>6</v>
      </c>
      <c r="D988" s="9" t="str">
        <f>VLOOKUP(Table_mpnet_document_topics[[#This Row],[Column3.topic]],mpnet_document_topicDescription!$B$2:$C$28, 2, FALSE)</f>
        <v>6_vr_virtual_the_and</v>
      </c>
    </row>
    <row r="989" spans="1:4" x14ac:dyDescent="0.25">
      <c r="A989" t="s">
        <v>4874</v>
      </c>
      <c r="B989" t="s">
        <v>4923</v>
      </c>
      <c r="C989">
        <v>6</v>
      </c>
      <c r="D989" s="9" t="str">
        <f>VLOOKUP(Table_mpnet_document_topics[[#This Row],[Column3.topic]],mpnet_document_topicDescription!$B$2:$C$28, 2, FALSE)</f>
        <v>6_vr_virtual_the_and</v>
      </c>
    </row>
    <row r="990" spans="1:4" x14ac:dyDescent="0.25">
      <c r="A990" t="s">
        <v>4875</v>
      </c>
      <c r="B990" t="s">
        <v>4931</v>
      </c>
      <c r="C990">
        <v>9</v>
      </c>
      <c r="D990" s="9" t="str">
        <f>VLOOKUP(Table_mpnet_document_topics[[#This Row],[Column3.topic]],mpnet_document_topicDescription!$B$2:$C$28, 2, FALSE)</f>
        <v>9_blended_learning_course_and</v>
      </c>
    </row>
    <row r="991" spans="1:4" x14ac:dyDescent="0.25">
      <c r="A991" t="s">
        <v>4876</v>
      </c>
      <c r="B991" t="s">
        <v>4935</v>
      </c>
      <c r="C991">
        <v>-1</v>
      </c>
      <c r="D991" s="9" t="str">
        <f>VLOOKUP(Table_mpnet_document_topics[[#This Row],[Column3.topic]],mpnet_document_topicDescription!$B$2:$C$28, 2, FALSE)</f>
        <v>-1_the_of_and_in_language_learning</v>
      </c>
    </row>
    <row r="992" spans="1:4" x14ac:dyDescent="0.25">
      <c r="A992" t="s">
        <v>4877</v>
      </c>
      <c r="B992" t="s">
        <v>4939</v>
      </c>
      <c r="C992">
        <v>-1</v>
      </c>
      <c r="D992" s="9" t="str">
        <f>VLOOKUP(Table_mpnet_document_topics[[#This Row],[Column3.topic]],mpnet_document_topicDescription!$B$2:$C$28, 2, FALSE)</f>
        <v>-1_the_of_and_in_language_learning</v>
      </c>
    </row>
    <row r="993" spans="1:4" x14ac:dyDescent="0.25">
      <c r="A993" t="s">
        <v>4878</v>
      </c>
      <c r="B993" t="s">
        <v>4943</v>
      </c>
      <c r="C993">
        <v>-1</v>
      </c>
      <c r="D993" s="9" t="str">
        <f>VLOOKUP(Table_mpnet_document_topics[[#This Row],[Column3.topic]],mpnet_document_topicDescription!$B$2:$C$28, 2, FALSE)</f>
        <v>-1_the_of_and_in_language_learning</v>
      </c>
    </row>
    <row r="994" spans="1:4" x14ac:dyDescent="0.25">
      <c r="A994" t="s">
        <v>4927</v>
      </c>
      <c r="B994" t="s">
        <v>4948</v>
      </c>
      <c r="C994">
        <v>-1</v>
      </c>
      <c r="D994" s="9" t="str">
        <f>VLOOKUP(Table_mpnet_document_topics[[#This Row],[Column3.topic]],mpnet_document_topicDescription!$B$2:$C$28, 2, FALSE)</f>
        <v>-1_the_of_and_in_language_learning</v>
      </c>
    </row>
    <row r="995" spans="1:4" x14ac:dyDescent="0.25">
      <c r="A995" t="s">
        <v>4928</v>
      </c>
      <c r="B995" t="s">
        <v>4951</v>
      </c>
      <c r="C995">
        <v>6</v>
      </c>
      <c r="D995" s="9" t="str">
        <f>VLOOKUP(Table_mpnet_document_topics[[#This Row],[Column3.topic]],mpnet_document_topicDescription!$B$2:$C$28, 2, FALSE)</f>
        <v>6_vr_virtual_the_and</v>
      </c>
    </row>
    <row r="996" spans="1:4" x14ac:dyDescent="0.25">
      <c r="A996" t="s">
        <v>4929</v>
      </c>
      <c r="B996" t="s">
        <v>4956</v>
      </c>
      <c r="C996">
        <v>2</v>
      </c>
      <c r="D996" s="9" t="str">
        <f>VLOOKUP(Table_mpnet_document_topics[[#This Row],[Column3.topic]],mpnet_document_topicDescription!$B$2:$C$28, 2, FALSE)</f>
        <v>2_teachers_technology_and_of</v>
      </c>
    </row>
    <row r="997" spans="1:4" x14ac:dyDescent="0.25">
      <c r="A997" t="s">
        <v>4930</v>
      </c>
      <c r="B997" t="s">
        <v>4967</v>
      </c>
      <c r="C997">
        <v>14</v>
      </c>
      <c r="D997" s="9" t="str">
        <f>VLOOKUP(Table_mpnet_document_topics[[#This Row],[Column3.topic]],mpnet_document_topicDescription!$B$2:$C$28, 2, FALSE)</f>
        <v>14_and_identity_of_in</v>
      </c>
    </row>
    <row r="998" spans="1:4" x14ac:dyDescent="0.25">
      <c r="A998" t="s">
        <v>4959</v>
      </c>
      <c r="B998" t="s">
        <v>4971</v>
      </c>
      <c r="C998">
        <v>10</v>
      </c>
      <c r="D998" s="9" t="str">
        <f>VLOOKUP(Table_mpnet_document_topics[[#This Row],[Column3.topic]],mpnet_document_topicDescription!$B$2:$C$28, 2, FALSE)</f>
        <v>10_call_of_the_and</v>
      </c>
    </row>
    <row r="999" spans="1:4" x14ac:dyDescent="0.25">
      <c r="A999" t="s">
        <v>4960</v>
      </c>
      <c r="B999" t="s">
        <v>4975</v>
      </c>
      <c r="C999">
        <v>2</v>
      </c>
      <c r="D999" s="9" t="str">
        <f>VLOOKUP(Table_mpnet_document_topics[[#This Row],[Column3.topic]],mpnet_document_topicDescription!$B$2:$C$28, 2, FALSE)</f>
        <v>2_teachers_technology_and_of</v>
      </c>
    </row>
    <row r="1000" spans="1:4" x14ac:dyDescent="0.25">
      <c r="A1000" t="s">
        <v>4961</v>
      </c>
      <c r="B1000" t="s">
        <v>4978</v>
      </c>
      <c r="C1000">
        <v>25</v>
      </c>
      <c r="D1000" s="9" t="str">
        <f>VLOOKUP(Table_mpnet_document_topics[[#This Row],[Column3.topic]],mpnet_document_topicDescription!$B$2:$C$28, 2, FALSE)</f>
        <v>25_whatsapp_to_the_of</v>
      </c>
    </row>
    <row r="1001" spans="1:4" x14ac:dyDescent="0.25">
      <c r="A1001" t="s">
        <v>4962</v>
      </c>
      <c r="B1001" t="s">
        <v>4982</v>
      </c>
      <c r="C1001">
        <v>2</v>
      </c>
      <c r="D1001" s="9" t="str">
        <f>VLOOKUP(Table_mpnet_document_topics[[#This Row],[Column3.topic]],mpnet_document_topicDescription!$B$2:$C$28, 2, FALSE)</f>
        <v>2_teachers_technology_and_of</v>
      </c>
    </row>
    <row r="1002" spans="1:4" x14ac:dyDescent="0.25">
      <c r="A1002" t="s">
        <v>4963</v>
      </c>
      <c r="B1002" t="s">
        <v>4986</v>
      </c>
      <c r="C1002">
        <v>10</v>
      </c>
      <c r="D1002" s="9" t="str">
        <f>VLOOKUP(Table_mpnet_document_topics[[#This Row],[Column3.topic]],mpnet_document_topicDescription!$B$2:$C$28, 2, FALSE)</f>
        <v>10_call_of_the_and</v>
      </c>
    </row>
    <row r="1003" spans="1:4" x14ac:dyDescent="0.25">
      <c r="A1003" t="s">
        <v>4964</v>
      </c>
      <c r="B1003" t="s">
        <v>4990</v>
      </c>
      <c r="C1003">
        <v>11</v>
      </c>
      <c r="D1003" s="9" t="str">
        <f>VLOOKUP(Table_mpnet_document_topics[[#This Row],[Column3.topic]],mpnet_document_topicDescription!$B$2:$C$28, 2, FALSE)</f>
        <v>11_glosses_vocabulary_the_gloss</v>
      </c>
    </row>
    <row r="1004" spans="1:4" x14ac:dyDescent="0.25">
      <c r="A1004" t="s">
        <v>4965</v>
      </c>
      <c r="B1004" t="s">
        <v>5012</v>
      </c>
      <c r="C1004">
        <v>6</v>
      </c>
      <c r="D1004" s="9" t="str">
        <f>VLOOKUP(Table_mpnet_document_topics[[#This Row],[Column3.topic]],mpnet_document_topicDescription!$B$2:$C$28, 2, FALSE)</f>
        <v>6_vr_virtual_the_and</v>
      </c>
    </row>
    <row r="1005" spans="1:4" x14ac:dyDescent="0.25">
      <c r="A1005" t="s">
        <v>4966</v>
      </c>
      <c r="B1005" t="s">
        <v>5017</v>
      </c>
      <c r="C1005">
        <v>2</v>
      </c>
      <c r="D1005" s="9" t="str">
        <f>VLOOKUP(Table_mpnet_document_topics[[#This Row],[Column3.topic]],mpnet_document_topicDescription!$B$2:$C$28, 2, FALSE)</f>
        <v>2_teachers_technology_and_of</v>
      </c>
    </row>
    <row r="1006" spans="1:4" x14ac:dyDescent="0.25">
      <c r="A1006" t="s">
        <v>4994</v>
      </c>
      <c r="B1006" t="s">
        <v>5021</v>
      </c>
      <c r="C1006">
        <v>4</v>
      </c>
      <c r="D1006" s="9" t="str">
        <f>VLOOKUP(Table_mpnet_document_topics[[#This Row],[Column3.topic]],mpnet_document_topicDescription!$B$2:$C$28, 2, FALSE)</f>
        <v>4_task_in_the_and</v>
      </c>
    </row>
    <row r="1007" spans="1:4" x14ac:dyDescent="0.25">
      <c r="A1007" t="s">
        <v>4995</v>
      </c>
      <c r="B1007" t="s">
        <v>5025</v>
      </c>
      <c r="C1007">
        <v>18</v>
      </c>
      <c r="D1007" s="9" t="str">
        <f>VLOOKUP(Table_mpnet_document_topics[[#This Row],[Column3.topic]],mpnet_document_topicDescription!$B$2:$C$28, 2, FALSE)</f>
        <v>18_digital_storytelling_fan_the</v>
      </c>
    </row>
    <row r="1008" spans="1:4" x14ac:dyDescent="0.25">
      <c r="A1008" t="s">
        <v>4996</v>
      </c>
      <c r="B1008" t="s">
        <v>5029</v>
      </c>
      <c r="C1008">
        <v>18</v>
      </c>
      <c r="D1008" s="9" t="str">
        <f>VLOOKUP(Table_mpnet_document_topics[[#This Row],[Column3.topic]],mpnet_document_topicDescription!$B$2:$C$28, 2, FALSE)</f>
        <v>18_digital_storytelling_fan_the</v>
      </c>
    </row>
    <row r="1009" spans="1:4" x14ac:dyDescent="0.25">
      <c r="A1009" t="s">
        <v>4997</v>
      </c>
      <c r="B1009" t="s">
        <v>5033</v>
      </c>
      <c r="C1009">
        <v>18</v>
      </c>
      <c r="D1009" s="9" t="str">
        <f>VLOOKUP(Table_mpnet_document_topics[[#This Row],[Column3.topic]],mpnet_document_topicDescription!$B$2:$C$28, 2, FALSE)</f>
        <v>18_digital_storytelling_fan_the</v>
      </c>
    </row>
    <row r="1010" spans="1:4" x14ac:dyDescent="0.25">
      <c r="A1010" t="s">
        <v>4998</v>
      </c>
      <c r="B1010" t="s">
        <v>5037</v>
      </c>
      <c r="C1010">
        <v>9</v>
      </c>
      <c r="D1010" s="9" t="str">
        <f>VLOOKUP(Table_mpnet_document_topics[[#This Row],[Column3.topic]],mpnet_document_topicDescription!$B$2:$C$28, 2, FALSE)</f>
        <v>9_blended_learning_course_and</v>
      </c>
    </row>
    <row r="1011" spans="1:4" x14ac:dyDescent="0.25">
      <c r="A1011" t="s">
        <v>4999</v>
      </c>
      <c r="B1011" t="s">
        <v>5041</v>
      </c>
      <c r="C1011">
        <v>6</v>
      </c>
      <c r="D1011" s="9" t="str">
        <f>VLOOKUP(Table_mpnet_document_topics[[#This Row],[Column3.topic]],mpnet_document_topicDescription!$B$2:$C$28, 2, FALSE)</f>
        <v>6_vr_virtual_the_and</v>
      </c>
    </row>
    <row r="1012" spans="1:4" x14ac:dyDescent="0.25">
      <c r="A1012" t="s">
        <v>5000</v>
      </c>
      <c r="B1012" t="s">
        <v>5045</v>
      </c>
      <c r="C1012">
        <v>6</v>
      </c>
      <c r="D1012" s="9" t="str">
        <f>VLOOKUP(Table_mpnet_document_topics[[#This Row],[Column3.topic]],mpnet_document_topicDescription!$B$2:$C$28, 2, FALSE)</f>
        <v>6_vr_virtual_the_and</v>
      </c>
    </row>
    <row r="1013" spans="1:4" x14ac:dyDescent="0.25">
      <c r="A1013" t="s">
        <v>5001</v>
      </c>
      <c r="B1013" t="s">
        <v>5049</v>
      </c>
      <c r="C1013">
        <v>7</v>
      </c>
      <c r="D1013" s="9" t="str">
        <f>VLOOKUP(Table_mpnet_document_topics[[#This Row],[Column3.topic]],mpnet_document_topicDescription!$B$2:$C$28, 2, FALSE)</f>
        <v>7_pronunciation_asr_the_of</v>
      </c>
    </row>
    <row r="1014" spans="1:4" x14ac:dyDescent="0.25">
      <c r="A1014" t="s">
        <v>5002</v>
      </c>
      <c r="B1014" t="s">
        <v>5053</v>
      </c>
      <c r="C1014">
        <v>-1</v>
      </c>
      <c r="D1014" s="9" t="str">
        <f>VLOOKUP(Table_mpnet_document_topics[[#This Row],[Column3.topic]],mpnet_document_topicDescription!$B$2:$C$28, 2, FALSE)</f>
        <v>-1_the_of_and_in_language_learning</v>
      </c>
    </row>
    <row r="1015" spans="1:4" x14ac:dyDescent="0.25">
      <c r="A1015" t="s">
        <v>5003</v>
      </c>
      <c r="B1015" t="s">
        <v>5056</v>
      </c>
      <c r="C1015">
        <v>1</v>
      </c>
      <c r="D1015" s="9" t="str">
        <f>VLOOKUP(Table_mpnet_document_topics[[#This Row],[Column3.topic]],mpnet_document_topicDescription!$B$2:$C$28, 2, FALSE)</f>
        <v>1_mobile_learning_the_mall</v>
      </c>
    </row>
    <row r="1016" spans="1:4" x14ac:dyDescent="0.25">
      <c r="A1016" t="s">
        <v>5004</v>
      </c>
      <c r="B1016" t="s">
        <v>5060</v>
      </c>
      <c r="C1016">
        <v>-1</v>
      </c>
      <c r="D1016" s="9" t="str">
        <f>VLOOKUP(Table_mpnet_document_topics[[#This Row],[Column3.topic]],mpnet_document_topicDescription!$B$2:$C$28, 2, FALSE)</f>
        <v>-1_the_of_and_in_language_learning</v>
      </c>
    </row>
    <row r="1017" spans="1:4" x14ac:dyDescent="0.25">
      <c r="A1017" t="s">
        <v>5005</v>
      </c>
      <c r="B1017" t="s">
        <v>5064</v>
      </c>
      <c r="C1017">
        <v>7</v>
      </c>
      <c r="D1017" s="9" t="str">
        <f>VLOOKUP(Table_mpnet_document_topics[[#This Row],[Column3.topic]],mpnet_document_topicDescription!$B$2:$C$28, 2, FALSE)</f>
        <v>7_pronunciation_asr_the_of</v>
      </c>
    </row>
    <row r="1018" spans="1:4" x14ac:dyDescent="0.25">
      <c r="A1018" t="s">
        <v>5006</v>
      </c>
      <c r="B1018" t="s">
        <v>5069</v>
      </c>
      <c r="C1018">
        <v>-1</v>
      </c>
      <c r="D1018" s="9" t="str">
        <f>VLOOKUP(Table_mpnet_document_topics[[#This Row],[Column3.topic]],mpnet_document_topicDescription!$B$2:$C$28, 2, FALSE)</f>
        <v>-1_the_of_and_in_language_learning</v>
      </c>
    </row>
    <row r="1019" spans="1:4" x14ac:dyDescent="0.25">
      <c r="A1019" t="s">
        <v>5007</v>
      </c>
      <c r="B1019" t="s">
        <v>5070</v>
      </c>
      <c r="C1019">
        <v>0</v>
      </c>
      <c r="D1019" s="9" t="str">
        <f>VLOOKUP(Table_mpnet_document_topics[[#This Row],[Column3.topic]],mpnet_document_topicDescription!$B$2:$C$28, 2, FALSE)</f>
        <v>0_writing_feedback_the_of</v>
      </c>
    </row>
    <row r="1020" spans="1:4" x14ac:dyDescent="0.25">
      <c r="A1020" t="s">
        <v>5008</v>
      </c>
      <c r="B1020" t="s">
        <v>5076</v>
      </c>
      <c r="C1020">
        <v>8</v>
      </c>
      <c r="D1020" s="9" t="str">
        <f>VLOOKUP(Table_mpnet_document_topics[[#This Row],[Column3.topic]],mpnet_document_topicDescription!$B$2:$C$28, 2, FALSE)</f>
        <v>8_game_games_gaming_and</v>
      </c>
    </row>
    <row r="1021" spans="1:4" x14ac:dyDescent="0.25">
      <c r="A1021" t="s">
        <v>5009</v>
      </c>
      <c r="B1021" t="s">
        <v>5089</v>
      </c>
      <c r="C1021">
        <v>4</v>
      </c>
      <c r="D1021" s="9" t="str">
        <f>VLOOKUP(Table_mpnet_document_topics[[#This Row],[Column3.topic]],mpnet_document_topicDescription!$B$2:$C$28, 2, FALSE)</f>
        <v>4_task_in_the_and</v>
      </c>
    </row>
    <row r="1022" spans="1:4" x14ac:dyDescent="0.25">
      <c r="A1022" t="s">
        <v>5010</v>
      </c>
      <c r="B1022" t="s">
        <v>5093</v>
      </c>
      <c r="C1022">
        <v>14</v>
      </c>
      <c r="D1022" s="9" t="str">
        <f>VLOOKUP(Table_mpnet_document_topics[[#This Row],[Column3.topic]],mpnet_document_topicDescription!$B$2:$C$28, 2, FALSE)</f>
        <v>14_and_identity_of_in</v>
      </c>
    </row>
    <row r="1023" spans="1:4" x14ac:dyDescent="0.25">
      <c r="A1023" t="s">
        <v>5011</v>
      </c>
      <c r="B1023" t="s">
        <v>5097</v>
      </c>
      <c r="C1023">
        <v>-1</v>
      </c>
      <c r="D1023" s="9" t="str">
        <f>VLOOKUP(Table_mpnet_document_topics[[#This Row],[Column3.topic]],mpnet_document_topicDescription!$B$2:$C$28, 2, FALSE)</f>
        <v>-1_the_of_and_in_language_learning</v>
      </c>
    </row>
    <row r="1024" spans="1:4" x14ac:dyDescent="0.25">
      <c r="A1024" t="s">
        <v>5078</v>
      </c>
      <c r="B1024" t="s">
        <v>5101</v>
      </c>
      <c r="C1024">
        <v>20</v>
      </c>
      <c r="D1024" s="9" t="str">
        <f>VLOOKUP(Table_mpnet_document_topics[[#This Row],[Column3.topic]],mpnet_document_topicDescription!$B$2:$C$28, 2, FALSE)</f>
        <v>20_pragmatics_pragmatic_of_the</v>
      </c>
    </row>
    <row r="1025" spans="1:4" x14ac:dyDescent="0.25">
      <c r="A1025" t="s">
        <v>5079</v>
      </c>
      <c r="B1025" t="s">
        <v>5105</v>
      </c>
      <c r="C1025">
        <v>14</v>
      </c>
      <c r="D1025" s="9" t="str">
        <f>VLOOKUP(Table_mpnet_document_topics[[#This Row],[Column3.topic]],mpnet_document_topicDescription!$B$2:$C$28, 2, FALSE)</f>
        <v>14_and_identity_of_in</v>
      </c>
    </row>
    <row r="1026" spans="1:4" x14ac:dyDescent="0.25">
      <c r="A1026" t="s">
        <v>5080</v>
      </c>
      <c r="B1026" t="s">
        <v>5109</v>
      </c>
      <c r="C1026">
        <v>8</v>
      </c>
      <c r="D1026" s="9" t="str">
        <f>VLOOKUP(Table_mpnet_document_topics[[#This Row],[Column3.topic]],mpnet_document_topicDescription!$B$2:$C$28, 2, FALSE)</f>
        <v>8_game_games_gaming_and</v>
      </c>
    </row>
    <row r="1027" spans="1:4" x14ac:dyDescent="0.25">
      <c r="A1027" t="s">
        <v>5081</v>
      </c>
      <c r="B1027" t="s">
        <v>5113</v>
      </c>
      <c r="C1027">
        <v>10</v>
      </c>
      <c r="D1027" s="9" t="str">
        <f>VLOOKUP(Table_mpnet_document_topics[[#This Row],[Column3.topic]],mpnet_document_topicDescription!$B$2:$C$28, 2, FALSE)</f>
        <v>10_call_of_the_and</v>
      </c>
    </row>
    <row r="1028" spans="1:4" x14ac:dyDescent="0.25">
      <c r="A1028" t="s">
        <v>5082</v>
      </c>
      <c r="B1028" t="s">
        <v>5117</v>
      </c>
      <c r="C1028">
        <v>14</v>
      </c>
      <c r="D1028" s="9" t="str">
        <f>VLOOKUP(Table_mpnet_document_topics[[#This Row],[Column3.topic]],mpnet_document_topicDescription!$B$2:$C$28, 2, FALSE)</f>
        <v>14_and_identity_of_in</v>
      </c>
    </row>
    <row r="1029" spans="1:4" x14ac:dyDescent="0.25">
      <c r="A1029" t="s">
        <v>5083</v>
      </c>
      <c r="B1029" t="s">
        <v>5129</v>
      </c>
      <c r="C1029">
        <v>-1</v>
      </c>
      <c r="D1029" s="9" t="str">
        <f>VLOOKUP(Table_mpnet_document_topics[[#This Row],[Column3.topic]],mpnet_document_topicDescription!$B$2:$C$28, 2, FALSE)</f>
        <v>-1_the_of_and_in_language_learning</v>
      </c>
    </row>
    <row r="1030" spans="1:4" x14ac:dyDescent="0.25">
      <c r="A1030" t="s">
        <v>5084</v>
      </c>
      <c r="B1030" t="s">
        <v>5130</v>
      </c>
      <c r="C1030">
        <v>-1</v>
      </c>
      <c r="D1030" s="9" t="str">
        <f>VLOOKUP(Table_mpnet_document_topics[[#This Row],[Column3.topic]],mpnet_document_topicDescription!$B$2:$C$28, 2, FALSE)</f>
        <v>-1_the_of_and_in_language_learning</v>
      </c>
    </row>
    <row r="1031" spans="1:4" x14ac:dyDescent="0.25">
      <c r="A1031" t="s">
        <v>5085</v>
      </c>
      <c r="B1031" t="s">
        <v>5131</v>
      </c>
      <c r="C1031">
        <v>3</v>
      </c>
      <c r="D1031" s="9" t="str">
        <f>VLOOKUP(Table_mpnet_document_topics[[#This Row],[Column3.topic]],mpnet_document_topicDescription!$B$2:$C$28, 2, FALSE)</f>
        <v>3_intercultural_telecollaboration_and_the</v>
      </c>
    </row>
    <row r="1032" spans="1:4" x14ac:dyDescent="0.25">
      <c r="A1032" t="s">
        <v>5086</v>
      </c>
      <c r="B1032" t="s">
        <v>5139</v>
      </c>
      <c r="C1032">
        <v>20</v>
      </c>
      <c r="D1032" s="9" t="str">
        <f>VLOOKUP(Table_mpnet_document_topics[[#This Row],[Column3.topic]],mpnet_document_topicDescription!$B$2:$C$28, 2, FALSE)</f>
        <v>20_pragmatics_pragmatic_of_the</v>
      </c>
    </row>
    <row r="1033" spans="1:4" x14ac:dyDescent="0.25">
      <c r="A1033" t="s">
        <v>5087</v>
      </c>
      <c r="B1033" t="s">
        <v>5143</v>
      </c>
      <c r="C1033">
        <v>2</v>
      </c>
      <c r="D1033" s="9" t="str">
        <f>VLOOKUP(Table_mpnet_document_topics[[#This Row],[Column3.topic]],mpnet_document_topicDescription!$B$2:$C$28, 2, FALSE)</f>
        <v>2_teachers_technology_and_of</v>
      </c>
    </row>
    <row r="1034" spans="1:4" x14ac:dyDescent="0.25">
      <c r="A1034" t="s">
        <v>5122</v>
      </c>
      <c r="B1034" t="s">
        <v>5145</v>
      </c>
      <c r="C1034">
        <v>4</v>
      </c>
      <c r="D1034" s="9" t="str">
        <f>VLOOKUP(Table_mpnet_document_topics[[#This Row],[Column3.topic]],mpnet_document_topicDescription!$B$2:$C$28, 2, FALSE)</f>
        <v>4_task_in_the_and</v>
      </c>
    </row>
    <row r="1035" spans="1:4" x14ac:dyDescent="0.25">
      <c r="A1035" t="s">
        <v>5123</v>
      </c>
      <c r="B1035" t="s">
        <v>5147</v>
      </c>
      <c r="C1035">
        <v>22</v>
      </c>
      <c r="D1035" s="9" t="str">
        <f>VLOOKUP(Table_mpnet_document_topics[[#This Row],[Column3.topic]],mpnet_document_topicDescription!$B$2:$C$28, 2, FALSE)</f>
        <v>22_wtc_l2_english_idle</v>
      </c>
    </row>
    <row r="1036" spans="1:4" x14ac:dyDescent="0.25">
      <c r="A1036" t="s">
        <v>5124</v>
      </c>
      <c r="B1036" t="s">
        <v>5155</v>
      </c>
      <c r="C1036">
        <v>15</v>
      </c>
      <c r="D1036" s="9" t="str">
        <f>VLOOKUP(Table_mpnet_document_topics[[#This Row],[Column3.topic]],mpnet_document_topicDescription!$B$2:$C$28, 2, FALSE)</f>
        <v>15_vocabulary_the_of_knowledge</v>
      </c>
    </row>
    <row r="1037" spans="1:4" x14ac:dyDescent="0.25">
      <c r="A1037" t="s">
        <v>5125</v>
      </c>
      <c r="B1037" t="s">
        <v>5159</v>
      </c>
      <c r="C1037">
        <v>3</v>
      </c>
      <c r="D1037" s="9" t="str">
        <f>VLOOKUP(Table_mpnet_document_topics[[#This Row],[Column3.topic]],mpnet_document_topicDescription!$B$2:$C$28, 2, FALSE)</f>
        <v>3_intercultural_telecollaboration_and_the</v>
      </c>
    </row>
    <row r="1038" spans="1:4" x14ac:dyDescent="0.25">
      <c r="A1038" t="s">
        <v>5157</v>
      </c>
      <c r="B1038" t="s">
        <v>5161</v>
      </c>
      <c r="C1038">
        <v>0</v>
      </c>
      <c r="D1038" s="9" t="str">
        <f>VLOOKUP(Table_mpnet_document_topics[[#This Row],[Column3.topic]],mpnet_document_topicDescription!$B$2:$C$28, 2, FALSE)</f>
        <v>0_writing_feedback_the_of</v>
      </c>
    </row>
    <row r="1039" spans="1:4" x14ac:dyDescent="0.25">
      <c r="A1039" t="s">
        <v>5156</v>
      </c>
      <c r="B1039" t="s">
        <v>5163</v>
      </c>
      <c r="C1039">
        <v>-1</v>
      </c>
      <c r="D1039" s="9" t="str">
        <f>VLOOKUP(Table_mpnet_document_topics[[#This Row],[Column3.topic]],mpnet_document_topicDescription!$B$2:$C$28, 2, FALSE)</f>
        <v>-1_the_of_and_in_language_learning</v>
      </c>
    </row>
    <row r="1040" spans="1:4" x14ac:dyDescent="0.25">
      <c r="A1040" t="s">
        <v>5172</v>
      </c>
      <c r="B1040" t="s">
        <v>5187</v>
      </c>
      <c r="C1040">
        <v>-1</v>
      </c>
      <c r="D1040" s="9" t="str">
        <f>VLOOKUP(Table_mpnet_document_topics[[#This Row],[Column3.topic]],mpnet_document_topicDescription!$B$2:$C$28, 2, FALSE)</f>
        <v>-1_the_of_and_in_language_learning</v>
      </c>
    </row>
    <row r="1041" spans="1:4" x14ac:dyDescent="0.25">
      <c r="A1041" t="s">
        <v>5173</v>
      </c>
      <c r="B1041" t="s">
        <v>5189</v>
      </c>
      <c r="C1041">
        <v>2</v>
      </c>
      <c r="D1041" s="9" t="str">
        <f>VLOOKUP(Table_mpnet_document_topics[[#This Row],[Column3.topic]],mpnet_document_topicDescription!$B$2:$C$28, 2, FALSE)</f>
        <v>2_teachers_technology_and_of</v>
      </c>
    </row>
    <row r="1042" spans="1:4" x14ac:dyDescent="0.25">
      <c r="A1042" t="s">
        <v>5174</v>
      </c>
      <c r="B1042" t="s">
        <v>5191</v>
      </c>
      <c r="C1042">
        <v>2</v>
      </c>
      <c r="D1042" s="9" t="str">
        <f>VLOOKUP(Table_mpnet_document_topics[[#This Row],[Column3.topic]],mpnet_document_topicDescription!$B$2:$C$28, 2, FALSE)</f>
        <v>2_teachers_technology_and_of</v>
      </c>
    </row>
    <row r="1043" spans="1:4" x14ac:dyDescent="0.25">
      <c r="A1043" t="s">
        <v>5175</v>
      </c>
      <c r="B1043" t="s">
        <v>5193</v>
      </c>
      <c r="C1043">
        <v>0</v>
      </c>
      <c r="D1043" s="9" t="str">
        <f>VLOOKUP(Table_mpnet_document_topics[[#This Row],[Column3.topic]],mpnet_document_topicDescription!$B$2:$C$28, 2, FALSE)</f>
        <v>0_writing_feedback_the_of</v>
      </c>
    </row>
    <row r="1044" spans="1:4" x14ac:dyDescent="0.25">
      <c r="A1044" t="s">
        <v>5176</v>
      </c>
      <c r="B1044" t="s">
        <v>5203</v>
      </c>
      <c r="C1044">
        <v>18</v>
      </c>
      <c r="D1044" s="9" t="str">
        <f>VLOOKUP(Table_mpnet_document_topics[[#This Row],[Column3.topic]],mpnet_document_topicDescription!$B$2:$C$28, 2, FALSE)</f>
        <v>18_digital_storytelling_fan_the</v>
      </c>
    </row>
    <row r="1045" spans="1:4" x14ac:dyDescent="0.25">
      <c r="A1045" t="s">
        <v>5177</v>
      </c>
      <c r="B1045" t="s">
        <v>5205</v>
      </c>
      <c r="C1045">
        <v>23</v>
      </c>
      <c r="D1045" s="9" t="str">
        <f>VLOOKUP(Table_mpnet_document_topics[[#This Row],[Column3.topic]],mpnet_document_topicDescription!$B$2:$C$28, 2, FALSE)</f>
        <v>23_listening_test_item_comprehension</v>
      </c>
    </row>
    <row r="1046" spans="1:4" x14ac:dyDescent="0.25">
      <c r="A1046" t="s">
        <v>5178</v>
      </c>
      <c r="B1046" t="s">
        <v>5211</v>
      </c>
      <c r="C1046">
        <v>2</v>
      </c>
      <c r="D1046" s="9" t="str">
        <f>VLOOKUP(Table_mpnet_document_topics[[#This Row],[Column3.topic]],mpnet_document_topicDescription!$B$2:$C$28, 2, FALSE)</f>
        <v>2_teachers_technology_and_of</v>
      </c>
    </row>
    <row r="1047" spans="1:4" x14ac:dyDescent="0.25">
      <c r="A1047" t="s">
        <v>5179</v>
      </c>
      <c r="B1047" t="s">
        <v>5215</v>
      </c>
      <c r="C1047">
        <v>2</v>
      </c>
      <c r="D1047" s="9" t="str">
        <f>VLOOKUP(Table_mpnet_document_topics[[#This Row],[Column3.topic]],mpnet_document_topicDescription!$B$2:$C$28, 2, FALSE)</f>
        <v>2_teachers_technology_and_of</v>
      </c>
    </row>
    <row r="1048" spans="1:4" x14ac:dyDescent="0.25">
      <c r="A1048" t="s">
        <v>5180</v>
      </c>
      <c r="B1048" t="s">
        <v>5217</v>
      </c>
      <c r="C1048">
        <v>4</v>
      </c>
      <c r="D1048" s="9" t="str">
        <f>VLOOKUP(Table_mpnet_document_topics[[#This Row],[Column3.topic]],mpnet_document_topicDescription!$B$2:$C$28, 2, FALSE)</f>
        <v>4_task_in_the_and</v>
      </c>
    </row>
    <row r="1049" spans="1:4" x14ac:dyDescent="0.25">
      <c r="A1049" t="s">
        <v>5181</v>
      </c>
      <c r="B1049" t="s">
        <v>5219</v>
      </c>
      <c r="C1049">
        <v>1</v>
      </c>
      <c r="D1049" s="9" t="str">
        <f>VLOOKUP(Table_mpnet_document_topics[[#This Row],[Column3.topic]],mpnet_document_topicDescription!$B$2:$C$28, 2, FALSE)</f>
        <v>1_mobile_learning_the_mall</v>
      </c>
    </row>
    <row r="1050" spans="1:4" x14ac:dyDescent="0.25">
      <c r="A1050" t="s">
        <v>5182</v>
      </c>
      <c r="B1050" t="s">
        <v>5238</v>
      </c>
      <c r="C1050">
        <v>8</v>
      </c>
      <c r="D1050" s="9" t="str">
        <f>VLOOKUP(Table_mpnet_document_topics[[#This Row],[Column3.topic]],mpnet_document_topicDescription!$B$2:$C$28, 2, FALSE)</f>
        <v>8_game_games_gaming_and</v>
      </c>
    </row>
    <row r="1051" spans="1:4" x14ac:dyDescent="0.25">
      <c r="A1051" t="s">
        <v>5183</v>
      </c>
      <c r="B1051" t="s">
        <v>5242</v>
      </c>
      <c r="C1051">
        <v>12</v>
      </c>
      <c r="D1051" s="9" t="str">
        <f>VLOOKUP(Table_mpnet_document_topics[[#This Row],[Column3.topic]],mpnet_document_topicDescription!$B$2:$C$28, 2, FALSE)</f>
        <v>12_captions_comprehension_captioning_listening</v>
      </c>
    </row>
    <row r="1052" spans="1:4" x14ac:dyDescent="0.25">
      <c r="A1052" t="s">
        <v>5184</v>
      </c>
      <c r="B1052" t="s">
        <v>5244</v>
      </c>
      <c r="C1052">
        <v>8</v>
      </c>
      <c r="D1052" s="9" t="str">
        <f>VLOOKUP(Table_mpnet_document_topics[[#This Row],[Column3.topic]],mpnet_document_topicDescription!$B$2:$C$28, 2, FALSE)</f>
        <v>8_game_games_gaming_and</v>
      </c>
    </row>
    <row r="1053" spans="1:4" x14ac:dyDescent="0.25">
      <c r="A1053" t="s">
        <v>5185</v>
      </c>
      <c r="B1053" t="s">
        <v>5246</v>
      </c>
      <c r="C1053">
        <v>8</v>
      </c>
      <c r="D1053" s="9" t="str">
        <f>VLOOKUP(Table_mpnet_document_topics[[#This Row],[Column3.topic]],mpnet_document_topicDescription!$B$2:$C$28, 2, FALSE)</f>
        <v>8_game_games_gaming_and</v>
      </c>
    </row>
    <row r="1054" spans="1:4" x14ac:dyDescent="0.25">
      <c r="A1054" t="s">
        <v>5226</v>
      </c>
      <c r="B1054" t="s">
        <v>5248</v>
      </c>
      <c r="C1054">
        <v>22</v>
      </c>
      <c r="D1054" s="9" t="str">
        <f>VLOOKUP(Table_mpnet_document_topics[[#This Row],[Column3.topic]],mpnet_document_topicDescription!$B$2:$C$28, 2, FALSE)</f>
        <v>22_wtc_l2_english_idle</v>
      </c>
    </row>
    <row r="1055" spans="1:4" x14ac:dyDescent="0.25">
      <c r="A1055" t="s">
        <v>5227</v>
      </c>
      <c r="B1055" t="s">
        <v>5250</v>
      </c>
      <c r="C1055">
        <v>14</v>
      </c>
      <c r="D1055" s="9" t="str">
        <f>VLOOKUP(Table_mpnet_document_topics[[#This Row],[Column3.topic]],mpnet_document_topicDescription!$B$2:$C$28, 2, FALSE)</f>
        <v>14_and_identity_of_in</v>
      </c>
    </row>
    <row r="1056" spans="1:4" x14ac:dyDescent="0.25">
      <c r="A1056" t="s">
        <v>5228</v>
      </c>
      <c r="B1056" t="s">
        <v>5262</v>
      </c>
      <c r="C1056">
        <v>3</v>
      </c>
      <c r="D1056" s="9" t="str">
        <f>VLOOKUP(Table_mpnet_document_topics[[#This Row],[Column3.topic]],mpnet_document_topicDescription!$B$2:$C$28, 2, FALSE)</f>
        <v>3_intercultural_telecollaboration_and_the</v>
      </c>
    </row>
    <row r="1057" spans="1:4" x14ac:dyDescent="0.25">
      <c r="A1057" t="s">
        <v>5229</v>
      </c>
      <c r="B1057" t="s">
        <v>5268</v>
      </c>
      <c r="C1057">
        <v>5</v>
      </c>
      <c r="D1057" s="9" t="str">
        <f>VLOOKUP(Table_mpnet_document_topics[[#This Row],[Column3.topic]],mpnet_document_topicDescription!$B$2:$C$28, 2, FALSE)</f>
        <v>5_corpus_ddl_the_of</v>
      </c>
    </row>
    <row r="1058" spans="1:4" x14ac:dyDescent="0.25">
      <c r="A1058" t="s">
        <v>5230</v>
      </c>
      <c r="B1058" t="s">
        <v>5267</v>
      </c>
      <c r="C1058">
        <v>15</v>
      </c>
      <c r="D1058" s="9" t="str">
        <f>VLOOKUP(Table_mpnet_document_topics[[#This Row],[Column3.topic]],mpnet_document_topicDescription!$B$2:$C$28, 2, FALSE)</f>
        <v>15_vocabulary_the_of_knowledge</v>
      </c>
    </row>
    <row r="1059" spans="1:4" x14ac:dyDescent="0.25">
      <c r="A1059" t="s">
        <v>5231</v>
      </c>
      <c r="B1059" t="s">
        <v>5270</v>
      </c>
      <c r="C1059">
        <v>8</v>
      </c>
      <c r="D1059" s="9" t="str">
        <f>VLOOKUP(Table_mpnet_document_topics[[#This Row],[Column3.topic]],mpnet_document_topicDescription!$B$2:$C$28, 2, FALSE)</f>
        <v>8_game_games_gaming_and</v>
      </c>
    </row>
    <row r="1060" spans="1:4" x14ac:dyDescent="0.25">
      <c r="A1060" t="s">
        <v>5232</v>
      </c>
      <c r="B1060" t="s">
        <v>5274</v>
      </c>
      <c r="C1060">
        <v>16</v>
      </c>
      <c r="D1060" s="9" t="str">
        <f>VLOOKUP(Table_mpnet_document_topics[[#This Row],[Column3.topic]],mpnet_document_topicDescription!$B$2:$C$28, 2, FALSE)</f>
        <v>16_reading_students_the_and</v>
      </c>
    </row>
    <row r="1061" spans="1:4" x14ac:dyDescent="0.25">
      <c r="A1061" t="s">
        <v>5233</v>
      </c>
      <c r="B1061" t="s">
        <v>5292</v>
      </c>
      <c r="C1061">
        <v>18</v>
      </c>
      <c r="D1061" s="9" t="str">
        <f>VLOOKUP(Table_mpnet_document_topics[[#This Row],[Column3.topic]],mpnet_document_topicDescription!$B$2:$C$28, 2, FALSE)</f>
        <v>18_digital_storytelling_fan_the</v>
      </c>
    </row>
    <row r="1062" spans="1:4" x14ac:dyDescent="0.25">
      <c r="A1062" t="s">
        <v>5234</v>
      </c>
      <c r="B1062" t="s">
        <v>5294</v>
      </c>
      <c r="C1062">
        <v>-1</v>
      </c>
      <c r="D1062" s="9" t="str">
        <f>VLOOKUP(Table_mpnet_document_topics[[#This Row],[Column3.topic]],mpnet_document_topicDescription!$B$2:$C$28, 2, FALSE)</f>
        <v>-1_the_of_and_in_language_learning</v>
      </c>
    </row>
    <row r="1063" spans="1:4" x14ac:dyDescent="0.25">
      <c r="A1063" t="s">
        <v>5235</v>
      </c>
      <c r="B1063" t="s">
        <v>5296</v>
      </c>
      <c r="C1063">
        <v>7</v>
      </c>
      <c r="D1063" s="9" t="str">
        <f>VLOOKUP(Table_mpnet_document_topics[[#This Row],[Column3.topic]],mpnet_document_topicDescription!$B$2:$C$28, 2, FALSE)</f>
        <v>7_pronunciation_asr_the_of</v>
      </c>
    </row>
    <row r="1064" spans="1:4" x14ac:dyDescent="0.25">
      <c r="A1064" t="s">
        <v>5236</v>
      </c>
      <c r="B1064" t="s">
        <v>5298</v>
      </c>
      <c r="C1064">
        <v>25</v>
      </c>
      <c r="D1064" s="9" t="str">
        <f>VLOOKUP(Table_mpnet_document_topics[[#This Row],[Column3.topic]],mpnet_document_topicDescription!$B$2:$C$28, 2, FALSE)</f>
        <v>25_whatsapp_to_the_of</v>
      </c>
    </row>
    <row r="1065" spans="1:4" x14ac:dyDescent="0.25">
      <c r="A1065" t="s">
        <v>5281</v>
      </c>
      <c r="B1065" t="s">
        <v>5300</v>
      </c>
      <c r="C1065">
        <v>1</v>
      </c>
      <c r="D1065" s="9" t="str">
        <f>VLOOKUP(Table_mpnet_document_topics[[#This Row],[Column3.topic]],mpnet_document_topicDescription!$B$2:$C$28, 2, FALSE)</f>
        <v>1_mobile_learning_the_mall</v>
      </c>
    </row>
    <row r="1066" spans="1:4" x14ac:dyDescent="0.25">
      <c r="A1066" t="s">
        <v>5282</v>
      </c>
      <c r="B1066" t="s">
        <v>5312</v>
      </c>
      <c r="C1066">
        <v>0</v>
      </c>
      <c r="D1066" s="9" t="str">
        <f>VLOOKUP(Table_mpnet_document_topics[[#This Row],[Column3.topic]],mpnet_document_topicDescription!$B$2:$C$28, 2, FALSE)</f>
        <v>0_writing_feedback_the_of</v>
      </c>
    </row>
    <row r="1067" spans="1:4" x14ac:dyDescent="0.25">
      <c r="A1067" t="s">
        <v>5283</v>
      </c>
      <c r="B1067" t="s">
        <v>5314</v>
      </c>
      <c r="C1067">
        <v>-1</v>
      </c>
      <c r="D1067" s="9" t="str">
        <f>VLOOKUP(Table_mpnet_document_topics[[#This Row],[Column3.topic]],mpnet_document_topicDescription!$B$2:$C$28, 2, FALSE)</f>
        <v>-1_the_of_and_in_language_learning</v>
      </c>
    </row>
    <row r="1068" spans="1:4" x14ac:dyDescent="0.25">
      <c r="A1068" t="s">
        <v>5284</v>
      </c>
      <c r="B1068" t="s">
        <v>5316</v>
      </c>
      <c r="C1068">
        <v>0</v>
      </c>
      <c r="D1068" s="9" t="str">
        <f>VLOOKUP(Table_mpnet_document_topics[[#This Row],[Column3.topic]],mpnet_document_topicDescription!$B$2:$C$28, 2, FALSE)</f>
        <v>0_writing_feedback_the_of</v>
      </c>
    </row>
    <row r="1069" spans="1:4" x14ac:dyDescent="0.25">
      <c r="A1069" t="s">
        <v>5285</v>
      </c>
      <c r="B1069" t="s">
        <v>5318</v>
      </c>
      <c r="C1069">
        <v>0</v>
      </c>
      <c r="D1069" s="9" t="str">
        <f>VLOOKUP(Table_mpnet_document_topics[[#This Row],[Column3.topic]],mpnet_document_topicDescription!$B$2:$C$28, 2, FALSE)</f>
        <v>0_writing_feedback_the_of</v>
      </c>
    </row>
    <row r="1070" spans="1:4" x14ac:dyDescent="0.25">
      <c r="A1070" t="s">
        <v>5286</v>
      </c>
      <c r="B1070" t="s">
        <v>5320</v>
      </c>
      <c r="C1070">
        <v>0</v>
      </c>
      <c r="D1070" s="9" t="str">
        <f>VLOOKUP(Table_mpnet_document_topics[[#This Row],[Column3.topic]],mpnet_document_topicDescription!$B$2:$C$28, 2, FALSE)</f>
        <v>0_writing_feedback_the_of</v>
      </c>
    </row>
    <row r="1071" spans="1:4" x14ac:dyDescent="0.25">
      <c r="A1071" t="s">
        <v>5287</v>
      </c>
      <c r="B1071" t="s">
        <v>5322</v>
      </c>
      <c r="C1071">
        <v>0</v>
      </c>
      <c r="D1071" s="9" t="str">
        <f>VLOOKUP(Table_mpnet_document_topics[[#This Row],[Column3.topic]],mpnet_document_topicDescription!$B$2:$C$28, 2, FALSE)</f>
        <v>0_writing_feedback_the_of</v>
      </c>
    </row>
    <row r="1072" spans="1:4" x14ac:dyDescent="0.25">
      <c r="A1072" t="s">
        <v>5288</v>
      </c>
      <c r="B1072" t="s">
        <v>5341</v>
      </c>
      <c r="C1072">
        <v>-1</v>
      </c>
      <c r="D1072" s="9" t="str">
        <f>VLOOKUP(Table_mpnet_document_topics[[#This Row],[Column3.topic]],mpnet_document_topicDescription!$B$2:$C$28, 2, FALSE)</f>
        <v>-1_the_of_and_in_language_learning</v>
      </c>
    </row>
    <row r="1073" spans="1:4" x14ac:dyDescent="0.25">
      <c r="A1073" t="s">
        <v>5289</v>
      </c>
      <c r="B1073" t="s">
        <v>5343</v>
      </c>
      <c r="C1073">
        <v>14</v>
      </c>
      <c r="D1073" s="9" t="str">
        <f>VLOOKUP(Table_mpnet_document_topics[[#This Row],[Column3.topic]],mpnet_document_topicDescription!$B$2:$C$28, 2, FALSE)</f>
        <v>14_and_identity_of_in</v>
      </c>
    </row>
    <row r="1074" spans="1:4" x14ac:dyDescent="0.25">
      <c r="A1074" t="s">
        <v>5290</v>
      </c>
      <c r="B1074" t="s">
        <v>5345</v>
      </c>
      <c r="C1074">
        <v>-1</v>
      </c>
      <c r="D1074" s="9" t="str">
        <f>VLOOKUP(Table_mpnet_document_topics[[#This Row],[Column3.topic]],mpnet_document_topicDescription!$B$2:$C$28, 2, FALSE)</f>
        <v>-1_the_of_and_in_language_learning</v>
      </c>
    </row>
    <row r="1075" spans="1:4" x14ac:dyDescent="0.25">
      <c r="A1075" t="s">
        <v>5335</v>
      </c>
      <c r="B1075" t="s">
        <v>5347</v>
      </c>
      <c r="C1075">
        <v>-1</v>
      </c>
      <c r="D1075" s="9" t="str">
        <f>VLOOKUP(Table_mpnet_document_topics[[#This Row],[Column3.topic]],mpnet_document_topicDescription!$B$2:$C$28, 2, FALSE)</f>
        <v>-1_the_of_and_in_language_learning</v>
      </c>
    </row>
    <row r="1076" spans="1:4" x14ac:dyDescent="0.25">
      <c r="A1076" t="s">
        <v>5336</v>
      </c>
      <c r="B1076" t="s">
        <v>5349</v>
      </c>
      <c r="C1076">
        <v>8</v>
      </c>
      <c r="D1076" s="9" t="str">
        <f>VLOOKUP(Table_mpnet_document_topics[[#This Row],[Column3.topic]],mpnet_document_topicDescription!$B$2:$C$28, 2, FALSE)</f>
        <v>8_game_games_gaming_and</v>
      </c>
    </row>
    <row r="1077" spans="1:4" x14ac:dyDescent="0.25">
      <c r="A1077" t="s">
        <v>5337</v>
      </c>
      <c r="B1077" t="s">
        <v>5351</v>
      </c>
      <c r="C1077">
        <v>-1</v>
      </c>
      <c r="D1077" s="9" t="str">
        <f>VLOOKUP(Table_mpnet_document_topics[[#This Row],[Column3.topic]],mpnet_document_topicDescription!$B$2:$C$28, 2, FALSE)</f>
        <v>-1_the_of_and_in_language_learning</v>
      </c>
    </row>
    <row r="1078" spans="1:4" x14ac:dyDescent="0.25">
      <c r="A1078" t="s">
        <v>5338</v>
      </c>
      <c r="B1078" t="s">
        <v>5353</v>
      </c>
      <c r="C1078">
        <v>10</v>
      </c>
      <c r="D1078" s="9" t="str">
        <f>VLOOKUP(Table_mpnet_document_topics[[#This Row],[Column3.topic]],mpnet_document_topicDescription!$B$2:$C$28, 2, FALSE)</f>
        <v>10_call_of_the_and</v>
      </c>
    </row>
    <row r="1079" spans="1:4" x14ac:dyDescent="0.25">
      <c r="A1079" t="s">
        <v>5339</v>
      </c>
      <c r="B1079" t="s">
        <v>5355</v>
      </c>
      <c r="C1079">
        <v>-1</v>
      </c>
      <c r="D1079" s="9" t="str">
        <f>VLOOKUP(Table_mpnet_document_topics[[#This Row],[Column3.topic]],mpnet_document_topicDescription!$B$2:$C$28, 2, FALSE)</f>
        <v>-1_the_of_and_in_language_learning</v>
      </c>
    </row>
    <row r="1080" spans="1:4" x14ac:dyDescent="0.25">
      <c r="A1080" t="s">
        <v>5372</v>
      </c>
      <c r="B1080" t="s">
        <v>5387</v>
      </c>
      <c r="C1080">
        <v>10</v>
      </c>
      <c r="D1080" s="9" t="str">
        <f>VLOOKUP(Table_mpnet_document_topics[[#This Row],[Column3.topic]],mpnet_document_topicDescription!$B$2:$C$28, 2, FALSE)</f>
        <v>10_call_of_the_and</v>
      </c>
    </row>
    <row r="1081" spans="1:4" x14ac:dyDescent="0.25">
      <c r="A1081" t="s">
        <v>5373</v>
      </c>
      <c r="B1081" t="s">
        <v>5391</v>
      </c>
      <c r="C1081">
        <v>4</v>
      </c>
      <c r="D1081" s="9" t="str">
        <f>VLOOKUP(Table_mpnet_document_topics[[#This Row],[Column3.topic]],mpnet_document_topicDescription!$B$2:$C$28, 2, FALSE)</f>
        <v>4_task_in_the_and</v>
      </c>
    </row>
    <row r="1082" spans="1:4" x14ac:dyDescent="0.25">
      <c r="A1082" t="s">
        <v>5374</v>
      </c>
      <c r="B1082" t="s">
        <v>5393</v>
      </c>
      <c r="C1082">
        <v>-1</v>
      </c>
      <c r="D1082" s="9" t="str">
        <f>VLOOKUP(Table_mpnet_document_topics[[#This Row],[Column3.topic]],mpnet_document_topicDescription!$B$2:$C$28, 2, FALSE)</f>
        <v>-1_the_of_and_in_language_learning</v>
      </c>
    </row>
    <row r="1083" spans="1:4" x14ac:dyDescent="0.25">
      <c r="A1083" t="s">
        <v>5375</v>
      </c>
      <c r="B1083" t="s">
        <v>5395</v>
      </c>
      <c r="C1083">
        <v>1</v>
      </c>
      <c r="D1083" s="9" t="str">
        <f>VLOOKUP(Table_mpnet_document_topics[[#This Row],[Column3.topic]],mpnet_document_topicDescription!$B$2:$C$28, 2, FALSE)</f>
        <v>1_mobile_learning_the_mall</v>
      </c>
    </row>
    <row r="1084" spans="1:4" x14ac:dyDescent="0.25">
      <c r="A1084" t="s">
        <v>5376</v>
      </c>
      <c r="B1084" t="s">
        <v>5397</v>
      </c>
      <c r="C1084">
        <v>16</v>
      </c>
      <c r="D1084" s="9" t="str">
        <f>VLOOKUP(Table_mpnet_document_topics[[#This Row],[Column3.topic]],mpnet_document_topicDescription!$B$2:$C$28, 2, FALSE)</f>
        <v>16_reading_students_the_and</v>
      </c>
    </row>
    <row r="1085" spans="1:4" x14ac:dyDescent="0.25">
      <c r="A1085" t="s">
        <v>5377</v>
      </c>
      <c r="B1085" t="s">
        <v>5407</v>
      </c>
      <c r="C1085">
        <v>7</v>
      </c>
      <c r="D1085" s="9" t="str">
        <f>VLOOKUP(Table_mpnet_document_topics[[#This Row],[Column3.topic]],mpnet_document_topicDescription!$B$2:$C$28, 2, FALSE)</f>
        <v>7_pronunciation_asr_the_of</v>
      </c>
    </row>
    <row r="1086" spans="1:4" x14ac:dyDescent="0.25">
      <c r="A1086" t="s">
        <v>5378</v>
      </c>
      <c r="B1086" t="s">
        <v>5409</v>
      </c>
      <c r="C1086">
        <v>-1</v>
      </c>
      <c r="D1086" s="9" t="str">
        <f>VLOOKUP(Table_mpnet_document_topics[[#This Row],[Column3.topic]],mpnet_document_topicDescription!$B$2:$C$28, 2, FALSE)</f>
        <v>-1_the_of_and_in_language_learning</v>
      </c>
    </row>
    <row r="1087" spans="1:4" x14ac:dyDescent="0.25">
      <c r="A1087" t="s">
        <v>5379</v>
      </c>
      <c r="B1087" t="s">
        <v>5411</v>
      </c>
      <c r="C1087">
        <v>21</v>
      </c>
      <c r="D1087" s="9" t="str">
        <f>VLOOKUP(Table_mpnet_document_topics[[#This Row],[Column3.topic]],mpnet_document_topicDescription!$B$2:$C$28, 2, FALSE)</f>
        <v>21_multimodal_videoconferencing_online_webcam</v>
      </c>
    </row>
    <row r="1088" spans="1:4" x14ac:dyDescent="0.25">
      <c r="A1088" t="s">
        <v>5380</v>
      </c>
      <c r="B1088" t="s">
        <v>5413</v>
      </c>
      <c r="C1088">
        <v>0</v>
      </c>
      <c r="D1088" s="9" t="str">
        <f>VLOOKUP(Table_mpnet_document_topics[[#This Row],[Column3.topic]],mpnet_document_topicDescription!$B$2:$C$28, 2, FALSE)</f>
        <v>0_writing_feedback_the_of</v>
      </c>
    </row>
    <row r="1089" spans="1:4" x14ac:dyDescent="0.25">
      <c r="A1089" t="s">
        <v>5381</v>
      </c>
      <c r="B1089" t="s">
        <v>5415</v>
      </c>
      <c r="C1089">
        <v>17</v>
      </c>
      <c r="D1089" s="9" t="str">
        <f>VLOOKUP(Table_mpnet_document_topics[[#This Row],[Column3.topic]],mpnet_document_topicDescription!$B$2:$C$28, 2, FALSE)</f>
        <v>17_facebook_social_the_networking</v>
      </c>
    </row>
    <row r="1090" spans="1:4" x14ac:dyDescent="0.25">
      <c r="A1090" t="s">
        <v>5382</v>
      </c>
      <c r="B1090" t="s">
        <v>5417</v>
      </c>
      <c r="C1090">
        <v>0</v>
      </c>
      <c r="D1090" s="9" t="str">
        <f>VLOOKUP(Table_mpnet_document_topics[[#This Row],[Column3.topic]],mpnet_document_topicDescription!$B$2:$C$28, 2, FALSE)</f>
        <v>0_writing_feedback_the_of</v>
      </c>
    </row>
    <row r="1091" spans="1:4" x14ac:dyDescent="0.25">
      <c r="A1091" t="s">
        <v>5383</v>
      </c>
      <c r="B1091" t="s">
        <v>5419</v>
      </c>
      <c r="C1091">
        <v>3</v>
      </c>
      <c r="D1091" s="9" t="str">
        <f>VLOOKUP(Table_mpnet_document_topics[[#This Row],[Column3.topic]],mpnet_document_topicDescription!$B$2:$C$28, 2, FALSE)</f>
        <v>3_intercultural_telecollaboration_and_the</v>
      </c>
    </row>
    <row r="1092" spans="1:4" x14ac:dyDescent="0.25">
      <c r="A1092" t="s">
        <v>5385</v>
      </c>
      <c r="B1092" t="s">
        <v>5446</v>
      </c>
      <c r="C1092">
        <v>0</v>
      </c>
      <c r="D1092" s="9" t="str">
        <f>VLOOKUP(Table_mpnet_document_topics[[#This Row],[Column3.topic]],mpnet_document_topicDescription!$B$2:$C$28, 2, FALSE)</f>
        <v>0_writing_feedback_the_of</v>
      </c>
    </row>
    <row r="1093" spans="1:4" x14ac:dyDescent="0.25">
      <c r="A1093" t="s">
        <v>5384</v>
      </c>
      <c r="B1093" t="s">
        <v>5448</v>
      </c>
      <c r="C1093">
        <v>4</v>
      </c>
      <c r="D1093" s="9" t="str">
        <f>VLOOKUP(Table_mpnet_document_topics[[#This Row],[Column3.topic]],mpnet_document_topicDescription!$B$2:$C$28, 2, FALSE)</f>
        <v>4_task_in_the_and</v>
      </c>
    </row>
    <row r="1094" spans="1:4" x14ac:dyDescent="0.25">
      <c r="A1094" t="s">
        <v>5444</v>
      </c>
      <c r="B1094" t="s">
        <v>5450</v>
      </c>
      <c r="C1094">
        <v>6</v>
      </c>
      <c r="D1094" s="9" t="str">
        <f>VLOOKUP(Table_mpnet_document_topics[[#This Row],[Column3.topic]],mpnet_document_topicDescription!$B$2:$C$28, 2, FALSE)</f>
        <v>6_vr_virtual_the_and</v>
      </c>
    </row>
    <row r="1095" spans="1:4" x14ac:dyDescent="0.25">
      <c r="A1095" t="s">
        <v>5434</v>
      </c>
      <c r="B1095" t="s">
        <v>5452</v>
      </c>
      <c r="C1095">
        <v>-1</v>
      </c>
      <c r="D1095" s="9" t="str">
        <f>VLOOKUP(Table_mpnet_document_topics[[#This Row],[Column3.topic]],mpnet_document_topicDescription!$B$2:$C$28, 2, FALSE)</f>
        <v>-1_the_of_and_in_language_learning</v>
      </c>
    </row>
    <row r="1096" spans="1:4" x14ac:dyDescent="0.25">
      <c r="A1096" t="s">
        <v>5435</v>
      </c>
      <c r="B1096" t="s">
        <v>5454</v>
      </c>
      <c r="C1096">
        <v>1</v>
      </c>
      <c r="D1096" s="9" t="str">
        <f>VLOOKUP(Table_mpnet_document_topics[[#This Row],[Column3.topic]],mpnet_document_topicDescription!$B$2:$C$28, 2, FALSE)</f>
        <v>1_mobile_learning_the_mall</v>
      </c>
    </row>
    <row r="1097" spans="1:4" x14ac:dyDescent="0.25">
      <c r="A1097" t="s">
        <v>5436</v>
      </c>
      <c r="B1097" t="s">
        <v>5456</v>
      </c>
      <c r="C1097">
        <v>1</v>
      </c>
      <c r="D1097" s="9" t="str">
        <f>VLOOKUP(Table_mpnet_document_topics[[#This Row],[Column3.topic]],mpnet_document_topicDescription!$B$2:$C$28, 2, FALSE)</f>
        <v>1_mobile_learning_the_mall</v>
      </c>
    </row>
    <row r="1098" spans="1:4" x14ac:dyDescent="0.25">
      <c r="A1098" t="s">
        <v>5437</v>
      </c>
      <c r="B1098" t="s">
        <v>5458</v>
      </c>
      <c r="C1098">
        <v>0</v>
      </c>
      <c r="D1098" s="9" t="str">
        <f>VLOOKUP(Table_mpnet_document_topics[[#This Row],[Column3.topic]],mpnet_document_topicDescription!$B$2:$C$28, 2, FALSE)</f>
        <v>0_writing_feedback_the_of</v>
      </c>
    </row>
    <row r="1099" spans="1:4" x14ac:dyDescent="0.25">
      <c r="A1099" t="s">
        <v>5438</v>
      </c>
      <c r="B1099" t="s">
        <v>5460</v>
      </c>
      <c r="C1099">
        <v>-1</v>
      </c>
      <c r="D1099" s="9" t="str">
        <f>VLOOKUP(Table_mpnet_document_topics[[#This Row],[Column3.topic]],mpnet_document_topicDescription!$B$2:$C$28, 2, FALSE)</f>
        <v>-1_the_of_and_in_language_learning</v>
      </c>
    </row>
    <row r="1100" spans="1:4" x14ac:dyDescent="0.25">
      <c r="A1100" t="s">
        <v>5439</v>
      </c>
      <c r="B1100" t="s">
        <v>5462</v>
      </c>
      <c r="C1100">
        <v>11</v>
      </c>
      <c r="D1100" s="9" t="str">
        <f>VLOOKUP(Table_mpnet_document_topics[[#This Row],[Column3.topic]],mpnet_document_topicDescription!$B$2:$C$28, 2, FALSE)</f>
        <v>11_glosses_vocabulary_the_gloss</v>
      </c>
    </row>
    <row r="1101" spans="1:4" x14ac:dyDescent="0.25">
      <c r="A1101" t="s">
        <v>5440</v>
      </c>
      <c r="B1101" t="s">
        <v>5464</v>
      </c>
      <c r="C1101">
        <v>11</v>
      </c>
      <c r="D1101" s="9" t="str">
        <f>VLOOKUP(Table_mpnet_document_topics[[#This Row],[Column3.topic]],mpnet_document_topicDescription!$B$2:$C$28, 2, FALSE)</f>
        <v>11_glosses_vocabulary_the_gloss</v>
      </c>
    </row>
    <row r="1102" spans="1:4" x14ac:dyDescent="0.25">
      <c r="A1102" t="s">
        <v>5441</v>
      </c>
      <c r="B1102" t="s">
        <v>5466</v>
      </c>
      <c r="C1102">
        <v>10</v>
      </c>
      <c r="D1102" s="9" t="str">
        <f>VLOOKUP(Table_mpnet_document_topics[[#This Row],[Column3.topic]],mpnet_document_topicDescription!$B$2:$C$28, 2, FALSE)</f>
        <v>10_call_of_the_and</v>
      </c>
    </row>
    <row r="1103" spans="1:4" x14ac:dyDescent="0.25">
      <c r="A1103" t="s">
        <v>5442</v>
      </c>
      <c r="B1103" t="s">
        <v>5467</v>
      </c>
      <c r="C1103">
        <v>10</v>
      </c>
      <c r="D1103" s="9" t="str">
        <f>VLOOKUP(Table_mpnet_document_topics[[#This Row],[Column3.topic]],mpnet_document_topicDescription!$B$2:$C$28, 2, FALSE)</f>
        <v>10_call_of_the_and</v>
      </c>
    </row>
    <row r="1104" spans="1:4" x14ac:dyDescent="0.25">
      <c r="A1104" t="s">
        <v>5443</v>
      </c>
      <c r="B1104" t="s">
        <v>5469</v>
      </c>
      <c r="C1104">
        <v>-1</v>
      </c>
      <c r="D1104" s="9" t="str">
        <f>VLOOKUP(Table_mpnet_document_topics[[#This Row],[Column3.topic]],mpnet_document_topicDescription!$B$2:$C$28, 2, FALSE)</f>
        <v>-1_the_of_and_in_language_learning</v>
      </c>
    </row>
    <row r="1105" spans="1:4" x14ac:dyDescent="0.25">
      <c r="A1105" t="s">
        <v>5487</v>
      </c>
      <c r="B1105" t="s">
        <v>5497</v>
      </c>
      <c r="C1105">
        <v>7</v>
      </c>
      <c r="D1105" s="9" t="str">
        <f>VLOOKUP(Table_mpnet_document_topics[[#This Row],[Column3.topic]],mpnet_document_topicDescription!$B$2:$C$28, 2, FALSE)</f>
        <v>7_pronunciation_asr_the_of</v>
      </c>
    </row>
    <row r="1106" spans="1:4" x14ac:dyDescent="0.25">
      <c r="A1106" t="s">
        <v>5488</v>
      </c>
      <c r="B1106" t="s">
        <v>5499</v>
      </c>
      <c r="C1106">
        <v>17</v>
      </c>
      <c r="D1106" s="9" t="str">
        <f>VLOOKUP(Table_mpnet_document_topics[[#This Row],[Column3.topic]],mpnet_document_topicDescription!$B$2:$C$28, 2, FALSE)</f>
        <v>17_facebook_social_the_networking</v>
      </c>
    </row>
    <row r="1107" spans="1:4" x14ac:dyDescent="0.25">
      <c r="A1107" t="s">
        <v>5489</v>
      </c>
      <c r="B1107" t="s">
        <v>5501</v>
      </c>
      <c r="C1107">
        <v>1</v>
      </c>
      <c r="D1107" s="9" t="str">
        <f>VLOOKUP(Table_mpnet_document_topics[[#This Row],[Column3.topic]],mpnet_document_topicDescription!$B$2:$C$28, 2, FALSE)</f>
        <v>1_mobile_learning_the_mall</v>
      </c>
    </row>
    <row r="1108" spans="1:4" x14ac:dyDescent="0.25">
      <c r="A1108" t="s">
        <v>5490</v>
      </c>
      <c r="B1108" t="s">
        <v>5503</v>
      </c>
      <c r="C1108">
        <v>6</v>
      </c>
      <c r="D1108" s="9" t="str">
        <f>VLOOKUP(Table_mpnet_document_topics[[#This Row],[Column3.topic]],mpnet_document_topicDescription!$B$2:$C$28, 2, FALSE)</f>
        <v>6_vr_virtual_the_and</v>
      </c>
    </row>
    <row r="1109" spans="1:4" x14ac:dyDescent="0.25">
      <c r="A1109" t="s">
        <v>5491</v>
      </c>
      <c r="B1109" t="s">
        <v>5505</v>
      </c>
      <c r="C1109">
        <v>2</v>
      </c>
      <c r="D1109" s="9" t="str">
        <f>VLOOKUP(Table_mpnet_document_topics[[#This Row],[Column3.topic]],mpnet_document_topicDescription!$B$2:$C$28, 2, FALSE)</f>
        <v>2_teachers_technology_and_of</v>
      </c>
    </row>
    <row r="1110" spans="1:4" x14ac:dyDescent="0.25">
      <c r="A1110" t="s">
        <v>5492</v>
      </c>
      <c r="B1110" t="s">
        <v>5507</v>
      </c>
      <c r="C1110">
        <v>9</v>
      </c>
      <c r="D1110" s="9" t="str">
        <f>VLOOKUP(Table_mpnet_document_topics[[#This Row],[Column3.topic]],mpnet_document_topicDescription!$B$2:$C$28, 2, FALSE)</f>
        <v>9_blended_learning_course_and</v>
      </c>
    </row>
    <row r="1111" spans="1:4" x14ac:dyDescent="0.25">
      <c r="A1111" t="s">
        <v>5493</v>
      </c>
      <c r="B1111" t="s">
        <v>5509</v>
      </c>
      <c r="C1111">
        <v>15</v>
      </c>
      <c r="D1111" s="9" t="str">
        <f>VLOOKUP(Table_mpnet_document_topics[[#This Row],[Column3.topic]],mpnet_document_topicDescription!$B$2:$C$28, 2, FALSE)</f>
        <v>15_vocabulary_the_of_knowledge</v>
      </c>
    </row>
    <row r="1112" spans="1:4" x14ac:dyDescent="0.25">
      <c r="A1112" t="s">
        <v>5494</v>
      </c>
      <c r="B1112" t="s">
        <v>5511</v>
      </c>
      <c r="C1112">
        <v>0</v>
      </c>
      <c r="D1112" s="9" t="str">
        <f>VLOOKUP(Table_mpnet_document_topics[[#This Row],[Column3.topic]],mpnet_document_topicDescription!$B$2:$C$28, 2, FALSE)</f>
        <v>0_writing_feedback_the_of</v>
      </c>
    </row>
    <row r="1113" spans="1:4" x14ac:dyDescent="0.25">
      <c r="A1113" t="s">
        <v>5495</v>
      </c>
      <c r="B1113" t="s">
        <v>5541</v>
      </c>
      <c r="C1113">
        <v>5</v>
      </c>
      <c r="D1113" s="9" t="str">
        <f>VLOOKUP(Table_mpnet_document_topics[[#This Row],[Column3.topic]],mpnet_document_topicDescription!$B$2:$C$28, 2, FALSE)</f>
        <v>5_corpus_ddl_the_of</v>
      </c>
    </row>
    <row r="1114" spans="1:4" x14ac:dyDescent="0.25">
      <c r="A1114" t="s">
        <v>5536</v>
      </c>
      <c r="B1114" t="s">
        <v>5545</v>
      </c>
      <c r="C1114">
        <v>10</v>
      </c>
      <c r="D1114" s="9" t="str">
        <f>VLOOKUP(Table_mpnet_document_topics[[#This Row],[Column3.topic]],mpnet_document_topicDescription!$B$2:$C$28, 2, FALSE)</f>
        <v>10_call_of_the_and</v>
      </c>
    </row>
    <row r="1115" spans="1:4" x14ac:dyDescent="0.25">
      <c r="A1115" t="s">
        <v>5537</v>
      </c>
      <c r="B1115" t="s">
        <v>5549</v>
      </c>
      <c r="C1115">
        <v>6</v>
      </c>
      <c r="D1115" s="9" t="str">
        <f>VLOOKUP(Table_mpnet_document_topics[[#This Row],[Column3.topic]],mpnet_document_topicDescription!$B$2:$C$28, 2, FALSE)</f>
        <v>6_vr_virtual_the_and</v>
      </c>
    </row>
    <row r="1116" spans="1:4" x14ac:dyDescent="0.25">
      <c r="A1116" t="s">
        <v>5538</v>
      </c>
      <c r="B1116" t="s">
        <v>5573</v>
      </c>
      <c r="C1116">
        <v>-1</v>
      </c>
      <c r="D1116" s="9" t="str">
        <f>VLOOKUP(Table_mpnet_document_topics[[#This Row],[Column3.topic]],mpnet_document_topicDescription!$B$2:$C$28, 2, FALSE)</f>
        <v>-1_the_of_and_in_language_learning</v>
      </c>
    </row>
    <row r="1117" spans="1:4" x14ac:dyDescent="0.25">
      <c r="A1117" t="s">
        <v>5551</v>
      </c>
      <c r="B1117" t="s">
        <v>5577</v>
      </c>
      <c r="C1117">
        <v>14</v>
      </c>
      <c r="D1117" s="9" t="str">
        <f>VLOOKUP(Table_mpnet_document_topics[[#This Row],[Column3.topic]],mpnet_document_topicDescription!$B$2:$C$28, 2, FALSE)</f>
        <v>14_and_identity_of_in</v>
      </c>
    </row>
    <row r="1118" spans="1:4" x14ac:dyDescent="0.25">
      <c r="A1118" t="s">
        <v>5552</v>
      </c>
      <c r="B1118" t="s">
        <v>5581</v>
      </c>
      <c r="C1118">
        <v>14</v>
      </c>
      <c r="D1118" s="9" t="str">
        <f>VLOOKUP(Table_mpnet_document_topics[[#This Row],[Column3.topic]],mpnet_document_topicDescription!$B$2:$C$28, 2, FALSE)</f>
        <v>14_and_identity_of_in</v>
      </c>
    </row>
    <row r="1119" spans="1:4" x14ac:dyDescent="0.25">
      <c r="A1119" t="s">
        <v>5553</v>
      </c>
      <c r="B1119" t="s">
        <v>5585</v>
      </c>
      <c r="C1119">
        <v>-1</v>
      </c>
      <c r="D1119" s="9" t="str">
        <f>VLOOKUP(Table_mpnet_document_topics[[#This Row],[Column3.topic]],mpnet_document_topicDescription!$B$2:$C$28, 2, FALSE)</f>
        <v>-1_the_of_and_in_language_learning</v>
      </c>
    </row>
    <row r="1120" spans="1:4" x14ac:dyDescent="0.25">
      <c r="A1120" t="s">
        <v>5554</v>
      </c>
      <c r="B1120" t="s">
        <v>5589</v>
      </c>
      <c r="C1120">
        <v>6</v>
      </c>
      <c r="D1120" s="9" t="str">
        <f>VLOOKUP(Table_mpnet_document_topics[[#This Row],[Column3.topic]],mpnet_document_topicDescription!$B$2:$C$28, 2, FALSE)</f>
        <v>6_vr_virtual_the_and</v>
      </c>
    </row>
    <row r="1121" spans="1:4" x14ac:dyDescent="0.25">
      <c r="A1121" t="s">
        <v>5555</v>
      </c>
      <c r="B1121" t="s">
        <v>5593</v>
      </c>
      <c r="C1121">
        <v>-1</v>
      </c>
      <c r="D1121" s="9" t="str">
        <f>VLOOKUP(Table_mpnet_document_topics[[#This Row],[Column3.topic]],mpnet_document_topicDescription!$B$2:$C$28, 2, FALSE)</f>
        <v>-1_the_of_and_in_language_learning</v>
      </c>
    </row>
    <row r="1122" spans="1:4" x14ac:dyDescent="0.25">
      <c r="A1122" t="s">
        <v>5557</v>
      </c>
      <c r="B1122" t="s">
        <v>5597</v>
      </c>
      <c r="C1122">
        <v>6</v>
      </c>
      <c r="D1122" s="9" t="str">
        <f>VLOOKUP(Table_mpnet_document_topics[[#This Row],[Column3.topic]],mpnet_document_topicDescription!$B$2:$C$28, 2, FALSE)</f>
        <v>6_vr_virtual_the_and</v>
      </c>
    </row>
    <row r="1123" spans="1:4" x14ac:dyDescent="0.25">
      <c r="A1123" t="s">
        <v>5558</v>
      </c>
      <c r="B1123" t="s">
        <v>5601</v>
      </c>
      <c r="C1123">
        <v>-1</v>
      </c>
      <c r="D1123" s="9" t="str">
        <f>VLOOKUP(Table_mpnet_document_topics[[#This Row],[Column3.topic]],mpnet_document_topicDescription!$B$2:$C$28, 2, FALSE)</f>
        <v>-1_the_of_and_in_language_learning</v>
      </c>
    </row>
    <row r="1124" spans="1:4" x14ac:dyDescent="0.25">
      <c r="A1124" t="s">
        <v>5559</v>
      </c>
      <c r="B1124" t="s">
        <v>5604</v>
      </c>
      <c r="C1124">
        <v>19</v>
      </c>
      <c r="D1124" s="9" t="str">
        <f>VLOOKUP(Table_mpnet_document_topics[[#This Row],[Column3.topic]],mpnet_document_topicDescription!$B$2:$C$28, 2, FALSE)</f>
        <v>19_robot_rall_the_in</v>
      </c>
    </row>
    <row r="1125" spans="1:4" x14ac:dyDescent="0.25">
      <c r="A1125" t="s">
        <v>5560</v>
      </c>
      <c r="B1125" t="s">
        <v>5607</v>
      </c>
      <c r="C1125">
        <v>8</v>
      </c>
      <c r="D1125" s="9" t="str">
        <f>VLOOKUP(Table_mpnet_document_topics[[#This Row],[Column3.topic]],mpnet_document_topicDescription!$B$2:$C$28, 2, FALSE)</f>
        <v>8_game_games_gaming_and</v>
      </c>
    </row>
    <row r="1126" spans="1:4" x14ac:dyDescent="0.25">
      <c r="A1126" t="s">
        <v>5561</v>
      </c>
      <c r="B1126" t="s">
        <v>5609</v>
      </c>
      <c r="C1126">
        <v>4</v>
      </c>
      <c r="D1126" s="9" t="str">
        <f>VLOOKUP(Table_mpnet_document_topics[[#This Row],[Column3.topic]],mpnet_document_topicDescription!$B$2:$C$28, 2, FALSE)</f>
        <v>4_task_in_the_and</v>
      </c>
    </row>
    <row r="1127" spans="1:4" x14ac:dyDescent="0.25">
      <c r="A1127" t="s">
        <v>5562</v>
      </c>
      <c r="B1127" t="s">
        <v>5615</v>
      </c>
      <c r="C1127">
        <v>-1</v>
      </c>
      <c r="D1127" s="9" t="str">
        <f>VLOOKUP(Table_mpnet_document_topics[[#This Row],[Column3.topic]],mpnet_document_topicDescription!$B$2:$C$28, 2, FALSE)</f>
        <v>-1_the_of_and_in_language_learning</v>
      </c>
    </row>
    <row r="1128" spans="1:4" x14ac:dyDescent="0.25">
      <c r="A1128" t="s">
        <v>5563</v>
      </c>
      <c r="B1128" t="s">
        <v>5619</v>
      </c>
      <c r="C1128">
        <v>7</v>
      </c>
      <c r="D1128" s="9" t="str">
        <f>VLOOKUP(Table_mpnet_document_topics[[#This Row],[Column3.topic]],mpnet_document_topicDescription!$B$2:$C$28, 2, FALSE)</f>
        <v>7_pronunciation_asr_the_of</v>
      </c>
    </row>
    <row r="1129" spans="1:4" x14ac:dyDescent="0.25">
      <c r="A1129" t="s">
        <v>5564</v>
      </c>
      <c r="B1129" t="s">
        <v>5623</v>
      </c>
      <c r="C1129">
        <v>4</v>
      </c>
      <c r="D1129" s="9" t="str">
        <f>VLOOKUP(Table_mpnet_document_topics[[#This Row],[Column3.topic]],mpnet_document_topicDescription!$B$2:$C$28, 2, FALSE)</f>
        <v>4_task_in_the_and</v>
      </c>
    </row>
    <row r="1130" spans="1:4" x14ac:dyDescent="0.25">
      <c r="A1130" t="s">
        <v>5565</v>
      </c>
      <c r="B1130" t="s">
        <v>5627</v>
      </c>
      <c r="C1130">
        <v>11</v>
      </c>
      <c r="D1130" s="9" t="str">
        <f>VLOOKUP(Table_mpnet_document_topics[[#This Row],[Column3.topic]],mpnet_document_topicDescription!$B$2:$C$28, 2, FALSE)</f>
        <v>11_glosses_vocabulary_the_gloss</v>
      </c>
    </row>
    <row r="1131" spans="1:4" x14ac:dyDescent="0.25">
      <c r="A1131" t="s">
        <v>5566</v>
      </c>
      <c r="B1131" t="s">
        <v>5633</v>
      </c>
      <c r="C1131">
        <v>0</v>
      </c>
      <c r="D1131" s="9" t="str">
        <f>VLOOKUP(Table_mpnet_document_topics[[#This Row],[Column3.topic]],mpnet_document_topicDescription!$B$2:$C$28, 2, FALSE)</f>
        <v>0_writing_feedback_the_of</v>
      </c>
    </row>
    <row r="1132" spans="1:4" x14ac:dyDescent="0.25">
      <c r="A1132" t="s">
        <v>5567</v>
      </c>
      <c r="B1132" t="s">
        <v>5635</v>
      </c>
      <c r="C1132">
        <v>0</v>
      </c>
      <c r="D1132" s="9" t="str">
        <f>VLOOKUP(Table_mpnet_document_topics[[#This Row],[Column3.topic]],mpnet_document_topicDescription!$B$2:$C$28, 2, FALSE)</f>
        <v>0_writing_feedback_the_of</v>
      </c>
    </row>
    <row r="1133" spans="1:4" x14ac:dyDescent="0.25">
      <c r="A1133" t="s">
        <v>5568</v>
      </c>
      <c r="B1133" t="s">
        <v>5641</v>
      </c>
      <c r="C1133">
        <v>0</v>
      </c>
      <c r="D1133" s="9" t="str">
        <f>VLOOKUP(Table_mpnet_document_topics[[#This Row],[Column3.topic]],mpnet_document_topicDescription!$B$2:$C$28, 2, FALSE)</f>
        <v>0_writing_feedback_the_of</v>
      </c>
    </row>
    <row r="1134" spans="1:4" x14ac:dyDescent="0.25">
      <c r="A1134" t="s">
        <v>5569</v>
      </c>
      <c r="B1134" t="s">
        <v>5645</v>
      </c>
      <c r="C1134">
        <v>0</v>
      </c>
      <c r="D1134" s="9" t="str">
        <f>VLOOKUP(Table_mpnet_document_topics[[#This Row],[Column3.topic]],mpnet_document_topicDescription!$B$2:$C$28, 2, FALSE)</f>
        <v>0_writing_feedback_the_of</v>
      </c>
    </row>
    <row r="1135" spans="1:4" x14ac:dyDescent="0.25">
      <c r="A1135" t="s">
        <v>5570</v>
      </c>
      <c r="B1135" t="s">
        <v>5648</v>
      </c>
      <c r="C1135">
        <v>0</v>
      </c>
      <c r="D1135" s="9" t="str">
        <f>VLOOKUP(Table_mpnet_document_topics[[#This Row],[Column3.topic]],mpnet_document_topicDescription!$B$2:$C$28, 2, FALSE)</f>
        <v>0_writing_feedback_the_of</v>
      </c>
    </row>
    <row r="1136" spans="1:4" x14ac:dyDescent="0.25">
      <c r="A1136" t="s">
        <v>5571</v>
      </c>
      <c r="B1136" t="s">
        <v>5652</v>
      </c>
      <c r="C1136">
        <v>2</v>
      </c>
      <c r="D1136" s="9" t="str">
        <f>VLOOKUP(Table_mpnet_document_topics[[#This Row],[Column3.topic]],mpnet_document_topicDescription!$B$2:$C$28, 2, FALSE)</f>
        <v>2_teachers_technology_and_of</v>
      </c>
    </row>
    <row r="1137" spans="1:4" x14ac:dyDescent="0.25">
      <c r="A1137" t="s">
        <v>5653</v>
      </c>
      <c r="B1137" t="s">
        <v>5663</v>
      </c>
      <c r="C1137">
        <v>2</v>
      </c>
      <c r="D1137" s="9" t="str">
        <f>VLOOKUP(Table_mpnet_document_topics[[#This Row],[Column3.topic]],mpnet_document_topicDescription!$B$2:$C$28, 2, FALSE)</f>
        <v>2_teachers_technology_and_of</v>
      </c>
    </row>
    <row r="1138" spans="1:4" x14ac:dyDescent="0.25">
      <c r="A1138" t="s">
        <v>5654</v>
      </c>
      <c r="B1138" t="s">
        <v>5685</v>
      </c>
      <c r="C1138">
        <v>3</v>
      </c>
      <c r="D1138" s="9" t="str">
        <f>VLOOKUP(Table_mpnet_document_topics[[#This Row],[Column3.topic]],mpnet_document_topicDescription!$B$2:$C$28, 2, FALSE)</f>
        <v>3_intercultural_telecollaboration_and_the</v>
      </c>
    </row>
    <row r="1139" spans="1:4" x14ac:dyDescent="0.25">
      <c r="A1139" t="s">
        <v>5655</v>
      </c>
      <c r="B1139" t="s">
        <v>5687</v>
      </c>
      <c r="C1139">
        <v>-1</v>
      </c>
      <c r="D1139" s="9" t="str">
        <f>VLOOKUP(Table_mpnet_document_topics[[#This Row],[Column3.topic]],mpnet_document_topicDescription!$B$2:$C$28, 2, FALSE)</f>
        <v>-1_the_of_and_in_language_learning</v>
      </c>
    </row>
    <row r="1140" spans="1:4" x14ac:dyDescent="0.25">
      <c r="A1140" t="s">
        <v>5656</v>
      </c>
      <c r="B1140" t="s">
        <v>5689</v>
      </c>
      <c r="C1140">
        <v>15</v>
      </c>
      <c r="D1140" s="9" t="str">
        <f>VLOOKUP(Table_mpnet_document_topics[[#This Row],[Column3.topic]],mpnet_document_topicDescription!$B$2:$C$28, 2, FALSE)</f>
        <v>15_vocabulary_the_of_knowledge</v>
      </c>
    </row>
    <row r="1141" spans="1:4" x14ac:dyDescent="0.25">
      <c r="A1141" t="s">
        <v>5657</v>
      </c>
      <c r="B1141" t="s">
        <v>5691</v>
      </c>
      <c r="C1141">
        <v>7</v>
      </c>
      <c r="D1141" s="9" t="str">
        <f>VLOOKUP(Table_mpnet_document_topics[[#This Row],[Column3.topic]],mpnet_document_topicDescription!$B$2:$C$28, 2, FALSE)</f>
        <v>7_pronunciation_asr_the_of</v>
      </c>
    </row>
    <row r="1142" spans="1:4" x14ac:dyDescent="0.25">
      <c r="A1142" t="s">
        <v>5556</v>
      </c>
      <c r="B1142" t="s">
        <v>5693</v>
      </c>
      <c r="C1142">
        <v>6</v>
      </c>
      <c r="D1142" s="9" t="str">
        <f>VLOOKUP(Table_mpnet_document_topics[[#This Row],[Column3.topic]],mpnet_document_topicDescription!$B$2:$C$28, 2, FALSE)</f>
        <v>6_vr_virtual_the_and</v>
      </c>
    </row>
    <row r="1143" spans="1:4" x14ac:dyDescent="0.25">
      <c r="A1143" t="s">
        <v>5658</v>
      </c>
      <c r="B1143" t="s">
        <v>5694</v>
      </c>
      <c r="C1143">
        <v>24</v>
      </c>
      <c r="D1143" s="9" t="str">
        <f>VLOOKUP(Table_mpnet_document_topics[[#This Row],[Column3.topic]],mpnet_document_topicDescription!$B$2:$C$28, 2, FALSE)</f>
        <v>24_mt_translation_machine_students</v>
      </c>
    </row>
    <row r="1144" spans="1:4" x14ac:dyDescent="0.25">
      <c r="A1144" t="s">
        <v>5659</v>
      </c>
      <c r="B1144" t="s">
        <v>5696</v>
      </c>
      <c r="C1144">
        <v>-1</v>
      </c>
      <c r="D1144" s="9" t="str">
        <f>VLOOKUP(Table_mpnet_document_topics[[#This Row],[Column3.topic]],mpnet_document_topicDescription!$B$2:$C$28, 2, FALSE)</f>
        <v>-1_the_of_and_in_language_learning</v>
      </c>
    </row>
    <row r="1145" spans="1:4" x14ac:dyDescent="0.25">
      <c r="A1145" t="s">
        <v>5666</v>
      </c>
      <c r="B1145" t="s">
        <v>5698</v>
      </c>
      <c r="C1145">
        <v>19</v>
      </c>
      <c r="D1145" s="9" t="str">
        <f>VLOOKUP(Table_mpnet_document_topics[[#This Row],[Column3.topic]],mpnet_document_topicDescription!$B$2:$C$28, 2, FALSE)</f>
        <v>19_robot_rall_the_in</v>
      </c>
    </row>
    <row r="1146" spans="1:4" x14ac:dyDescent="0.25">
      <c r="A1146" t="s">
        <v>5667</v>
      </c>
      <c r="B1146" t="s">
        <v>5700</v>
      </c>
      <c r="C1146">
        <v>17</v>
      </c>
      <c r="D1146" s="9" t="str">
        <f>VLOOKUP(Table_mpnet_document_topics[[#This Row],[Column3.topic]],mpnet_document_topicDescription!$B$2:$C$28, 2, FALSE)</f>
        <v>17_facebook_social_the_networking</v>
      </c>
    </row>
    <row r="1147" spans="1:4" x14ac:dyDescent="0.25">
      <c r="A1147" t="s">
        <v>5668</v>
      </c>
      <c r="B1147" t="s">
        <v>5702</v>
      </c>
      <c r="C1147">
        <v>4</v>
      </c>
      <c r="D1147" s="9" t="str">
        <f>VLOOKUP(Table_mpnet_document_topics[[#This Row],[Column3.topic]],mpnet_document_topicDescription!$B$2:$C$28, 2, FALSE)</f>
        <v>4_task_in_the_and</v>
      </c>
    </row>
    <row r="1148" spans="1:4" x14ac:dyDescent="0.25">
      <c r="A1148" t="s">
        <v>5669</v>
      </c>
      <c r="B1148" t="s">
        <v>5704</v>
      </c>
      <c r="C1148">
        <v>15</v>
      </c>
      <c r="D1148" s="9" t="str">
        <f>VLOOKUP(Table_mpnet_document_topics[[#This Row],[Column3.topic]],mpnet_document_topicDescription!$B$2:$C$28, 2, FALSE)</f>
        <v>15_vocabulary_the_of_knowledge</v>
      </c>
    </row>
    <row r="1149" spans="1:4" x14ac:dyDescent="0.25">
      <c r="A1149" t="s">
        <v>5670</v>
      </c>
      <c r="B1149" t="s">
        <v>5706</v>
      </c>
      <c r="C1149">
        <v>2</v>
      </c>
      <c r="D1149" s="9" t="str">
        <f>VLOOKUP(Table_mpnet_document_topics[[#This Row],[Column3.topic]],mpnet_document_topicDescription!$B$2:$C$28, 2, FALSE)</f>
        <v>2_teachers_technology_and_of</v>
      </c>
    </row>
    <row r="1150" spans="1:4" x14ac:dyDescent="0.25">
      <c r="A1150" t="s">
        <v>5671</v>
      </c>
      <c r="B1150" t="s">
        <v>5708</v>
      </c>
      <c r="C1150">
        <v>15</v>
      </c>
      <c r="D1150" s="9" t="str">
        <f>VLOOKUP(Table_mpnet_document_topics[[#This Row],[Column3.topic]],mpnet_document_topicDescription!$B$2:$C$28, 2, FALSE)</f>
        <v>15_vocabulary_the_of_knowledge</v>
      </c>
    </row>
    <row r="1151" spans="1:4" x14ac:dyDescent="0.25">
      <c r="A1151" t="s">
        <v>5672</v>
      </c>
      <c r="B1151" t="s">
        <v>5710</v>
      </c>
      <c r="C1151">
        <v>3</v>
      </c>
      <c r="D1151" s="9" t="str">
        <f>VLOOKUP(Table_mpnet_document_topics[[#This Row],[Column3.topic]],mpnet_document_topicDescription!$B$2:$C$28, 2, FALSE)</f>
        <v>3_intercultural_telecollaboration_and_the</v>
      </c>
    </row>
    <row r="1152" spans="1:4" x14ac:dyDescent="0.25">
      <c r="A1152" t="s">
        <v>5673</v>
      </c>
      <c r="B1152" t="s">
        <v>5712</v>
      </c>
      <c r="C1152">
        <v>1</v>
      </c>
      <c r="D1152" s="9" t="str">
        <f>VLOOKUP(Table_mpnet_document_topics[[#This Row],[Column3.topic]],mpnet_document_topicDescription!$B$2:$C$28, 2, FALSE)</f>
        <v>1_mobile_learning_the_mall</v>
      </c>
    </row>
    <row r="1153" spans="1:4" x14ac:dyDescent="0.25">
      <c r="A1153" t="s">
        <v>5674</v>
      </c>
      <c r="B1153" t="s">
        <v>5714</v>
      </c>
      <c r="C1153">
        <v>17</v>
      </c>
      <c r="D1153" s="9" t="str">
        <f>VLOOKUP(Table_mpnet_document_topics[[#This Row],[Column3.topic]],mpnet_document_topicDescription!$B$2:$C$28, 2, FALSE)</f>
        <v>17_facebook_social_the_networking</v>
      </c>
    </row>
    <row r="1154" spans="1:4" x14ac:dyDescent="0.25">
      <c r="A1154" t="s">
        <v>5675</v>
      </c>
      <c r="B1154" t="s">
        <v>5716</v>
      </c>
      <c r="C1154">
        <v>13</v>
      </c>
      <c r="D1154" s="9" t="str">
        <f>VLOOKUP(Table_mpnet_document_topics[[#This Row],[Column3.topic]],mpnet_document_topicDescription!$B$2:$C$28, 2, FALSE)</f>
        <v>13_flipped_the_classroom_in</v>
      </c>
    </row>
    <row r="1155" spans="1:4" x14ac:dyDescent="0.25">
      <c r="A1155" t="s">
        <v>5676</v>
      </c>
      <c r="B1155" t="s">
        <v>5718</v>
      </c>
      <c r="C1155">
        <v>24</v>
      </c>
      <c r="D1155" s="9" t="str">
        <f>VLOOKUP(Table_mpnet_document_topics[[#This Row],[Column3.topic]],mpnet_document_topicDescription!$B$2:$C$28, 2, FALSE)</f>
        <v>24_mt_translation_machine_students</v>
      </c>
    </row>
    <row r="1156" spans="1:4" x14ac:dyDescent="0.25">
      <c r="A1156" t="s">
        <v>5677</v>
      </c>
      <c r="B1156" t="s">
        <v>5755</v>
      </c>
      <c r="C1156">
        <v>9</v>
      </c>
      <c r="D1156" s="9" t="str">
        <f>VLOOKUP(Table_mpnet_document_topics[[#This Row],[Column3.topic]],mpnet_document_topicDescription!$B$2:$C$28, 2, FALSE)</f>
        <v>9_blended_learning_course_and</v>
      </c>
    </row>
    <row r="1157" spans="1:4" x14ac:dyDescent="0.25">
      <c r="A1157" t="s">
        <v>5678</v>
      </c>
      <c r="B1157" t="s">
        <v>5758</v>
      </c>
      <c r="C1157">
        <v>7</v>
      </c>
      <c r="D1157" s="9" t="str">
        <f>VLOOKUP(Table_mpnet_document_topics[[#This Row],[Column3.topic]],mpnet_document_topicDescription!$B$2:$C$28, 2, FALSE)</f>
        <v>7_pronunciation_asr_the_of</v>
      </c>
    </row>
    <row r="1158" spans="1:4" x14ac:dyDescent="0.25">
      <c r="A1158" t="s">
        <v>5679</v>
      </c>
      <c r="B1158" t="s">
        <v>5779</v>
      </c>
      <c r="C1158">
        <v>1</v>
      </c>
      <c r="D1158" s="9" t="str">
        <f>VLOOKUP(Table_mpnet_document_topics[[#This Row],[Column3.topic]],mpnet_document_topicDescription!$B$2:$C$28, 2, FALSE)</f>
        <v>1_mobile_learning_the_mall</v>
      </c>
    </row>
    <row r="1159" spans="1:4" x14ac:dyDescent="0.25">
      <c r="A1159" t="s">
        <v>5680</v>
      </c>
      <c r="B1159" t="s">
        <v>5781</v>
      </c>
      <c r="C1159">
        <v>14</v>
      </c>
      <c r="D1159" s="9" t="str">
        <f>VLOOKUP(Table_mpnet_document_topics[[#This Row],[Column3.topic]],mpnet_document_topicDescription!$B$2:$C$28, 2, FALSE)</f>
        <v>14_and_identity_of_in</v>
      </c>
    </row>
    <row r="1160" spans="1:4" x14ac:dyDescent="0.25">
      <c r="A1160" t="s">
        <v>5681</v>
      </c>
      <c r="B1160" t="s">
        <v>5783</v>
      </c>
      <c r="C1160">
        <v>-1</v>
      </c>
      <c r="D1160" s="9" t="str">
        <f>VLOOKUP(Table_mpnet_document_topics[[#This Row],[Column3.topic]],mpnet_document_topicDescription!$B$2:$C$28, 2, FALSE)</f>
        <v>-1_the_of_and_in_language_learning</v>
      </c>
    </row>
    <row r="1161" spans="1:4" x14ac:dyDescent="0.25">
      <c r="A1161" t="s">
        <v>5682</v>
      </c>
      <c r="B1161" t="s">
        <v>5785</v>
      </c>
      <c r="C1161">
        <v>-1</v>
      </c>
      <c r="D1161" s="9" t="str">
        <f>VLOOKUP(Table_mpnet_document_topics[[#This Row],[Column3.topic]],mpnet_document_topicDescription!$B$2:$C$28, 2, FALSE)</f>
        <v>-1_the_of_and_in_language_learning</v>
      </c>
    </row>
    <row r="1162" spans="1:4" x14ac:dyDescent="0.25">
      <c r="A1162" t="s">
        <v>5683</v>
      </c>
      <c r="B1162" t="s">
        <v>5787</v>
      </c>
      <c r="C1162">
        <v>-1</v>
      </c>
      <c r="D1162" s="9" t="str">
        <f>VLOOKUP(Table_mpnet_document_topics[[#This Row],[Column3.topic]],mpnet_document_topicDescription!$B$2:$C$28, 2, FALSE)</f>
        <v>-1_the_of_and_in_language_learning</v>
      </c>
    </row>
    <row r="1163" spans="1:4" x14ac:dyDescent="0.25">
      <c r="A1163" t="s">
        <v>5761</v>
      </c>
      <c r="B1163" t="s">
        <v>5788</v>
      </c>
      <c r="C1163">
        <v>10</v>
      </c>
      <c r="D1163" s="9" t="str">
        <f>VLOOKUP(Table_mpnet_document_topics[[#This Row],[Column3.topic]],mpnet_document_topicDescription!$B$2:$C$28, 2, FALSE)</f>
        <v>10_call_of_the_and</v>
      </c>
    </row>
    <row r="1164" spans="1:4" x14ac:dyDescent="0.25">
      <c r="A1164" t="s">
        <v>5762</v>
      </c>
      <c r="B1164" t="s">
        <v>5790</v>
      </c>
      <c r="C1164">
        <v>1</v>
      </c>
      <c r="D1164" s="9" t="str">
        <f>VLOOKUP(Table_mpnet_document_topics[[#This Row],[Column3.topic]],mpnet_document_topicDescription!$B$2:$C$28, 2, FALSE)</f>
        <v>1_mobile_learning_the_mall</v>
      </c>
    </row>
    <row r="1165" spans="1:4" x14ac:dyDescent="0.25">
      <c r="A1165" t="s">
        <v>5763</v>
      </c>
      <c r="B1165" t="s">
        <v>5804</v>
      </c>
      <c r="C1165">
        <v>-1</v>
      </c>
      <c r="D1165" s="9" t="str">
        <f>VLOOKUP(Table_mpnet_document_topics[[#This Row],[Column3.topic]],mpnet_document_topicDescription!$B$2:$C$28, 2, FALSE)</f>
        <v>-1_the_of_and_in_language_learning</v>
      </c>
    </row>
    <row r="1166" spans="1:4" x14ac:dyDescent="0.25">
      <c r="A1166" t="s">
        <v>5764</v>
      </c>
      <c r="B1166" t="s">
        <v>5806</v>
      </c>
      <c r="C1166">
        <v>-1</v>
      </c>
      <c r="D1166" s="9" t="str">
        <f>VLOOKUP(Table_mpnet_document_topics[[#This Row],[Column3.topic]],mpnet_document_topicDescription!$B$2:$C$28, 2, FALSE)</f>
        <v>-1_the_of_and_in_language_learning</v>
      </c>
    </row>
    <row r="1167" spans="1:4" x14ac:dyDescent="0.25">
      <c r="A1167" t="s">
        <v>5765</v>
      </c>
      <c r="B1167" t="s">
        <v>5808</v>
      </c>
      <c r="C1167">
        <v>11</v>
      </c>
      <c r="D1167" s="9" t="str">
        <f>VLOOKUP(Table_mpnet_document_topics[[#This Row],[Column3.topic]],mpnet_document_topicDescription!$B$2:$C$28, 2, FALSE)</f>
        <v>11_glosses_vocabulary_the_gloss</v>
      </c>
    </row>
    <row r="1168" spans="1:4" x14ac:dyDescent="0.25">
      <c r="A1168" t="s">
        <v>5766</v>
      </c>
      <c r="B1168" t="s">
        <v>5810</v>
      </c>
      <c r="C1168">
        <v>19</v>
      </c>
      <c r="D1168" s="9" t="str">
        <f>VLOOKUP(Table_mpnet_document_topics[[#This Row],[Column3.topic]],mpnet_document_topicDescription!$B$2:$C$28, 2, FALSE)</f>
        <v>19_robot_rall_the_in</v>
      </c>
    </row>
    <row r="1169" spans="1:4" x14ac:dyDescent="0.25">
      <c r="A1169" t="s">
        <v>5767</v>
      </c>
      <c r="B1169" t="s">
        <v>5812</v>
      </c>
      <c r="C1169">
        <v>-1</v>
      </c>
      <c r="D1169" s="9" t="str">
        <f>VLOOKUP(Table_mpnet_document_topics[[#This Row],[Column3.topic]],mpnet_document_topicDescription!$B$2:$C$28, 2, FALSE)</f>
        <v>-1_the_of_and_in_language_learning</v>
      </c>
    </row>
    <row r="1170" spans="1:4" x14ac:dyDescent="0.25">
      <c r="A1170" t="s">
        <v>5768</v>
      </c>
      <c r="B1170" t="s">
        <v>5813</v>
      </c>
      <c r="C1170">
        <v>1</v>
      </c>
      <c r="D1170" s="9" t="str">
        <f>VLOOKUP(Table_mpnet_document_topics[[#This Row],[Column3.topic]],mpnet_document_topicDescription!$B$2:$C$28, 2, FALSE)</f>
        <v>1_mobile_learning_the_mall</v>
      </c>
    </row>
    <row r="1171" spans="1:4" x14ac:dyDescent="0.25">
      <c r="A1171" t="s">
        <v>5769</v>
      </c>
      <c r="B1171" t="s">
        <v>5814</v>
      </c>
      <c r="C1171">
        <v>1</v>
      </c>
      <c r="D1171" s="9" t="str">
        <f>VLOOKUP(Table_mpnet_document_topics[[#This Row],[Column3.topic]],mpnet_document_topicDescription!$B$2:$C$28, 2, FALSE)</f>
        <v>1_mobile_learning_the_mall</v>
      </c>
    </row>
    <row r="1172" spans="1:4" x14ac:dyDescent="0.25">
      <c r="A1172" t="s">
        <v>5770</v>
      </c>
      <c r="B1172" t="s">
        <v>5828</v>
      </c>
      <c r="C1172">
        <v>9</v>
      </c>
      <c r="D1172" s="9" t="str">
        <f>VLOOKUP(Table_mpnet_document_topics[[#This Row],[Column3.topic]],mpnet_document_topicDescription!$B$2:$C$28, 2, FALSE)</f>
        <v>9_blended_learning_course_and</v>
      </c>
    </row>
    <row r="1173" spans="1:4" x14ac:dyDescent="0.25">
      <c r="A1173" t="s">
        <v>5771</v>
      </c>
      <c r="B1173" t="s">
        <v>5830</v>
      </c>
      <c r="C1173">
        <v>-1</v>
      </c>
      <c r="D1173" s="9" t="str">
        <f>VLOOKUP(Table_mpnet_document_topics[[#This Row],[Column3.topic]],mpnet_document_topicDescription!$B$2:$C$28, 2, FALSE)</f>
        <v>-1_the_of_and_in_language_learning</v>
      </c>
    </row>
    <row r="1174" spans="1:4" x14ac:dyDescent="0.25">
      <c r="A1174" t="s">
        <v>5772</v>
      </c>
      <c r="B1174" t="s">
        <v>5832</v>
      </c>
      <c r="C1174">
        <v>2</v>
      </c>
      <c r="D1174" s="9" t="str">
        <f>VLOOKUP(Table_mpnet_document_topics[[#This Row],[Column3.topic]],mpnet_document_topicDescription!$B$2:$C$28, 2, FALSE)</f>
        <v>2_teachers_technology_and_of</v>
      </c>
    </row>
    <row r="1175" spans="1:4" x14ac:dyDescent="0.25">
      <c r="A1175" t="s">
        <v>5773</v>
      </c>
      <c r="B1175" t="s">
        <v>5834</v>
      </c>
      <c r="C1175">
        <v>3</v>
      </c>
      <c r="D1175" s="9" t="str">
        <f>VLOOKUP(Table_mpnet_document_topics[[#This Row],[Column3.topic]],mpnet_document_topicDescription!$B$2:$C$28, 2, FALSE)</f>
        <v>3_intercultural_telecollaboration_and_the</v>
      </c>
    </row>
    <row r="1176" spans="1:4" x14ac:dyDescent="0.25">
      <c r="A1176" t="s">
        <v>5774</v>
      </c>
      <c r="B1176" t="s">
        <v>5835</v>
      </c>
      <c r="C1176">
        <v>-1</v>
      </c>
      <c r="D1176" s="9" t="str">
        <f>VLOOKUP(Table_mpnet_document_topics[[#This Row],[Column3.topic]],mpnet_document_topicDescription!$B$2:$C$28, 2, FALSE)</f>
        <v>-1_the_of_and_in_language_learning</v>
      </c>
    </row>
    <row r="1177" spans="1:4" x14ac:dyDescent="0.25">
      <c r="A1177" t="s">
        <v>5776</v>
      </c>
      <c r="B1177" t="s">
        <v>5837</v>
      </c>
      <c r="C1177">
        <v>2</v>
      </c>
      <c r="D1177" s="9" t="str">
        <f>VLOOKUP(Table_mpnet_document_topics[[#This Row],[Column3.topic]],mpnet_document_topicDescription!$B$2:$C$28, 2, FALSE)</f>
        <v>2_teachers_technology_and_of</v>
      </c>
    </row>
    <row r="1178" spans="1:4" x14ac:dyDescent="0.25">
      <c r="A1178" t="s">
        <v>5775</v>
      </c>
      <c r="B1178" t="s">
        <v>5855</v>
      </c>
      <c r="C1178">
        <v>-1</v>
      </c>
      <c r="D1178" s="9" t="str">
        <f>VLOOKUP(Table_mpnet_document_topics[[#This Row],[Column3.topic]],mpnet_document_topicDescription!$B$2:$C$28, 2, FALSE)</f>
        <v>-1_the_of_and_in_language_learning</v>
      </c>
    </row>
    <row r="1179" spans="1:4" x14ac:dyDescent="0.25">
      <c r="A1179" t="s">
        <v>5777</v>
      </c>
      <c r="B1179" t="s">
        <v>5857</v>
      </c>
      <c r="C1179">
        <v>0</v>
      </c>
      <c r="D1179" s="9" t="str">
        <f>VLOOKUP(Table_mpnet_document_topics[[#This Row],[Column3.topic]],mpnet_document_topicDescription!$B$2:$C$28, 2, FALSE)</f>
        <v>0_writing_feedback_the_of</v>
      </c>
    </row>
    <row r="1180" spans="1:4" x14ac:dyDescent="0.25">
      <c r="A1180" t="s">
        <v>5849</v>
      </c>
      <c r="B1180" t="s">
        <v>5859</v>
      </c>
      <c r="C1180">
        <v>0</v>
      </c>
      <c r="D1180" s="9" t="str">
        <f>VLOOKUP(Table_mpnet_document_topics[[#This Row],[Column3.topic]],mpnet_document_topicDescription!$B$2:$C$28, 2, FALSE)</f>
        <v>0_writing_feedback_the_of</v>
      </c>
    </row>
    <row r="1181" spans="1:4" x14ac:dyDescent="0.25">
      <c r="A1181" t="s">
        <v>5850</v>
      </c>
      <c r="B1181" t="s">
        <v>5861</v>
      </c>
      <c r="C1181">
        <v>-1</v>
      </c>
      <c r="D1181" s="9" t="str">
        <f>VLOOKUP(Table_mpnet_document_topics[[#This Row],[Column3.topic]],mpnet_document_topicDescription!$B$2:$C$28, 2, FALSE)</f>
        <v>-1_the_of_and_in_language_learning</v>
      </c>
    </row>
    <row r="1182" spans="1:4" x14ac:dyDescent="0.25">
      <c r="A1182" t="s">
        <v>5851</v>
      </c>
      <c r="B1182" t="s">
        <v>5862</v>
      </c>
      <c r="C1182">
        <v>-1</v>
      </c>
      <c r="D1182" s="9" t="str">
        <f>VLOOKUP(Table_mpnet_document_topics[[#This Row],[Column3.topic]],mpnet_document_topicDescription!$B$2:$C$28, 2, FALSE)</f>
        <v>-1_the_of_and_in_language_learning</v>
      </c>
    </row>
    <row r="1183" spans="1:4" x14ac:dyDescent="0.25">
      <c r="A1183" t="s">
        <v>5852</v>
      </c>
      <c r="B1183" t="s">
        <v>5864</v>
      </c>
      <c r="C1183">
        <v>25</v>
      </c>
      <c r="D1183" s="9" t="str">
        <f>VLOOKUP(Table_mpnet_document_topics[[#This Row],[Column3.topic]],mpnet_document_topicDescription!$B$2:$C$28, 2, FALSE)</f>
        <v>25_whatsapp_to_the_of</v>
      </c>
    </row>
    <row r="1184" spans="1:4" x14ac:dyDescent="0.25">
      <c r="A1184" t="s">
        <v>5853</v>
      </c>
      <c r="B1184" t="s">
        <v>5883</v>
      </c>
      <c r="C1184">
        <v>-1</v>
      </c>
      <c r="D1184" s="9" t="str">
        <f>VLOOKUP(Table_mpnet_document_topics[[#This Row],[Column3.topic]],mpnet_document_topicDescription!$B$2:$C$28, 2, FALSE)</f>
        <v>-1_the_of_and_in_language_learning</v>
      </c>
    </row>
    <row r="1185" spans="1:4" x14ac:dyDescent="0.25">
      <c r="A1185" t="s">
        <v>5875</v>
      </c>
      <c r="B1185" t="s">
        <v>5894</v>
      </c>
      <c r="C1185">
        <v>3</v>
      </c>
      <c r="D1185" s="9" t="str">
        <f>VLOOKUP(Table_mpnet_document_topics[[#This Row],[Column3.topic]],mpnet_document_topicDescription!$B$2:$C$28, 2, FALSE)</f>
        <v>3_intercultural_telecollaboration_and_the</v>
      </c>
    </row>
    <row r="1186" spans="1:4" x14ac:dyDescent="0.25">
      <c r="A1186" t="s">
        <v>5876</v>
      </c>
      <c r="B1186" t="s">
        <v>5893</v>
      </c>
      <c r="C1186">
        <v>21</v>
      </c>
      <c r="D1186" s="9" t="str">
        <f>VLOOKUP(Table_mpnet_document_topics[[#This Row],[Column3.topic]],mpnet_document_topicDescription!$B$2:$C$28, 2, FALSE)</f>
        <v>21_multimodal_videoconferencing_online_webcam</v>
      </c>
    </row>
    <row r="1187" spans="1:4" x14ac:dyDescent="0.25">
      <c r="A1187" t="s">
        <v>5877</v>
      </c>
      <c r="B1187" t="s">
        <v>5898</v>
      </c>
      <c r="C1187">
        <v>0</v>
      </c>
      <c r="D1187" s="9" t="str">
        <f>VLOOKUP(Table_mpnet_document_topics[[#This Row],[Column3.topic]],mpnet_document_topicDescription!$B$2:$C$28, 2, FALSE)</f>
        <v>0_writing_feedback_the_of</v>
      </c>
    </row>
    <row r="1188" spans="1:4" x14ac:dyDescent="0.25">
      <c r="A1188" t="s">
        <v>5878</v>
      </c>
      <c r="B1188" t="s">
        <v>5906</v>
      </c>
      <c r="C1188">
        <v>5</v>
      </c>
      <c r="D1188" s="9" t="str">
        <f>VLOOKUP(Table_mpnet_document_topics[[#This Row],[Column3.topic]],mpnet_document_topicDescription!$B$2:$C$28, 2, FALSE)</f>
        <v>5_corpus_ddl_the_of</v>
      </c>
    </row>
    <row r="1189" spans="1:4" x14ac:dyDescent="0.25">
      <c r="A1189" t="s">
        <v>5879</v>
      </c>
      <c r="B1189" t="s">
        <v>5905</v>
      </c>
      <c r="C1189">
        <v>0</v>
      </c>
      <c r="D1189" s="9" t="str">
        <f>VLOOKUP(Table_mpnet_document_topics[[#This Row],[Column3.topic]],mpnet_document_topicDescription!$B$2:$C$28, 2, FALSE)</f>
        <v>0_writing_feedback_the_of</v>
      </c>
    </row>
    <row r="1190" spans="1:4" x14ac:dyDescent="0.25">
      <c r="A1190" t="s">
        <v>5880</v>
      </c>
      <c r="B1190" t="s">
        <v>5910</v>
      </c>
      <c r="C1190">
        <v>0</v>
      </c>
      <c r="D1190" s="9" t="str">
        <f>VLOOKUP(Table_mpnet_document_topics[[#This Row],[Column3.topic]],mpnet_document_topicDescription!$B$2:$C$28, 2, FALSE)</f>
        <v>0_writing_feedback_the_of</v>
      </c>
    </row>
    <row r="1191" spans="1:4" x14ac:dyDescent="0.25">
      <c r="A1191" t="s">
        <v>5881</v>
      </c>
      <c r="B1191" t="s">
        <v>5914</v>
      </c>
      <c r="C1191">
        <v>1</v>
      </c>
      <c r="D1191" s="9" t="str">
        <f>VLOOKUP(Table_mpnet_document_topics[[#This Row],[Column3.topic]],mpnet_document_topicDescription!$B$2:$C$28, 2, FALSE)</f>
        <v>1_mobile_learning_the_mall</v>
      </c>
    </row>
    <row r="1192" spans="1:4" x14ac:dyDescent="0.25">
      <c r="A1192" t="s">
        <v>5916</v>
      </c>
      <c r="B1192" t="s">
        <v>5919</v>
      </c>
      <c r="C1192">
        <v>18</v>
      </c>
      <c r="D1192" s="9" t="str">
        <f>VLOOKUP(Table_mpnet_document_topics[[#This Row],[Column3.topic]],mpnet_document_topicDescription!$B$2:$C$28, 2, FALSE)</f>
        <v>18_digital_storytelling_fan_the</v>
      </c>
    </row>
    <row r="1193" spans="1:4" x14ac:dyDescent="0.25">
      <c r="A1193" t="s">
        <v>5927</v>
      </c>
      <c r="B1193" t="s">
        <v>5929</v>
      </c>
      <c r="C1193">
        <v>-1</v>
      </c>
      <c r="D1193" s="9" t="str">
        <f>VLOOKUP(Table_mpnet_document_topics[[#This Row],[Column3.topic]],mpnet_document_topicDescription!$B$2:$C$28, 2, FALSE)</f>
        <v>-1_the_of_and_in_language_learning</v>
      </c>
    </row>
    <row r="1194" spans="1:4" x14ac:dyDescent="0.25">
      <c r="A1194" t="s">
        <v>5935</v>
      </c>
      <c r="B1194" t="s">
        <v>5945</v>
      </c>
      <c r="C1194">
        <v>1</v>
      </c>
      <c r="D1194" s="9" t="str">
        <f>VLOOKUP(Table_mpnet_document_topics[[#This Row],[Column3.topic]],mpnet_document_topicDescription!$B$2:$C$28, 2, FALSE)</f>
        <v>1_mobile_learning_the_mall</v>
      </c>
    </row>
    <row r="1195" spans="1:4" x14ac:dyDescent="0.25">
      <c r="A1195" t="s">
        <v>5936</v>
      </c>
      <c r="B1195" t="s">
        <v>5949</v>
      </c>
      <c r="C1195">
        <v>2</v>
      </c>
      <c r="D1195" s="9" t="str">
        <f>VLOOKUP(Table_mpnet_document_topics[[#This Row],[Column3.topic]],mpnet_document_topicDescription!$B$2:$C$28, 2, FALSE)</f>
        <v>2_teachers_technology_and_of</v>
      </c>
    </row>
    <row r="1196" spans="1:4" x14ac:dyDescent="0.25">
      <c r="A1196" t="s">
        <v>5937</v>
      </c>
      <c r="B1196" t="s">
        <v>5953</v>
      </c>
      <c r="C1196">
        <v>0</v>
      </c>
      <c r="D1196" s="9" t="str">
        <f>VLOOKUP(Table_mpnet_document_topics[[#This Row],[Column3.topic]],mpnet_document_topicDescription!$B$2:$C$28, 2, FALSE)</f>
        <v>0_writing_feedback_the_of</v>
      </c>
    </row>
    <row r="1197" spans="1:4" x14ac:dyDescent="0.25">
      <c r="A1197" t="s">
        <v>5938</v>
      </c>
      <c r="B1197" t="s">
        <v>5957</v>
      </c>
      <c r="C1197">
        <v>16</v>
      </c>
      <c r="D1197" s="9" t="str">
        <f>VLOOKUP(Table_mpnet_document_topics[[#This Row],[Column3.topic]],mpnet_document_topicDescription!$B$2:$C$28, 2, FALSE)</f>
        <v>16_reading_students_the_and</v>
      </c>
    </row>
    <row r="1198" spans="1:4" x14ac:dyDescent="0.25">
      <c r="A1198" t="s">
        <v>5939</v>
      </c>
      <c r="B1198" t="s">
        <v>5961</v>
      </c>
      <c r="C1198">
        <v>5</v>
      </c>
      <c r="D1198" s="9" t="str">
        <f>VLOOKUP(Table_mpnet_document_topics[[#This Row],[Column3.topic]],mpnet_document_topicDescription!$B$2:$C$28, 2, FALSE)</f>
        <v>5_corpus_ddl_the_of</v>
      </c>
    </row>
    <row r="1199" spans="1:4" x14ac:dyDescent="0.25">
      <c r="A1199" t="s">
        <v>5940</v>
      </c>
      <c r="B1199" t="s">
        <v>5969</v>
      </c>
      <c r="C1199">
        <v>0</v>
      </c>
      <c r="D1199" s="9" t="str">
        <f>VLOOKUP(Table_mpnet_document_topics[[#This Row],[Column3.topic]],mpnet_document_topicDescription!$B$2:$C$28, 2, FALSE)</f>
        <v>0_writing_feedback_the_of</v>
      </c>
    </row>
    <row r="1200" spans="1:4" x14ac:dyDescent="0.25">
      <c r="A1200" t="s">
        <v>5941</v>
      </c>
      <c r="B1200" t="s">
        <v>6032</v>
      </c>
      <c r="C1200">
        <v>17</v>
      </c>
      <c r="D1200" s="9" t="str">
        <f>VLOOKUP(Table_mpnet_document_topics[[#This Row],[Column3.topic]],mpnet_document_topicDescription!$B$2:$C$28, 2, FALSE)</f>
        <v>17_facebook_social_the_networking</v>
      </c>
    </row>
    <row r="1201" spans="1:4" x14ac:dyDescent="0.25">
      <c r="A1201" t="s">
        <v>5942</v>
      </c>
      <c r="B1201" t="s">
        <v>6036</v>
      </c>
      <c r="C1201">
        <v>-1</v>
      </c>
      <c r="D1201" s="9" t="str">
        <f>VLOOKUP(Table_mpnet_document_topics[[#This Row],[Column3.topic]],mpnet_document_topicDescription!$B$2:$C$28, 2, FALSE)</f>
        <v>-1_the_of_and_in_language_learning</v>
      </c>
    </row>
    <row r="1202" spans="1:4" x14ac:dyDescent="0.25">
      <c r="A1202" t="s">
        <v>5943</v>
      </c>
      <c r="B1202" t="s">
        <v>6039</v>
      </c>
      <c r="C1202">
        <v>-1</v>
      </c>
      <c r="D1202" s="9" t="str">
        <f>VLOOKUP(Table_mpnet_document_topics[[#This Row],[Column3.topic]],mpnet_document_topicDescription!$B$2:$C$28, 2, FALSE)</f>
        <v>-1_the_of_and_in_language_learning</v>
      </c>
    </row>
    <row r="1203" spans="1:4" x14ac:dyDescent="0.25">
      <c r="A1203" t="s">
        <v>5944</v>
      </c>
      <c r="B1203" t="s">
        <v>6044</v>
      </c>
      <c r="C1203">
        <v>2</v>
      </c>
      <c r="D1203" s="9" t="str">
        <f>VLOOKUP(Table_mpnet_document_topics[[#This Row],[Column3.topic]],mpnet_document_topicDescription!$B$2:$C$28, 2, FALSE)</f>
        <v>2_teachers_technology_and_of</v>
      </c>
    </row>
    <row r="1204" spans="1:4" x14ac:dyDescent="0.25">
      <c r="A1204" t="s">
        <v>6001</v>
      </c>
      <c r="B1204" t="s">
        <v>6048</v>
      </c>
      <c r="C1204">
        <v>13</v>
      </c>
      <c r="D1204" s="9" t="str">
        <f>VLOOKUP(Table_mpnet_document_topics[[#This Row],[Column3.topic]],mpnet_document_topicDescription!$B$2:$C$28, 2, FALSE)</f>
        <v>13_flipped_the_classroom_in</v>
      </c>
    </row>
    <row r="1205" spans="1:4" x14ac:dyDescent="0.25">
      <c r="A1205" t="s">
        <v>6002</v>
      </c>
      <c r="B1205" t="s">
        <v>6052</v>
      </c>
      <c r="C1205">
        <v>0</v>
      </c>
      <c r="D1205" s="9" t="str">
        <f>VLOOKUP(Table_mpnet_document_topics[[#This Row],[Column3.topic]],mpnet_document_topicDescription!$B$2:$C$28, 2, FALSE)</f>
        <v>0_writing_feedback_the_of</v>
      </c>
    </row>
    <row r="1206" spans="1:4" x14ac:dyDescent="0.25">
      <c r="A1206" t="s">
        <v>6003</v>
      </c>
      <c r="B1206" t="s">
        <v>6056</v>
      </c>
      <c r="C1206">
        <v>7</v>
      </c>
      <c r="D1206" s="9" t="str">
        <f>VLOOKUP(Table_mpnet_document_topics[[#This Row],[Column3.topic]],mpnet_document_topicDescription!$B$2:$C$28, 2, FALSE)</f>
        <v>7_pronunciation_asr_the_of</v>
      </c>
    </row>
    <row r="1207" spans="1:4" x14ac:dyDescent="0.25">
      <c r="A1207" t="s">
        <v>6004</v>
      </c>
      <c r="B1207" t="s">
        <v>6060</v>
      </c>
      <c r="C1207">
        <v>13</v>
      </c>
      <c r="D1207" s="9" t="str">
        <f>VLOOKUP(Table_mpnet_document_topics[[#This Row],[Column3.topic]],mpnet_document_topicDescription!$B$2:$C$28, 2, FALSE)</f>
        <v>13_flipped_the_classroom_in</v>
      </c>
    </row>
    <row r="1208" spans="1:4" x14ac:dyDescent="0.25">
      <c r="A1208" t="s">
        <v>6005</v>
      </c>
      <c r="B1208" t="s">
        <v>6064</v>
      </c>
      <c r="C1208">
        <v>8</v>
      </c>
      <c r="D1208" s="9" t="str">
        <f>VLOOKUP(Table_mpnet_document_topics[[#This Row],[Column3.topic]],mpnet_document_topicDescription!$B$2:$C$28, 2, FALSE)</f>
        <v>8_game_games_gaming_and</v>
      </c>
    </row>
    <row r="1209" spans="1:4" x14ac:dyDescent="0.25">
      <c r="A1209" t="s">
        <v>6006</v>
      </c>
      <c r="B1209" t="s">
        <v>6068</v>
      </c>
      <c r="C1209">
        <v>25</v>
      </c>
      <c r="D1209" s="9" t="str">
        <f>VLOOKUP(Table_mpnet_document_topics[[#This Row],[Column3.topic]],mpnet_document_topicDescription!$B$2:$C$28, 2, FALSE)</f>
        <v>25_whatsapp_to_the_of</v>
      </c>
    </row>
    <row r="1210" spans="1:4" x14ac:dyDescent="0.25">
      <c r="A1210" t="s">
        <v>6007</v>
      </c>
      <c r="B1210" t="s">
        <v>6072</v>
      </c>
      <c r="C1210">
        <v>6</v>
      </c>
      <c r="D1210" s="9" t="str">
        <f>VLOOKUP(Table_mpnet_document_topics[[#This Row],[Column3.topic]],mpnet_document_topicDescription!$B$2:$C$28, 2, FALSE)</f>
        <v>6_vr_virtual_the_and</v>
      </c>
    </row>
    <row r="1211" spans="1:4" x14ac:dyDescent="0.25">
      <c r="A1211" t="s">
        <v>6008</v>
      </c>
      <c r="B1211" t="s">
        <v>6076</v>
      </c>
      <c r="C1211">
        <v>-1</v>
      </c>
      <c r="D1211" s="9" t="str">
        <f>VLOOKUP(Table_mpnet_document_topics[[#This Row],[Column3.topic]],mpnet_document_topicDescription!$B$2:$C$28, 2, FALSE)</f>
        <v>-1_the_of_and_in_language_learning</v>
      </c>
    </row>
    <row r="1212" spans="1:4" x14ac:dyDescent="0.25">
      <c r="A1212" t="s">
        <v>6009</v>
      </c>
      <c r="B1212" t="s">
        <v>6080</v>
      </c>
      <c r="C1212">
        <v>10</v>
      </c>
      <c r="D1212" s="9" t="str">
        <f>VLOOKUP(Table_mpnet_document_topics[[#This Row],[Column3.topic]],mpnet_document_topicDescription!$B$2:$C$28, 2, FALSE)</f>
        <v>10_call_of_the_and</v>
      </c>
    </row>
    <row r="1213" spans="1:4" x14ac:dyDescent="0.25">
      <c r="A1213" t="s">
        <v>6010</v>
      </c>
      <c r="B1213" t="s">
        <v>6084</v>
      </c>
      <c r="C1213">
        <v>2</v>
      </c>
      <c r="D1213" s="9" t="str">
        <f>VLOOKUP(Table_mpnet_document_topics[[#This Row],[Column3.topic]],mpnet_document_topicDescription!$B$2:$C$28, 2, FALSE)</f>
        <v>2_teachers_technology_and_of</v>
      </c>
    </row>
    <row r="1214" spans="1:4" x14ac:dyDescent="0.25">
      <c r="A1214" t="s">
        <v>6030</v>
      </c>
      <c r="B1214" t="s">
        <v>6094</v>
      </c>
      <c r="C1214">
        <v>-1</v>
      </c>
      <c r="D1214" s="9" t="str">
        <f>VLOOKUP(Table_mpnet_document_topics[[#This Row],[Column3.topic]],mpnet_document_topicDescription!$B$2:$C$28, 2, FALSE)</f>
        <v>-1_the_of_and_in_language_learning</v>
      </c>
    </row>
    <row r="1215" spans="1:4" x14ac:dyDescent="0.25">
      <c r="A1215" t="s">
        <v>6011</v>
      </c>
      <c r="B1215" t="s">
        <v>6098</v>
      </c>
      <c r="C1215">
        <v>0</v>
      </c>
      <c r="D1215" s="9" t="str">
        <f>VLOOKUP(Table_mpnet_document_topics[[#This Row],[Column3.topic]],mpnet_document_topicDescription!$B$2:$C$28, 2, FALSE)</f>
        <v>0_writing_feedback_the_of</v>
      </c>
    </row>
    <row r="1216" spans="1:4" x14ac:dyDescent="0.25">
      <c r="A1216" t="s">
        <v>6012</v>
      </c>
      <c r="B1216" t="s">
        <v>6102</v>
      </c>
      <c r="C1216">
        <v>1</v>
      </c>
      <c r="D1216" s="9" t="str">
        <f>VLOOKUP(Table_mpnet_document_topics[[#This Row],[Column3.topic]],mpnet_document_topicDescription!$B$2:$C$28, 2, FALSE)</f>
        <v>1_mobile_learning_the_mall</v>
      </c>
    </row>
    <row r="1217" spans="1:4" x14ac:dyDescent="0.25">
      <c r="A1217" t="s">
        <v>6013</v>
      </c>
      <c r="B1217" t="s">
        <v>6106</v>
      </c>
      <c r="C1217">
        <v>1</v>
      </c>
      <c r="D1217" s="9" t="str">
        <f>VLOOKUP(Table_mpnet_document_topics[[#This Row],[Column3.topic]],mpnet_document_topicDescription!$B$2:$C$28, 2, FALSE)</f>
        <v>1_mobile_learning_the_mall</v>
      </c>
    </row>
    <row r="1218" spans="1:4" x14ac:dyDescent="0.25">
      <c r="A1218" t="s">
        <v>6014</v>
      </c>
      <c r="B1218" t="s">
        <v>6110</v>
      </c>
      <c r="C1218">
        <v>3</v>
      </c>
      <c r="D1218" s="9" t="str">
        <f>VLOOKUP(Table_mpnet_document_topics[[#This Row],[Column3.topic]],mpnet_document_topicDescription!$B$2:$C$28, 2, FALSE)</f>
        <v>3_intercultural_telecollaboration_and_the</v>
      </c>
    </row>
    <row r="1219" spans="1:4" x14ac:dyDescent="0.25">
      <c r="A1219" t="s">
        <v>6015</v>
      </c>
      <c r="B1219" t="s">
        <v>6114</v>
      </c>
      <c r="C1219">
        <v>24</v>
      </c>
      <c r="D1219" s="9" t="str">
        <f>VLOOKUP(Table_mpnet_document_topics[[#This Row],[Column3.topic]],mpnet_document_topicDescription!$B$2:$C$28, 2, FALSE)</f>
        <v>24_mt_translation_machine_students</v>
      </c>
    </row>
    <row r="1220" spans="1:4" x14ac:dyDescent="0.25">
      <c r="A1220" t="s">
        <v>6016</v>
      </c>
      <c r="B1220" t="s">
        <v>6118</v>
      </c>
      <c r="C1220">
        <v>0</v>
      </c>
      <c r="D1220" s="9" t="str">
        <f>VLOOKUP(Table_mpnet_document_topics[[#This Row],[Column3.topic]],mpnet_document_topicDescription!$B$2:$C$28, 2, FALSE)</f>
        <v>0_writing_feedback_the_of</v>
      </c>
    </row>
    <row r="1221" spans="1:4" x14ac:dyDescent="0.25">
      <c r="A1221" t="s">
        <v>6017</v>
      </c>
      <c r="B1221" t="s">
        <v>6122</v>
      </c>
      <c r="C1221">
        <v>0</v>
      </c>
      <c r="D1221" s="9" t="str">
        <f>VLOOKUP(Table_mpnet_document_topics[[#This Row],[Column3.topic]],mpnet_document_topicDescription!$B$2:$C$28, 2, FALSE)</f>
        <v>0_writing_feedback_the_of</v>
      </c>
    </row>
    <row r="1222" spans="1:4" x14ac:dyDescent="0.25">
      <c r="A1222" t="s">
        <v>6018</v>
      </c>
      <c r="B1222" t="s">
        <v>6126</v>
      </c>
      <c r="C1222">
        <v>0</v>
      </c>
      <c r="D1222" s="9" t="str">
        <f>VLOOKUP(Table_mpnet_document_topics[[#This Row],[Column3.topic]],mpnet_document_topicDescription!$B$2:$C$28, 2, FALSE)</f>
        <v>0_writing_feedback_the_of</v>
      </c>
    </row>
    <row r="1223" spans="1:4" x14ac:dyDescent="0.25">
      <c r="A1223" t="s">
        <v>6019</v>
      </c>
      <c r="B1223" t="s">
        <v>6130</v>
      </c>
      <c r="C1223">
        <v>6</v>
      </c>
      <c r="D1223" s="9" t="str">
        <f>VLOOKUP(Table_mpnet_document_topics[[#This Row],[Column3.topic]],mpnet_document_topicDescription!$B$2:$C$28, 2, FALSE)</f>
        <v>6_vr_virtual_the_and</v>
      </c>
    </row>
    <row r="1224" spans="1:4" x14ac:dyDescent="0.25">
      <c r="A1224" t="s">
        <v>6020</v>
      </c>
      <c r="B1224" t="s">
        <v>6134</v>
      </c>
      <c r="C1224">
        <v>0</v>
      </c>
      <c r="D1224" s="9" t="str">
        <f>VLOOKUP(Table_mpnet_document_topics[[#This Row],[Column3.topic]],mpnet_document_topicDescription!$B$2:$C$28, 2, FALSE)</f>
        <v>0_writing_feedback_the_of</v>
      </c>
    </row>
    <row r="1225" spans="1:4" x14ac:dyDescent="0.25">
      <c r="A1225" t="s">
        <v>6021</v>
      </c>
      <c r="B1225" t="s">
        <v>6138</v>
      </c>
      <c r="C1225">
        <v>0</v>
      </c>
      <c r="D1225" s="9" t="str">
        <f>VLOOKUP(Table_mpnet_document_topics[[#This Row],[Column3.topic]],mpnet_document_topicDescription!$B$2:$C$28, 2, FALSE)</f>
        <v>0_writing_feedback_the_of</v>
      </c>
    </row>
    <row r="1226" spans="1:4" x14ac:dyDescent="0.25">
      <c r="A1226" t="s">
        <v>6022</v>
      </c>
      <c r="B1226" t="s">
        <v>6142</v>
      </c>
      <c r="C1226">
        <v>-1</v>
      </c>
      <c r="D1226" s="9" t="str">
        <f>VLOOKUP(Table_mpnet_document_topics[[#This Row],[Column3.topic]],mpnet_document_topicDescription!$B$2:$C$28, 2, FALSE)</f>
        <v>-1_the_of_and_in_language_learning</v>
      </c>
    </row>
    <row r="1227" spans="1:4" x14ac:dyDescent="0.25">
      <c r="A1227" t="s">
        <v>6023</v>
      </c>
      <c r="B1227" t="s">
        <v>6146</v>
      </c>
      <c r="C1227">
        <v>0</v>
      </c>
      <c r="D1227" s="9" t="str">
        <f>VLOOKUP(Table_mpnet_document_topics[[#This Row],[Column3.topic]],mpnet_document_topicDescription!$B$2:$C$28, 2, FALSE)</f>
        <v>0_writing_feedback_the_of</v>
      </c>
    </row>
    <row r="1228" spans="1:4" x14ac:dyDescent="0.25">
      <c r="A1228" t="s">
        <v>6024</v>
      </c>
      <c r="B1228" t="s">
        <v>6150</v>
      </c>
      <c r="C1228">
        <v>1</v>
      </c>
      <c r="D1228" s="9" t="str">
        <f>VLOOKUP(Table_mpnet_document_topics[[#This Row],[Column3.topic]],mpnet_document_topicDescription!$B$2:$C$28, 2, FALSE)</f>
        <v>1_mobile_learning_the_mall</v>
      </c>
    </row>
    <row r="1229" spans="1:4" x14ac:dyDescent="0.25">
      <c r="A1229" t="s">
        <v>6025</v>
      </c>
      <c r="B1229" t="s">
        <v>6154</v>
      </c>
      <c r="C1229">
        <v>7</v>
      </c>
      <c r="D1229" s="9" t="str">
        <f>VLOOKUP(Table_mpnet_document_topics[[#This Row],[Column3.topic]],mpnet_document_topicDescription!$B$2:$C$28, 2, FALSE)</f>
        <v>7_pronunciation_asr_the_of</v>
      </c>
    </row>
    <row r="1230" spans="1:4" x14ac:dyDescent="0.25">
      <c r="A1230" t="s">
        <v>6026</v>
      </c>
      <c r="B1230" t="s">
        <v>6157</v>
      </c>
      <c r="C1230">
        <v>17</v>
      </c>
      <c r="D1230" s="9" t="str">
        <f>VLOOKUP(Table_mpnet_document_topics[[#This Row],[Column3.topic]],mpnet_document_topicDescription!$B$2:$C$28, 2, FALSE)</f>
        <v>17_facebook_social_the_networking</v>
      </c>
    </row>
    <row r="1231" spans="1:4" x14ac:dyDescent="0.25">
      <c r="A1231" t="s">
        <v>6027</v>
      </c>
      <c r="B1231" t="s">
        <v>6161</v>
      </c>
      <c r="C1231">
        <v>1</v>
      </c>
      <c r="D1231" s="9" t="str">
        <f>VLOOKUP(Table_mpnet_document_topics[[#This Row],[Column3.topic]],mpnet_document_topicDescription!$B$2:$C$28, 2, FALSE)</f>
        <v>1_mobile_learning_the_mall</v>
      </c>
    </row>
    <row r="1232" spans="1:4" x14ac:dyDescent="0.25">
      <c r="A1232" t="s">
        <v>6028</v>
      </c>
      <c r="B1232" t="s">
        <v>6165</v>
      </c>
      <c r="C1232">
        <v>1</v>
      </c>
      <c r="D1232" s="9" t="str">
        <f>VLOOKUP(Table_mpnet_document_topics[[#This Row],[Column3.topic]],mpnet_document_topicDescription!$B$2:$C$28, 2, FALSE)</f>
        <v>1_mobile_learning_the_mall</v>
      </c>
    </row>
    <row r="1233" spans="1:4" x14ac:dyDescent="0.25">
      <c r="A1233" t="s">
        <v>6029</v>
      </c>
      <c r="B1233" t="s">
        <v>6169</v>
      </c>
      <c r="C1233">
        <v>0</v>
      </c>
      <c r="D1233" s="9" t="str">
        <f>VLOOKUP(Table_mpnet_document_topics[[#This Row],[Column3.topic]],mpnet_document_topicDescription!$B$2:$C$28, 2, FALSE)</f>
        <v>0_writing_feedback_the_of</v>
      </c>
    </row>
    <row r="1234" spans="1:4" x14ac:dyDescent="0.25">
      <c r="A1234" t="s">
        <v>6088</v>
      </c>
      <c r="B1234" t="s">
        <v>6173</v>
      </c>
      <c r="C1234">
        <v>10</v>
      </c>
      <c r="D1234" s="9" t="str">
        <f>VLOOKUP(Table_mpnet_document_topics[[#This Row],[Column3.topic]],mpnet_document_topicDescription!$B$2:$C$28, 2, FALSE)</f>
        <v>10_call_of_the_and</v>
      </c>
    </row>
    <row r="1235" spans="1:4" x14ac:dyDescent="0.25">
      <c r="A1235" t="s">
        <v>6089</v>
      </c>
      <c r="B1235" t="s">
        <v>6177</v>
      </c>
      <c r="C1235">
        <v>0</v>
      </c>
      <c r="D1235" s="9" t="str">
        <f>VLOOKUP(Table_mpnet_document_topics[[#This Row],[Column3.topic]],mpnet_document_topicDescription!$B$2:$C$28, 2, FALSE)</f>
        <v>0_writing_feedback_the_of</v>
      </c>
    </row>
    <row r="1236" spans="1:4" x14ac:dyDescent="0.25">
      <c r="A1236" t="s">
        <v>6090</v>
      </c>
      <c r="B1236" t="s">
        <v>6181</v>
      </c>
      <c r="C1236">
        <v>5</v>
      </c>
      <c r="D1236" s="9" t="str">
        <f>VLOOKUP(Table_mpnet_document_topics[[#This Row],[Column3.topic]],mpnet_document_topicDescription!$B$2:$C$28, 2, FALSE)</f>
        <v>5_corpus_ddl_the_of</v>
      </c>
    </row>
    <row r="1237" spans="1:4" x14ac:dyDescent="0.25">
      <c r="A1237" t="s">
        <v>6091</v>
      </c>
      <c r="B1237" t="s">
        <v>6185</v>
      </c>
      <c r="C1237">
        <v>9</v>
      </c>
      <c r="D1237" s="9" t="str">
        <f>VLOOKUP(Table_mpnet_document_topics[[#This Row],[Column3.topic]],mpnet_document_topicDescription!$B$2:$C$28, 2, FALSE)</f>
        <v>9_blended_learning_course_and</v>
      </c>
    </row>
    <row r="1238" spans="1:4" x14ac:dyDescent="0.25">
      <c r="A1238" t="s">
        <v>6092</v>
      </c>
      <c r="B1238" t="s">
        <v>6188</v>
      </c>
      <c r="C1238">
        <v>-1</v>
      </c>
      <c r="D1238" s="9" t="str">
        <f>VLOOKUP(Table_mpnet_document_topics[[#This Row],[Column3.topic]],mpnet_document_topicDescription!$B$2:$C$28, 2, FALSE)</f>
        <v>-1_the_of_and_in_language_learning</v>
      </c>
    </row>
    <row r="1239" spans="1:4" x14ac:dyDescent="0.25">
      <c r="A1239" t="s">
        <v>6093</v>
      </c>
      <c r="B1239" t="s">
        <v>6192</v>
      </c>
      <c r="C1239">
        <v>0</v>
      </c>
      <c r="D1239" s="9" t="str">
        <f>VLOOKUP(Table_mpnet_document_topics[[#This Row],[Column3.topic]],mpnet_document_topicDescription!$B$2:$C$28, 2, FALSE)</f>
        <v>0_writing_feedback_the_of</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BE46B-FA47-464B-8C05-C9E4820DB468}">
  <dimension ref="A1:C28"/>
  <sheetViews>
    <sheetView workbookViewId="0">
      <selection activeCell="C3" sqref="C3"/>
    </sheetView>
  </sheetViews>
  <sheetFormatPr defaultRowHeight="15.75" x14ac:dyDescent="0.25"/>
  <sheetData>
    <row r="1" spans="1:3" ht="33" x14ac:dyDescent="0.25">
      <c r="A1" s="6" t="s">
        <v>6209</v>
      </c>
      <c r="B1" s="6" t="s">
        <v>6210</v>
      </c>
      <c r="C1" s="6" t="s">
        <v>6211</v>
      </c>
    </row>
    <row r="2" spans="1:3" ht="82.5" x14ac:dyDescent="0.25">
      <c r="A2" s="8">
        <v>0</v>
      </c>
      <c r="B2" s="8">
        <v>-1</v>
      </c>
      <c r="C2" s="11" t="s">
        <v>6311</v>
      </c>
    </row>
    <row r="3" spans="1:3" ht="49.5" x14ac:dyDescent="0.25">
      <c r="A3" s="8">
        <v>1</v>
      </c>
      <c r="B3" s="8">
        <v>0</v>
      </c>
      <c r="C3" s="8" t="s">
        <v>6263</v>
      </c>
    </row>
    <row r="4" spans="1:3" ht="49.5" x14ac:dyDescent="0.25">
      <c r="A4" s="8">
        <v>2</v>
      </c>
      <c r="B4" s="8">
        <v>1</v>
      </c>
      <c r="C4" s="8" t="s">
        <v>6264</v>
      </c>
    </row>
    <row r="5" spans="1:3" ht="66" x14ac:dyDescent="0.25">
      <c r="A5" s="8">
        <v>3</v>
      </c>
      <c r="B5" s="8">
        <v>2</v>
      </c>
      <c r="C5" s="8" t="s">
        <v>6265</v>
      </c>
    </row>
    <row r="6" spans="1:3" ht="82.5" x14ac:dyDescent="0.25">
      <c r="A6" s="8">
        <v>4</v>
      </c>
      <c r="B6" s="8">
        <v>3</v>
      </c>
      <c r="C6" s="8" t="s">
        <v>6266</v>
      </c>
    </row>
    <row r="7" spans="1:3" ht="33" x14ac:dyDescent="0.25">
      <c r="A7" s="8">
        <v>5</v>
      </c>
      <c r="B7" s="8">
        <v>4</v>
      </c>
      <c r="C7" s="8" t="s">
        <v>6267</v>
      </c>
    </row>
    <row r="8" spans="1:3" ht="49.5" x14ac:dyDescent="0.25">
      <c r="A8" s="8">
        <v>6</v>
      </c>
      <c r="B8" s="8">
        <v>5</v>
      </c>
      <c r="C8" s="8" t="s">
        <v>6268</v>
      </c>
    </row>
    <row r="9" spans="1:3" ht="49.5" x14ac:dyDescent="0.25">
      <c r="A9" s="8">
        <v>7</v>
      </c>
      <c r="B9" s="8">
        <v>6</v>
      </c>
      <c r="C9" s="8" t="s">
        <v>6269</v>
      </c>
    </row>
    <row r="10" spans="1:3" ht="49.5" x14ac:dyDescent="0.25">
      <c r="A10" s="8">
        <v>8</v>
      </c>
      <c r="B10" s="8">
        <v>7</v>
      </c>
      <c r="C10" s="8" t="s">
        <v>6270</v>
      </c>
    </row>
    <row r="11" spans="1:3" ht="66" x14ac:dyDescent="0.25">
      <c r="A11" s="8">
        <v>9</v>
      </c>
      <c r="B11" s="8">
        <v>8</v>
      </c>
      <c r="C11" s="8" t="s">
        <v>6271</v>
      </c>
    </row>
    <row r="12" spans="1:3" ht="66" x14ac:dyDescent="0.25">
      <c r="A12" s="8">
        <v>10</v>
      </c>
      <c r="B12" s="8">
        <v>9</v>
      </c>
      <c r="C12" s="8" t="s">
        <v>6272</v>
      </c>
    </row>
    <row r="13" spans="1:3" ht="33" x14ac:dyDescent="0.25">
      <c r="A13" s="8">
        <v>11</v>
      </c>
      <c r="B13" s="8">
        <v>10</v>
      </c>
      <c r="C13" s="8" t="s">
        <v>6273</v>
      </c>
    </row>
    <row r="14" spans="1:3" ht="66" x14ac:dyDescent="0.25">
      <c r="A14" s="8">
        <v>12</v>
      </c>
      <c r="B14" s="8">
        <v>11</v>
      </c>
      <c r="C14" s="8" t="s">
        <v>6274</v>
      </c>
    </row>
    <row r="15" spans="1:3" ht="99" x14ac:dyDescent="0.25">
      <c r="A15" s="8">
        <v>13</v>
      </c>
      <c r="B15" s="8">
        <v>12</v>
      </c>
      <c r="C15" s="8" t="s">
        <v>6275</v>
      </c>
    </row>
    <row r="16" spans="1:3" ht="66" x14ac:dyDescent="0.25">
      <c r="A16" s="8">
        <v>14</v>
      </c>
      <c r="B16" s="8">
        <v>13</v>
      </c>
      <c r="C16" s="8" t="s">
        <v>6276</v>
      </c>
    </row>
    <row r="17" spans="1:3" ht="49.5" x14ac:dyDescent="0.25">
      <c r="A17" s="8">
        <v>15</v>
      </c>
      <c r="B17" s="8">
        <v>14</v>
      </c>
      <c r="C17" s="8" t="s">
        <v>6277</v>
      </c>
    </row>
    <row r="18" spans="1:3" ht="66" x14ac:dyDescent="0.25">
      <c r="A18" s="8">
        <v>16</v>
      </c>
      <c r="B18" s="8">
        <v>15</v>
      </c>
      <c r="C18" s="8" t="s">
        <v>6278</v>
      </c>
    </row>
    <row r="19" spans="1:3" ht="49.5" x14ac:dyDescent="0.25">
      <c r="A19" s="8">
        <v>17</v>
      </c>
      <c r="B19" s="8">
        <v>16</v>
      </c>
      <c r="C19" s="8" t="s">
        <v>6279</v>
      </c>
    </row>
    <row r="20" spans="1:3" ht="66" x14ac:dyDescent="0.25">
      <c r="A20" s="8">
        <v>18</v>
      </c>
      <c r="B20" s="8">
        <v>17</v>
      </c>
      <c r="C20" s="8" t="s">
        <v>6280</v>
      </c>
    </row>
    <row r="21" spans="1:3" ht="66" x14ac:dyDescent="0.25">
      <c r="A21" s="8">
        <v>19</v>
      </c>
      <c r="B21" s="8">
        <v>18</v>
      </c>
      <c r="C21" s="8" t="s">
        <v>6281</v>
      </c>
    </row>
    <row r="22" spans="1:3" ht="49.5" x14ac:dyDescent="0.25">
      <c r="A22" s="8">
        <v>20</v>
      </c>
      <c r="B22" s="8">
        <v>19</v>
      </c>
      <c r="C22" s="8" t="s">
        <v>6282</v>
      </c>
    </row>
    <row r="23" spans="1:3" ht="66" x14ac:dyDescent="0.25">
      <c r="A23" s="8">
        <v>21</v>
      </c>
      <c r="B23" s="8">
        <v>20</v>
      </c>
      <c r="C23" s="8" t="s">
        <v>6283</v>
      </c>
    </row>
    <row r="24" spans="1:3" ht="99" x14ac:dyDescent="0.25">
      <c r="A24" s="8">
        <v>22</v>
      </c>
      <c r="B24" s="8">
        <v>21</v>
      </c>
      <c r="C24" s="8" t="s">
        <v>6284</v>
      </c>
    </row>
    <row r="25" spans="1:3" ht="49.5" x14ac:dyDescent="0.25">
      <c r="A25" s="8">
        <v>23</v>
      </c>
      <c r="B25" s="8">
        <v>22</v>
      </c>
      <c r="C25" s="8" t="s">
        <v>6285</v>
      </c>
    </row>
    <row r="26" spans="1:3" ht="66" x14ac:dyDescent="0.25">
      <c r="A26" s="8">
        <v>24</v>
      </c>
      <c r="B26" s="8">
        <v>23</v>
      </c>
      <c r="C26" s="8" t="s">
        <v>6286</v>
      </c>
    </row>
    <row r="27" spans="1:3" ht="66" x14ac:dyDescent="0.25">
      <c r="A27" s="8">
        <v>25</v>
      </c>
      <c r="B27" s="8">
        <v>24</v>
      </c>
      <c r="C27" s="8" t="s">
        <v>6287</v>
      </c>
    </row>
    <row r="28" spans="1:3" ht="49.5" x14ac:dyDescent="0.25">
      <c r="A28" s="8">
        <v>26</v>
      </c>
      <c r="B28" s="8">
        <v>25</v>
      </c>
      <c r="C28" s="8" t="s">
        <v>6288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372D-BA88-4C1A-B586-08B7B2885C2C}">
  <dimension ref="A1:D1239"/>
  <sheetViews>
    <sheetView topLeftCell="A382" workbookViewId="0">
      <selection activeCell="D1" sqref="D1"/>
    </sheetView>
  </sheetViews>
  <sheetFormatPr defaultRowHeight="15.75" x14ac:dyDescent="0.25"/>
  <cols>
    <col min="1" max="1" width="12.5" bestFit="1" customWidth="1"/>
    <col min="2" max="2" width="81" bestFit="1" customWidth="1"/>
    <col min="3" max="3" width="15.375" bestFit="1" customWidth="1"/>
    <col min="4" max="4" width="59.875" style="9" customWidth="1"/>
  </cols>
  <sheetData>
    <row r="1" spans="1:4" x14ac:dyDescent="0.25">
      <c r="A1" t="s">
        <v>6204</v>
      </c>
      <c r="B1" t="s">
        <v>6205</v>
      </c>
      <c r="C1" t="s">
        <v>6207</v>
      </c>
      <c r="D1" s="9" t="s">
        <v>6289</v>
      </c>
    </row>
    <row r="2" spans="1:4" x14ac:dyDescent="0.25">
      <c r="A2" t="s">
        <v>139</v>
      </c>
      <c r="B2" t="s">
        <v>140</v>
      </c>
      <c r="C2">
        <v>-1</v>
      </c>
      <c r="D2" s="9" t="str">
        <f>VLOOKUP(Table_scibert_document_topics[[#This Row],[Column3.topic]],scibert_documents_topicDescript!$B$2:$C$27, 2, FALSE)</f>
        <v>-1_the_of_and_in_language_learning</v>
      </c>
    </row>
    <row r="3" spans="1:4" x14ac:dyDescent="0.25">
      <c r="A3" t="s">
        <v>145</v>
      </c>
      <c r="B3" t="s">
        <v>146</v>
      </c>
      <c r="C3">
        <v>9</v>
      </c>
      <c r="D3" s="9" t="str">
        <f>VLOOKUP(Table_scibert_document_topics[[#This Row],[Column3.topic]],scibert_documents_topicDescript!$B$2:$C$27, 2, FALSE)</f>
        <v>9_writing_collaborative_wiki_the</v>
      </c>
    </row>
    <row r="4" spans="1:4" x14ac:dyDescent="0.25">
      <c r="A4" t="s">
        <v>150</v>
      </c>
      <c r="B4" t="s">
        <v>151</v>
      </c>
      <c r="C4">
        <v>14</v>
      </c>
      <c r="D4" s="9" t="str">
        <f>VLOOKUP(Table_scibert_document_topics[[#This Row],[Column3.topic]],scibert_documents_topicDescript!$B$2:$C$27, 2, FALSE)</f>
        <v>14_and_in_language_social</v>
      </c>
    </row>
    <row r="5" spans="1:4" x14ac:dyDescent="0.25">
      <c r="A5" t="s">
        <v>155</v>
      </c>
      <c r="B5" t="s">
        <v>156</v>
      </c>
      <c r="C5">
        <v>11</v>
      </c>
      <c r="D5" s="9" t="str">
        <f>VLOOKUP(Table_scibert_document_topics[[#This Row],[Column3.topic]],scibert_documents_topicDescript!$B$2:$C$27, 2, FALSE)</f>
        <v>11_online_and_the_for</v>
      </c>
    </row>
    <row r="6" spans="1:4" x14ac:dyDescent="0.25">
      <c r="A6" t="s">
        <v>160</v>
      </c>
      <c r="B6" t="s">
        <v>161</v>
      </c>
      <c r="C6">
        <v>-1</v>
      </c>
      <c r="D6" s="9" t="str">
        <f>VLOOKUP(Table_scibert_document_topics[[#This Row],[Column3.topic]],scibert_documents_topicDescript!$B$2:$C$27, 2, FALSE)</f>
        <v>-1_the_of_and_in_language_learning</v>
      </c>
    </row>
    <row r="7" spans="1:4" x14ac:dyDescent="0.25">
      <c r="A7" t="s">
        <v>165</v>
      </c>
      <c r="B7" t="s">
        <v>166</v>
      </c>
      <c r="C7">
        <v>8</v>
      </c>
      <c r="D7" s="9" t="str">
        <f>VLOOKUP(Table_scibert_document_topics[[#This Row],[Column3.topic]],scibert_documents_topicDescript!$B$2:$C$27, 2, FALSE)</f>
        <v>8_blended_online_the_learning</v>
      </c>
    </row>
    <row r="8" spans="1:4" x14ac:dyDescent="0.25">
      <c r="A8" t="s">
        <v>170</v>
      </c>
      <c r="B8" t="s">
        <v>171</v>
      </c>
      <c r="C8">
        <v>11</v>
      </c>
      <c r="D8" s="9" t="str">
        <f>VLOOKUP(Table_scibert_document_topics[[#This Row],[Column3.topic]],scibert_documents_topicDescript!$B$2:$C$27, 2, FALSE)</f>
        <v>11_online_and_the_for</v>
      </c>
    </row>
    <row r="9" spans="1:4" x14ac:dyDescent="0.25">
      <c r="A9" t="s">
        <v>175</v>
      </c>
      <c r="B9" t="s">
        <v>176</v>
      </c>
      <c r="C9">
        <v>2</v>
      </c>
      <c r="D9" s="9" t="str">
        <f>VLOOKUP(Table_scibert_document_topics[[#This Row],[Column3.topic]],scibert_documents_topicDescript!$B$2:$C$27, 2, FALSE)</f>
        <v>2_task_the_in_and</v>
      </c>
    </row>
    <row r="10" spans="1:4" x14ac:dyDescent="0.25">
      <c r="A10" t="s">
        <v>180</v>
      </c>
      <c r="B10" t="s">
        <v>181</v>
      </c>
      <c r="C10">
        <v>5</v>
      </c>
      <c r="D10" s="9" t="str">
        <f>VLOOKUP(Table_scibert_document_topics[[#This Row],[Column3.topic]],scibert_documents_topicDescript!$B$2:$C$27, 2, FALSE)</f>
        <v>5_corpus_the_of_ddl</v>
      </c>
    </row>
    <row r="11" spans="1:4" x14ac:dyDescent="0.25">
      <c r="A11" t="s">
        <v>185</v>
      </c>
      <c r="B11" t="s">
        <v>186</v>
      </c>
      <c r="C11">
        <v>-1</v>
      </c>
      <c r="D11" s="9" t="str">
        <f>VLOOKUP(Table_scibert_document_topics[[#This Row],[Column3.topic]],scibert_documents_topicDescript!$B$2:$C$27, 2, FALSE)</f>
        <v>-1_the_of_and_in_language_learning</v>
      </c>
    </row>
    <row r="12" spans="1:4" x14ac:dyDescent="0.25">
      <c r="A12" t="s">
        <v>190</v>
      </c>
      <c r="B12" t="s">
        <v>191</v>
      </c>
      <c r="C12">
        <v>-1</v>
      </c>
      <c r="D12" s="9" t="str">
        <f>VLOOKUP(Table_scibert_document_topics[[#This Row],[Column3.topic]],scibert_documents_topicDescript!$B$2:$C$27, 2, FALSE)</f>
        <v>-1_the_of_and_in_language_learning</v>
      </c>
    </row>
    <row r="13" spans="1:4" x14ac:dyDescent="0.25">
      <c r="A13" t="s">
        <v>195</v>
      </c>
      <c r="B13" t="s">
        <v>196</v>
      </c>
      <c r="C13">
        <v>21</v>
      </c>
      <c r="D13" s="9" t="str">
        <f>VLOOKUP(Table_scibert_document_topics[[#This Row],[Column3.topic]],scibert_documents_topicDescript!$B$2:$C$27, 2, FALSE)</f>
        <v>21_call_quot_studies_the</v>
      </c>
    </row>
    <row r="14" spans="1:4" x14ac:dyDescent="0.25">
      <c r="A14" t="s">
        <v>200</v>
      </c>
      <c r="B14" t="s">
        <v>201</v>
      </c>
      <c r="C14">
        <v>21</v>
      </c>
      <c r="D14" s="9" t="str">
        <f>VLOOKUP(Table_scibert_document_topics[[#This Row],[Column3.topic]],scibert_documents_topicDescript!$B$2:$C$27, 2, FALSE)</f>
        <v>21_call_quot_studies_the</v>
      </c>
    </row>
    <row r="15" spans="1:4" x14ac:dyDescent="0.25">
      <c r="A15" t="s">
        <v>205</v>
      </c>
      <c r="B15" t="s">
        <v>206</v>
      </c>
      <c r="C15">
        <v>-1</v>
      </c>
      <c r="D15" s="9" t="str">
        <f>VLOOKUP(Table_scibert_document_topics[[#This Row],[Column3.topic]],scibert_documents_topicDescript!$B$2:$C$27, 2, FALSE)</f>
        <v>-1_the_of_and_in_language_learning</v>
      </c>
    </row>
    <row r="16" spans="1:4" x14ac:dyDescent="0.25">
      <c r="A16" t="s">
        <v>210</v>
      </c>
      <c r="B16" t="s">
        <v>211</v>
      </c>
      <c r="C16">
        <v>13</v>
      </c>
      <c r="D16" s="9" t="str">
        <f>VLOOKUP(Table_scibert_document_topics[[#This Row],[Column3.topic]],scibert_documents_topicDescript!$B$2:$C$27, 2, FALSE)</f>
        <v>13_digital_storytelling_the_and</v>
      </c>
    </row>
    <row r="17" spans="1:4" x14ac:dyDescent="0.25">
      <c r="A17" t="s">
        <v>215</v>
      </c>
      <c r="B17" t="s">
        <v>216</v>
      </c>
      <c r="C17">
        <v>-1</v>
      </c>
      <c r="D17" s="9" t="str">
        <f>VLOOKUP(Table_scibert_document_topics[[#This Row],[Column3.topic]],scibert_documents_topicDescript!$B$2:$C$27, 2, FALSE)</f>
        <v>-1_the_of_and_in_language_learning</v>
      </c>
    </row>
    <row r="18" spans="1:4" x14ac:dyDescent="0.25">
      <c r="A18" t="s">
        <v>220</v>
      </c>
      <c r="B18" t="s">
        <v>221</v>
      </c>
      <c r="C18">
        <v>0</v>
      </c>
      <c r="D18" s="9" t="str">
        <f>VLOOKUP(Table_scibert_document_topics[[#This Row],[Column3.topic]],scibert_documents_topicDescript!$B$2:$C$27, 2, FALSE)</f>
        <v>0_technology_teachers_of_the</v>
      </c>
    </row>
    <row r="19" spans="1:4" x14ac:dyDescent="0.25">
      <c r="A19" t="s">
        <v>225</v>
      </c>
      <c r="B19" t="s">
        <v>5932</v>
      </c>
      <c r="C19">
        <v>11</v>
      </c>
      <c r="D19" s="9" t="str">
        <f>VLOOKUP(Table_scibert_document_topics[[#This Row],[Column3.topic]],scibert_documents_topicDescript!$B$2:$C$27, 2, FALSE)</f>
        <v>11_online_and_the_for</v>
      </c>
    </row>
    <row r="20" spans="1:4" x14ac:dyDescent="0.25">
      <c r="A20" t="s">
        <v>621</v>
      </c>
      <c r="B20" t="s">
        <v>622</v>
      </c>
      <c r="C20">
        <v>-1</v>
      </c>
      <c r="D20" s="9" t="str">
        <f>VLOOKUP(Table_scibert_document_topics[[#This Row],[Column3.topic]],scibert_documents_topicDescript!$B$2:$C$27, 2, FALSE)</f>
        <v>-1_the_of_and_in_language_learning</v>
      </c>
    </row>
    <row r="21" spans="1:4" x14ac:dyDescent="0.25">
      <c r="A21" t="s">
        <v>626</v>
      </c>
      <c r="B21" t="s">
        <v>627</v>
      </c>
      <c r="C21">
        <v>3</v>
      </c>
      <c r="D21" s="9" t="str">
        <f>VLOOKUP(Table_scibert_document_topics[[#This Row],[Column3.topic]],scibert_documents_topicDescript!$B$2:$C$27, 2, FALSE)</f>
        <v>3_mobile_learning_mall_the</v>
      </c>
    </row>
    <row r="22" spans="1:4" x14ac:dyDescent="0.25">
      <c r="A22" t="s">
        <v>631</v>
      </c>
      <c r="B22" t="s">
        <v>632</v>
      </c>
      <c r="C22">
        <v>3</v>
      </c>
      <c r="D22" s="9" t="str">
        <f>VLOOKUP(Table_scibert_document_topics[[#This Row],[Column3.topic]],scibert_documents_topicDescript!$B$2:$C$27, 2, FALSE)</f>
        <v>3_mobile_learning_mall_the</v>
      </c>
    </row>
    <row r="23" spans="1:4" x14ac:dyDescent="0.25">
      <c r="A23" t="s">
        <v>635</v>
      </c>
      <c r="B23" t="s">
        <v>636</v>
      </c>
      <c r="C23">
        <v>1</v>
      </c>
      <c r="D23" s="9" t="str">
        <f>VLOOKUP(Table_scibert_document_topics[[#This Row],[Column3.topic]],scibert_documents_topicDescript!$B$2:$C$27, 2, FALSE)</f>
        <v>1_writing_feedback_the_and</v>
      </c>
    </row>
    <row r="24" spans="1:4" x14ac:dyDescent="0.25">
      <c r="A24" t="s">
        <v>640</v>
      </c>
      <c r="B24" t="s">
        <v>641</v>
      </c>
      <c r="C24">
        <v>16</v>
      </c>
      <c r="D24" s="9" t="str">
        <f>VLOOKUP(Table_scibert_document_topics[[#This Row],[Column3.topic]],scibert_documents_topicDescript!$B$2:$C$27, 2, FALSE)</f>
        <v>16_captions_comprehension_captioning_caption</v>
      </c>
    </row>
    <row r="25" spans="1:4" x14ac:dyDescent="0.25">
      <c r="A25" t="s">
        <v>645</v>
      </c>
      <c r="B25" t="s">
        <v>646</v>
      </c>
      <c r="C25">
        <v>-1</v>
      </c>
      <c r="D25" s="9" t="str">
        <f>VLOOKUP(Table_scibert_document_topics[[#This Row],[Column3.topic]],scibert_documents_topicDescript!$B$2:$C$27, 2, FALSE)</f>
        <v>-1_the_of_and_in_language_learning</v>
      </c>
    </row>
    <row r="26" spans="1:4" x14ac:dyDescent="0.25">
      <c r="A26" t="s">
        <v>650</v>
      </c>
      <c r="B26" t="s">
        <v>651</v>
      </c>
      <c r="C26">
        <v>11</v>
      </c>
      <c r="D26" s="9" t="str">
        <f>VLOOKUP(Table_scibert_document_topics[[#This Row],[Column3.topic]],scibert_documents_topicDescript!$B$2:$C$27, 2, FALSE)</f>
        <v>11_online_and_the_for</v>
      </c>
    </row>
    <row r="27" spans="1:4" x14ac:dyDescent="0.25">
      <c r="A27" t="s">
        <v>656</v>
      </c>
      <c r="B27" t="s">
        <v>657</v>
      </c>
      <c r="C27">
        <v>-1</v>
      </c>
      <c r="D27" s="9" t="str">
        <f>VLOOKUP(Table_scibert_document_topics[[#This Row],[Column3.topic]],scibert_documents_topicDescript!$B$2:$C$27, 2, FALSE)</f>
        <v>-1_the_of_and_in_language_learning</v>
      </c>
    </row>
    <row r="28" spans="1:4" x14ac:dyDescent="0.25">
      <c r="A28" t="s">
        <v>662</v>
      </c>
      <c r="B28" t="s">
        <v>663</v>
      </c>
      <c r="C28">
        <v>0</v>
      </c>
      <c r="D28" s="9" t="str">
        <f>VLOOKUP(Table_scibert_document_topics[[#This Row],[Column3.topic]],scibert_documents_topicDescript!$B$2:$C$27, 2, FALSE)</f>
        <v>0_technology_teachers_of_the</v>
      </c>
    </row>
    <row r="29" spans="1:4" x14ac:dyDescent="0.25">
      <c r="A29" t="s">
        <v>667</v>
      </c>
      <c r="B29" t="s">
        <v>668</v>
      </c>
      <c r="C29">
        <v>-1</v>
      </c>
      <c r="D29" s="9" t="str">
        <f>VLOOKUP(Table_scibert_document_topics[[#This Row],[Column3.topic]],scibert_documents_topicDescript!$B$2:$C$27, 2, FALSE)</f>
        <v>-1_the_of_and_in_language_learning</v>
      </c>
    </row>
    <row r="30" spans="1:4" x14ac:dyDescent="0.25">
      <c r="A30" t="s">
        <v>671</v>
      </c>
      <c r="B30" t="s">
        <v>672</v>
      </c>
      <c r="C30">
        <v>12</v>
      </c>
      <c r="D30" s="9" t="str">
        <f>VLOOKUP(Table_scibert_document_topics[[#This Row],[Column3.topic]],scibert_documents_topicDescript!$B$2:$C$27, 2, FALSE)</f>
        <v>12_listening_test_the_of</v>
      </c>
    </row>
    <row r="31" spans="1:4" x14ac:dyDescent="0.25">
      <c r="A31" t="s">
        <v>676</v>
      </c>
      <c r="B31" t="s">
        <v>677</v>
      </c>
      <c r="C31">
        <v>-1</v>
      </c>
      <c r="D31" s="9" t="str">
        <f>VLOOKUP(Table_scibert_document_topics[[#This Row],[Column3.topic]],scibert_documents_topicDescript!$B$2:$C$27, 2, FALSE)</f>
        <v>-1_the_of_and_in_language_learning</v>
      </c>
    </row>
    <row r="32" spans="1:4" x14ac:dyDescent="0.25">
      <c r="A32" t="s">
        <v>681</v>
      </c>
      <c r="B32" t="s">
        <v>682</v>
      </c>
      <c r="C32">
        <v>4</v>
      </c>
      <c r="D32" s="9" t="str">
        <f>VLOOKUP(Table_scibert_document_topics[[#This Row],[Column3.topic]],scibert_documents_topicDescript!$B$2:$C$27, 2, FALSE)</f>
        <v>4_intercultural_telecollaboration_and_the</v>
      </c>
    </row>
    <row r="33" spans="1:4" x14ac:dyDescent="0.25">
      <c r="A33" t="s">
        <v>685</v>
      </c>
      <c r="B33" t="s">
        <v>686</v>
      </c>
      <c r="C33">
        <v>7</v>
      </c>
      <c r="D33" s="9" t="str">
        <f>VLOOKUP(Table_scibert_document_topics[[#This Row],[Column3.topic]],scibert_documents_topicDescript!$B$2:$C$27, 2, FALSE)</f>
        <v>7_game_games_gaming_and</v>
      </c>
    </row>
    <row r="34" spans="1:4" x14ac:dyDescent="0.25">
      <c r="A34" t="s">
        <v>690</v>
      </c>
      <c r="B34" t="s">
        <v>691</v>
      </c>
      <c r="C34">
        <v>9</v>
      </c>
      <c r="D34" s="9" t="str">
        <f>VLOOKUP(Table_scibert_document_topics[[#This Row],[Column3.topic]],scibert_documents_topicDescript!$B$2:$C$27, 2, FALSE)</f>
        <v>9_writing_collaborative_wiki_the</v>
      </c>
    </row>
    <row r="35" spans="1:4" x14ac:dyDescent="0.25">
      <c r="A35" t="s">
        <v>695</v>
      </c>
      <c r="B35" t="s">
        <v>696</v>
      </c>
      <c r="C35">
        <v>1</v>
      </c>
      <c r="D35" s="9" t="str">
        <f>VLOOKUP(Table_scibert_document_topics[[#This Row],[Column3.topic]],scibert_documents_topicDescript!$B$2:$C$27, 2, FALSE)</f>
        <v>1_writing_feedback_the_and</v>
      </c>
    </row>
    <row r="36" spans="1:4" x14ac:dyDescent="0.25">
      <c r="A36" t="s">
        <v>700</v>
      </c>
      <c r="B36" t="s">
        <v>701</v>
      </c>
      <c r="C36">
        <v>3</v>
      </c>
      <c r="D36" s="9" t="str">
        <f>VLOOKUP(Table_scibert_document_topics[[#This Row],[Column3.topic]],scibert_documents_topicDescript!$B$2:$C$27, 2, FALSE)</f>
        <v>3_mobile_learning_mall_the</v>
      </c>
    </row>
    <row r="37" spans="1:4" x14ac:dyDescent="0.25">
      <c r="A37" t="s">
        <v>3000</v>
      </c>
      <c r="B37" t="s">
        <v>5933</v>
      </c>
      <c r="C37">
        <v>6</v>
      </c>
      <c r="D37" s="9" t="str">
        <f>VLOOKUP(Table_scibert_document_topics[[#This Row],[Column3.topic]],scibert_documents_topicDescript!$B$2:$C$27, 2, FALSE)</f>
        <v>6_pronunciation_the_asr_of</v>
      </c>
    </row>
    <row r="38" spans="1:4" x14ac:dyDescent="0.25">
      <c r="A38" t="s">
        <v>3004</v>
      </c>
      <c r="B38" t="s">
        <v>3005</v>
      </c>
      <c r="C38">
        <v>21</v>
      </c>
      <c r="D38" s="9" t="str">
        <f>VLOOKUP(Table_scibert_document_topics[[#This Row],[Column3.topic]],scibert_documents_topicDescript!$B$2:$C$27, 2, FALSE)</f>
        <v>21_call_quot_studies_the</v>
      </c>
    </row>
    <row r="39" spans="1:4" x14ac:dyDescent="0.25">
      <c r="A39" t="s">
        <v>3009</v>
      </c>
      <c r="B39" t="s">
        <v>3010</v>
      </c>
      <c r="C39">
        <v>-1</v>
      </c>
      <c r="D39" s="9" t="str">
        <f>VLOOKUP(Table_scibert_document_topics[[#This Row],[Column3.topic]],scibert_documents_topicDescript!$B$2:$C$27, 2, FALSE)</f>
        <v>-1_the_of_and_in_language_learning</v>
      </c>
    </row>
    <row r="40" spans="1:4" x14ac:dyDescent="0.25">
      <c r="A40" t="s">
        <v>3014</v>
      </c>
      <c r="B40" t="s">
        <v>3015</v>
      </c>
      <c r="C40">
        <v>15</v>
      </c>
      <c r="D40" s="9" t="str">
        <f>VLOOKUP(Table_scibert_document_topics[[#This Row],[Column3.topic]],scibert_documents_topicDescript!$B$2:$C$27, 2, FALSE)</f>
        <v>15_multimodal_of_the_and</v>
      </c>
    </row>
    <row r="41" spans="1:4" x14ac:dyDescent="0.25">
      <c r="A41" t="s">
        <v>3019</v>
      </c>
      <c r="B41" t="s">
        <v>3020</v>
      </c>
      <c r="C41">
        <v>16</v>
      </c>
      <c r="D41" s="9" t="str">
        <f>VLOOKUP(Table_scibert_document_topics[[#This Row],[Column3.topic]],scibert_documents_topicDescript!$B$2:$C$27, 2, FALSE)</f>
        <v>16_captions_comprehension_captioning_caption</v>
      </c>
    </row>
    <row r="42" spans="1:4" x14ac:dyDescent="0.25">
      <c r="A42" t="s">
        <v>3024</v>
      </c>
      <c r="B42" t="s">
        <v>3025</v>
      </c>
      <c r="C42">
        <v>0</v>
      </c>
      <c r="D42" s="9" t="str">
        <f>VLOOKUP(Table_scibert_document_topics[[#This Row],[Column3.topic]],scibert_documents_topicDescript!$B$2:$C$27, 2, FALSE)</f>
        <v>0_technology_teachers_of_the</v>
      </c>
    </row>
    <row r="43" spans="1:4" x14ac:dyDescent="0.25">
      <c r="A43" t="s">
        <v>3435</v>
      </c>
      <c r="B43" t="s">
        <v>4903</v>
      </c>
      <c r="C43">
        <v>3</v>
      </c>
      <c r="D43" s="9" t="str">
        <f>VLOOKUP(Table_scibert_document_topics[[#This Row],[Column3.topic]],scibert_documents_topicDescript!$B$2:$C$27, 2, FALSE)</f>
        <v>3_mobile_learning_mall_the</v>
      </c>
    </row>
    <row r="44" spans="1:4" x14ac:dyDescent="0.25">
      <c r="A44" t="s">
        <v>3851</v>
      </c>
      <c r="B44" t="s">
        <v>3852</v>
      </c>
      <c r="C44">
        <v>6</v>
      </c>
      <c r="D44" s="9" t="str">
        <f>VLOOKUP(Table_scibert_document_topics[[#This Row],[Column3.topic]],scibert_documents_topicDescript!$B$2:$C$27, 2, FALSE)</f>
        <v>6_pronunciation_the_asr_of</v>
      </c>
    </row>
    <row r="45" spans="1:4" x14ac:dyDescent="0.25">
      <c r="A45" t="s">
        <v>3856</v>
      </c>
      <c r="B45" t="s">
        <v>3857</v>
      </c>
      <c r="C45">
        <v>2</v>
      </c>
      <c r="D45" s="9" t="str">
        <f>VLOOKUP(Table_scibert_document_topics[[#This Row],[Column3.topic]],scibert_documents_topicDescript!$B$2:$C$27, 2, FALSE)</f>
        <v>2_task_the_in_and</v>
      </c>
    </row>
    <row r="46" spans="1:4" x14ac:dyDescent="0.25">
      <c r="A46" t="s">
        <v>3860</v>
      </c>
      <c r="B46" t="s">
        <v>3861</v>
      </c>
      <c r="C46">
        <v>-1</v>
      </c>
      <c r="D46" s="9" t="str">
        <f>VLOOKUP(Table_scibert_document_topics[[#This Row],[Column3.topic]],scibert_documents_topicDescript!$B$2:$C$27, 2, FALSE)</f>
        <v>-1_the_of_and_in_language_learning</v>
      </c>
    </row>
    <row r="47" spans="1:4" x14ac:dyDescent="0.25">
      <c r="A47" t="s">
        <v>3865</v>
      </c>
      <c r="B47" t="s">
        <v>3866</v>
      </c>
      <c r="C47">
        <v>17</v>
      </c>
      <c r="D47" s="9" t="str">
        <f>VLOOKUP(Table_scibert_document_topics[[#This Row],[Column3.topic]],scibert_documents_topicDescript!$B$2:$C$27, 2, FALSE)</f>
        <v>17_vocabulary_of_the_and</v>
      </c>
    </row>
    <row r="48" spans="1:4" x14ac:dyDescent="0.25">
      <c r="A48" t="s">
        <v>3870</v>
      </c>
      <c r="B48" t="s">
        <v>3871</v>
      </c>
      <c r="C48">
        <v>-1</v>
      </c>
      <c r="D48" s="9" t="str">
        <f>VLOOKUP(Table_scibert_document_topics[[#This Row],[Column3.topic]],scibert_documents_topicDescript!$B$2:$C$27, 2, FALSE)</f>
        <v>-1_the_of_and_in_language_learning</v>
      </c>
    </row>
    <row r="49" spans="1:4" x14ac:dyDescent="0.25">
      <c r="A49" t="s">
        <v>3875</v>
      </c>
      <c r="B49" t="s">
        <v>3876</v>
      </c>
      <c r="C49">
        <v>14</v>
      </c>
      <c r="D49" s="9" t="str">
        <f>VLOOKUP(Table_scibert_document_topics[[#This Row],[Column3.topic]],scibert_documents_topicDescript!$B$2:$C$27, 2, FALSE)</f>
        <v>14_and_in_language_social</v>
      </c>
    </row>
    <row r="50" spans="1:4" x14ac:dyDescent="0.25">
      <c r="A50" t="s">
        <v>3880</v>
      </c>
      <c r="B50" t="s">
        <v>3881</v>
      </c>
      <c r="C50">
        <v>12</v>
      </c>
      <c r="D50" s="9" t="str">
        <f>VLOOKUP(Table_scibert_document_topics[[#This Row],[Column3.topic]],scibert_documents_topicDescript!$B$2:$C$27, 2, FALSE)</f>
        <v>12_listening_test_the_of</v>
      </c>
    </row>
    <row r="51" spans="1:4" x14ac:dyDescent="0.25">
      <c r="A51" t="s">
        <v>3885</v>
      </c>
      <c r="B51" t="s">
        <v>3886</v>
      </c>
      <c r="C51">
        <v>-1</v>
      </c>
      <c r="D51" s="9" t="str">
        <f>VLOOKUP(Table_scibert_document_topics[[#This Row],[Column3.topic]],scibert_documents_topicDescript!$B$2:$C$27, 2, FALSE)</f>
        <v>-1_the_of_and_in_language_learning</v>
      </c>
    </row>
    <row r="52" spans="1:4" x14ac:dyDescent="0.25">
      <c r="A52" t="s">
        <v>3890</v>
      </c>
      <c r="B52" t="s">
        <v>3891</v>
      </c>
      <c r="C52">
        <v>-1</v>
      </c>
      <c r="D52" s="9" t="str">
        <f>VLOOKUP(Table_scibert_document_topics[[#This Row],[Column3.topic]],scibert_documents_topicDescript!$B$2:$C$27, 2, FALSE)</f>
        <v>-1_the_of_and_in_language_learning</v>
      </c>
    </row>
    <row r="53" spans="1:4" x14ac:dyDescent="0.25">
      <c r="A53" t="s">
        <v>3895</v>
      </c>
      <c r="B53" t="s">
        <v>3896</v>
      </c>
      <c r="C53">
        <v>11</v>
      </c>
      <c r="D53" s="9" t="str">
        <f>VLOOKUP(Table_scibert_document_topics[[#This Row],[Column3.topic]],scibert_documents_topicDescript!$B$2:$C$27, 2, FALSE)</f>
        <v>11_online_and_the_for</v>
      </c>
    </row>
    <row r="54" spans="1:4" x14ac:dyDescent="0.25">
      <c r="A54" t="s">
        <v>3900</v>
      </c>
      <c r="B54" t="s">
        <v>3901</v>
      </c>
      <c r="C54">
        <v>8</v>
      </c>
      <c r="D54" s="9" t="str">
        <f>VLOOKUP(Table_scibert_document_topics[[#This Row],[Column3.topic]],scibert_documents_topicDescript!$B$2:$C$27, 2, FALSE)</f>
        <v>8_blended_online_the_learning</v>
      </c>
    </row>
    <row r="55" spans="1:4" x14ac:dyDescent="0.25">
      <c r="A55" t="s">
        <v>3905</v>
      </c>
      <c r="B55" t="s">
        <v>3906</v>
      </c>
      <c r="C55">
        <v>22</v>
      </c>
      <c r="D55" s="9" t="str">
        <f>VLOOKUP(Table_scibert_document_topics[[#This Row],[Column3.topic]],scibert_documents_topicDescript!$B$2:$C$27, 2, FALSE)</f>
        <v>22_mt_translation_students_machine</v>
      </c>
    </row>
    <row r="56" spans="1:4" x14ac:dyDescent="0.25">
      <c r="A56" t="s">
        <v>3910</v>
      </c>
      <c r="B56" t="s">
        <v>3911</v>
      </c>
      <c r="C56">
        <v>0</v>
      </c>
      <c r="D56" s="9" t="str">
        <f>VLOOKUP(Table_scibert_document_topics[[#This Row],[Column3.topic]],scibert_documents_topicDescript!$B$2:$C$27, 2, FALSE)</f>
        <v>0_technology_teachers_of_the</v>
      </c>
    </row>
    <row r="57" spans="1:4" x14ac:dyDescent="0.25">
      <c r="A57" t="s">
        <v>3915</v>
      </c>
      <c r="B57" t="s">
        <v>3916</v>
      </c>
      <c r="C57">
        <v>4</v>
      </c>
      <c r="D57" s="9" t="str">
        <f>VLOOKUP(Table_scibert_document_topics[[#This Row],[Column3.topic]],scibert_documents_topicDescript!$B$2:$C$27, 2, FALSE)</f>
        <v>4_intercultural_telecollaboration_and_the</v>
      </c>
    </row>
    <row r="58" spans="1:4" x14ac:dyDescent="0.25">
      <c r="A58" t="s">
        <v>3920</v>
      </c>
      <c r="B58" t="s">
        <v>3921</v>
      </c>
      <c r="C58">
        <v>14</v>
      </c>
      <c r="D58" s="9" t="str">
        <f>VLOOKUP(Table_scibert_document_topics[[#This Row],[Column3.topic]],scibert_documents_topicDescript!$B$2:$C$27, 2, FALSE)</f>
        <v>14_and_in_language_social</v>
      </c>
    </row>
    <row r="59" spans="1:4" x14ac:dyDescent="0.25">
      <c r="A59" t="s">
        <v>3925</v>
      </c>
      <c r="B59" t="s">
        <v>3926</v>
      </c>
      <c r="C59">
        <v>9</v>
      </c>
      <c r="D59" s="9" t="str">
        <f>VLOOKUP(Table_scibert_document_topics[[#This Row],[Column3.topic]],scibert_documents_topicDescript!$B$2:$C$27, 2, FALSE)</f>
        <v>9_writing_collaborative_wiki_the</v>
      </c>
    </row>
    <row r="60" spans="1:4" x14ac:dyDescent="0.25">
      <c r="A60" t="s">
        <v>3930</v>
      </c>
      <c r="B60" t="s">
        <v>3931</v>
      </c>
      <c r="C60">
        <v>4</v>
      </c>
      <c r="D60" s="9" t="str">
        <f>VLOOKUP(Table_scibert_document_topics[[#This Row],[Column3.topic]],scibert_documents_topicDescript!$B$2:$C$27, 2, FALSE)</f>
        <v>4_intercultural_telecollaboration_and_the</v>
      </c>
    </row>
    <row r="61" spans="1:4" x14ac:dyDescent="0.25">
      <c r="A61" t="s">
        <v>3935</v>
      </c>
      <c r="B61" t="s">
        <v>3936</v>
      </c>
      <c r="C61">
        <v>-1</v>
      </c>
      <c r="D61" s="9" t="str">
        <f>VLOOKUP(Table_scibert_document_topics[[#This Row],[Column3.topic]],scibert_documents_topicDescript!$B$2:$C$27, 2, FALSE)</f>
        <v>-1_the_of_and_in_language_learning</v>
      </c>
    </row>
    <row r="62" spans="1:4" x14ac:dyDescent="0.25">
      <c r="A62" t="s">
        <v>3940</v>
      </c>
      <c r="B62" t="s">
        <v>3941</v>
      </c>
      <c r="C62">
        <v>-1</v>
      </c>
      <c r="D62" s="9" t="str">
        <f>VLOOKUP(Table_scibert_document_topics[[#This Row],[Column3.topic]],scibert_documents_topicDescript!$B$2:$C$27, 2, FALSE)</f>
        <v>-1_the_of_and_in_language_learning</v>
      </c>
    </row>
    <row r="63" spans="1:4" x14ac:dyDescent="0.25">
      <c r="A63" t="s">
        <v>3944</v>
      </c>
      <c r="B63" t="s">
        <v>3945</v>
      </c>
      <c r="C63">
        <v>2</v>
      </c>
      <c r="D63" s="9" t="str">
        <f>VLOOKUP(Table_scibert_document_topics[[#This Row],[Column3.topic]],scibert_documents_topicDescript!$B$2:$C$27, 2, FALSE)</f>
        <v>2_task_the_in_and</v>
      </c>
    </row>
    <row r="64" spans="1:4" x14ac:dyDescent="0.25">
      <c r="A64" t="s">
        <v>3949</v>
      </c>
      <c r="B64" t="s">
        <v>3950</v>
      </c>
      <c r="C64">
        <v>-1</v>
      </c>
      <c r="D64" s="9" t="str">
        <f>VLOOKUP(Table_scibert_document_topics[[#This Row],[Column3.topic]],scibert_documents_topicDescript!$B$2:$C$27, 2, FALSE)</f>
        <v>-1_the_of_and_in_language_learning</v>
      </c>
    </row>
    <row r="65" spans="1:4" x14ac:dyDescent="0.25">
      <c r="A65" t="s">
        <v>3954</v>
      </c>
      <c r="B65" t="s">
        <v>3955</v>
      </c>
      <c r="C65">
        <v>-1</v>
      </c>
      <c r="D65" s="9" t="str">
        <f>VLOOKUP(Table_scibert_document_topics[[#This Row],[Column3.topic]],scibert_documents_topicDescript!$B$2:$C$27, 2, FALSE)</f>
        <v>-1_the_of_and_in_language_learning</v>
      </c>
    </row>
    <row r="66" spans="1:4" x14ac:dyDescent="0.25">
      <c r="A66" t="s">
        <v>3959</v>
      </c>
      <c r="B66" t="s">
        <v>3960</v>
      </c>
      <c r="C66">
        <v>-1</v>
      </c>
      <c r="D66" s="9" t="str">
        <f>VLOOKUP(Table_scibert_document_topics[[#This Row],[Column3.topic]],scibert_documents_topicDescript!$B$2:$C$27, 2, FALSE)</f>
        <v>-1_the_of_and_in_language_learning</v>
      </c>
    </row>
    <row r="67" spans="1:4" x14ac:dyDescent="0.25">
      <c r="A67" t="s">
        <v>4372</v>
      </c>
      <c r="B67" t="s">
        <v>4373</v>
      </c>
      <c r="C67">
        <v>14</v>
      </c>
      <c r="D67" s="9" t="str">
        <f>VLOOKUP(Table_scibert_document_topics[[#This Row],[Column3.topic]],scibert_documents_topicDescript!$B$2:$C$27, 2, FALSE)</f>
        <v>14_and_in_language_social</v>
      </c>
    </row>
    <row r="68" spans="1:4" x14ac:dyDescent="0.25">
      <c r="A68" t="s">
        <v>4377</v>
      </c>
      <c r="B68" t="s">
        <v>4378</v>
      </c>
      <c r="C68">
        <v>24</v>
      </c>
      <c r="D68" s="9" t="str">
        <f>VLOOKUP(Table_scibert_document_topics[[#This Row],[Column3.topic]],scibert_documents_topicDescript!$B$2:$C$27, 2, FALSE)</f>
        <v>24_anxiety_fla_the_and</v>
      </c>
    </row>
    <row r="69" spans="1:4" x14ac:dyDescent="0.25">
      <c r="A69" t="s">
        <v>4382</v>
      </c>
      <c r="B69" t="s">
        <v>4383</v>
      </c>
      <c r="C69">
        <v>7</v>
      </c>
      <c r="D69" s="9" t="str">
        <f>VLOOKUP(Table_scibert_document_topics[[#This Row],[Column3.topic]],scibert_documents_topicDescript!$B$2:$C$27, 2, FALSE)</f>
        <v>7_game_games_gaming_and</v>
      </c>
    </row>
    <row r="70" spans="1:4" x14ac:dyDescent="0.25">
      <c r="A70" t="s">
        <v>4387</v>
      </c>
      <c r="B70" t="s">
        <v>4388</v>
      </c>
      <c r="C70">
        <v>10</v>
      </c>
      <c r="D70" s="9" t="str">
        <f>VLOOKUP(Table_scibert_document_topics[[#This Row],[Column3.topic]],scibert_documents_topicDescript!$B$2:$C$27, 2, FALSE)</f>
        <v>10_vr_virtual_the_and</v>
      </c>
    </row>
    <row r="71" spans="1:4" x14ac:dyDescent="0.25">
      <c r="A71" t="s">
        <v>4392</v>
      </c>
      <c r="B71" t="s">
        <v>4393</v>
      </c>
      <c r="C71">
        <v>-1</v>
      </c>
      <c r="D71" s="9" t="str">
        <f>VLOOKUP(Table_scibert_document_topics[[#This Row],[Column3.topic]],scibert_documents_topicDescript!$B$2:$C$27, 2, FALSE)</f>
        <v>-1_the_of_and_in_language_learning</v>
      </c>
    </row>
    <row r="72" spans="1:4" x14ac:dyDescent="0.25">
      <c r="A72" t="s">
        <v>4397</v>
      </c>
      <c r="B72" t="s">
        <v>4398</v>
      </c>
      <c r="C72">
        <v>3</v>
      </c>
      <c r="D72" s="9" t="str">
        <f>VLOOKUP(Table_scibert_document_topics[[#This Row],[Column3.topic]],scibert_documents_topicDescript!$B$2:$C$27, 2, FALSE)</f>
        <v>3_mobile_learning_mall_the</v>
      </c>
    </row>
    <row r="73" spans="1:4" x14ac:dyDescent="0.25">
      <c r="A73" t="s">
        <v>4402</v>
      </c>
      <c r="B73" t="s">
        <v>4403</v>
      </c>
      <c r="C73">
        <v>16</v>
      </c>
      <c r="D73" s="9" t="str">
        <f>VLOOKUP(Table_scibert_document_topics[[#This Row],[Column3.topic]],scibert_documents_topicDescript!$B$2:$C$27, 2, FALSE)</f>
        <v>16_captions_comprehension_captioning_caption</v>
      </c>
    </row>
    <row r="74" spans="1:4" x14ac:dyDescent="0.25">
      <c r="A74" t="s">
        <v>4407</v>
      </c>
      <c r="B74" t="s">
        <v>4408</v>
      </c>
      <c r="C74">
        <v>4</v>
      </c>
      <c r="D74" s="9" t="str">
        <f>VLOOKUP(Table_scibert_document_topics[[#This Row],[Column3.topic]],scibert_documents_topicDescript!$B$2:$C$27, 2, FALSE)</f>
        <v>4_intercultural_telecollaboration_and_the</v>
      </c>
    </row>
    <row r="75" spans="1:4" x14ac:dyDescent="0.25">
      <c r="A75" t="s">
        <v>4412</v>
      </c>
      <c r="B75" t="s">
        <v>4413</v>
      </c>
      <c r="C75">
        <v>6</v>
      </c>
      <c r="D75" s="9" t="str">
        <f>VLOOKUP(Table_scibert_document_topics[[#This Row],[Column3.topic]],scibert_documents_topicDescript!$B$2:$C$27, 2, FALSE)</f>
        <v>6_pronunciation_the_asr_of</v>
      </c>
    </row>
    <row r="76" spans="1:4" x14ac:dyDescent="0.25">
      <c r="A76" t="s">
        <v>8</v>
      </c>
      <c r="B76" t="s">
        <v>9</v>
      </c>
      <c r="C76">
        <v>2</v>
      </c>
      <c r="D76" s="9" t="str">
        <f>VLOOKUP(Table_scibert_document_topics[[#This Row],[Column3.topic]],scibert_documents_topicDescript!$B$2:$C$27, 2, FALSE)</f>
        <v>2_task_the_in_and</v>
      </c>
    </row>
    <row r="77" spans="1:4" x14ac:dyDescent="0.25">
      <c r="A77" t="s">
        <v>15</v>
      </c>
      <c r="B77" t="s">
        <v>16</v>
      </c>
      <c r="C77">
        <v>0</v>
      </c>
      <c r="D77" s="9" t="str">
        <f>VLOOKUP(Table_scibert_document_topics[[#This Row],[Column3.topic]],scibert_documents_topicDescript!$B$2:$C$27, 2, FALSE)</f>
        <v>0_technology_teachers_of_the</v>
      </c>
    </row>
    <row r="78" spans="1:4" x14ac:dyDescent="0.25">
      <c r="A78" t="s">
        <v>21</v>
      </c>
      <c r="B78" t="s">
        <v>22</v>
      </c>
      <c r="C78">
        <v>-1</v>
      </c>
      <c r="D78" s="9" t="str">
        <f>VLOOKUP(Table_scibert_document_topics[[#This Row],[Column3.topic]],scibert_documents_topicDescript!$B$2:$C$27, 2, FALSE)</f>
        <v>-1_the_of_and_in_language_learning</v>
      </c>
    </row>
    <row r="79" spans="1:4" x14ac:dyDescent="0.25">
      <c r="A79" t="s">
        <v>26</v>
      </c>
      <c r="B79" t="s">
        <v>27</v>
      </c>
      <c r="C79">
        <v>12</v>
      </c>
      <c r="D79" s="9" t="str">
        <f>VLOOKUP(Table_scibert_document_topics[[#This Row],[Column3.topic]],scibert_documents_topicDescript!$B$2:$C$27, 2, FALSE)</f>
        <v>12_listening_test_the_of</v>
      </c>
    </row>
    <row r="80" spans="1:4" x14ac:dyDescent="0.25">
      <c r="A80" t="s">
        <v>32</v>
      </c>
      <c r="B80" t="s">
        <v>33</v>
      </c>
      <c r="C80">
        <v>8</v>
      </c>
      <c r="D80" s="9" t="str">
        <f>VLOOKUP(Table_scibert_document_topics[[#This Row],[Column3.topic]],scibert_documents_topicDescript!$B$2:$C$27, 2, FALSE)</f>
        <v>8_blended_online_the_learning</v>
      </c>
    </row>
    <row r="81" spans="1:4" x14ac:dyDescent="0.25">
      <c r="A81" t="s">
        <v>37</v>
      </c>
      <c r="B81" t="s">
        <v>38</v>
      </c>
      <c r="C81">
        <v>-1</v>
      </c>
      <c r="D81" s="9" t="str">
        <f>VLOOKUP(Table_scibert_document_topics[[#This Row],[Column3.topic]],scibert_documents_topicDescript!$B$2:$C$27, 2, FALSE)</f>
        <v>-1_the_of_and_in_language_learning</v>
      </c>
    </row>
    <row r="82" spans="1:4" x14ac:dyDescent="0.25">
      <c r="A82" t="s">
        <v>42</v>
      </c>
      <c r="B82" t="s">
        <v>43</v>
      </c>
      <c r="C82">
        <v>7</v>
      </c>
      <c r="D82" s="9" t="str">
        <f>VLOOKUP(Table_scibert_document_topics[[#This Row],[Column3.topic]],scibert_documents_topicDescript!$B$2:$C$27, 2, FALSE)</f>
        <v>7_game_games_gaming_and</v>
      </c>
    </row>
    <row r="83" spans="1:4" x14ac:dyDescent="0.25">
      <c r="A83" t="s">
        <v>47</v>
      </c>
      <c r="B83" t="s">
        <v>48</v>
      </c>
      <c r="C83">
        <v>19</v>
      </c>
      <c r="D83" s="9" t="str">
        <f>VLOOKUP(Table_scibert_document_topics[[#This Row],[Column3.topic]],scibert_documents_topicDescript!$B$2:$C$27, 2, FALSE)</f>
        <v>19_reading_students_comprehension_the</v>
      </c>
    </row>
    <row r="84" spans="1:4" x14ac:dyDescent="0.25">
      <c r="A84" t="s">
        <v>52</v>
      </c>
      <c r="B84" t="s">
        <v>53</v>
      </c>
      <c r="C84">
        <v>-1</v>
      </c>
      <c r="D84" s="9" t="str">
        <f>VLOOKUP(Table_scibert_document_topics[[#This Row],[Column3.topic]],scibert_documents_topicDescript!$B$2:$C$27, 2, FALSE)</f>
        <v>-1_the_of_and_in_language_learning</v>
      </c>
    </row>
    <row r="85" spans="1:4" x14ac:dyDescent="0.25">
      <c r="A85" t="s">
        <v>57</v>
      </c>
      <c r="B85" t="s">
        <v>58</v>
      </c>
      <c r="C85">
        <v>-1</v>
      </c>
      <c r="D85" s="9" t="str">
        <f>VLOOKUP(Table_scibert_document_topics[[#This Row],[Column3.topic]],scibert_documents_topicDescript!$B$2:$C$27, 2, FALSE)</f>
        <v>-1_the_of_and_in_language_learning</v>
      </c>
    </row>
    <row r="86" spans="1:4" x14ac:dyDescent="0.25">
      <c r="A86" t="s">
        <v>63</v>
      </c>
      <c r="B86" t="s">
        <v>64</v>
      </c>
      <c r="C86">
        <v>8</v>
      </c>
      <c r="D86" s="9" t="str">
        <f>VLOOKUP(Table_scibert_document_topics[[#This Row],[Column3.topic]],scibert_documents_topicDescript!$B$2:$C$27, 2, FALSE)</f>
        <v>8_blended_online_the_learning</v>
      </c>
    </row>
    <row r="87" spans="1:4" x14ac:dyDescent="0.25">
      <c r="A87" t="s">
        <v>68</v>
      </c>
      <c r="B87" t="s">
        <v>69</v>
      </c>
      <c r="C87">
        <v>-1</v>
      </c>
      <c r="D87" s="9" t="str">
        <f>VLOOKUP(Table_scibert_document_topics[[#This Row],[Column3.topic]],scibert_documents_topicDescript!$B$2:$C$27, 2, FALSE)</f>
        <v>-1_the_of_and_in_language_learning</v>
      </c>
    </row>
    <row r="88" spans="1:4" x14ac:dyDescent="0.25">
      <c r="A88" t="s">
        <v>74</v>
      </c>
      <c r="B88" t="s">
        <v>75</v>
      </c>
      <c r="C88">
        <v>11</v>
      </c>
      <c r="D88" s="9" t="str">
        <f>VLOOKUP(Table_scibert_document_topics[[#This Row],[Column3.topic]],scibert_documents_topicDescript!$B$2:$C$27, 2, FALSE)</f>
        <v>11_online_and_the_for</v>
      </c>
    </row>
    <row r="89" spans="1:4" x14ac:dyDescent="0.25">
      <c r="A89" t="s">
        <v>79</v>
      </c>
      <c r="B89" t="s">
        <v>80</v>
      </c>
      <c r="C89">
        <v>11</v>
      </c>
      <c r="D89" s="9" t="str">
        <f>VLOOKUP(Table_scibert_document_topics[[#This Row],[Column3.topic]],scibert_documents_topicDescript!$B$2:$C$27, 2, FALSE)</f>
        <v>11_online_and_the_for</v>
      </c>
    </row>
    <row r="90" spans="1:4" x14ac:dyDescent="0.25">
      <c r="A90" t="s">
        <v>84</v>
      </c>
      <c r="B90" t="s">
        <v>85</v>
      </c>
      <c r="C90">
        <v>8</v>
      </c>
      <c r="D90" s="9" t="str">
        <f>VLOOKUP(Table_scibert_document_topics[[#This Row],[Column3.topic]],scibert_documents_topicDescript!$B$2:$C$27, 2, FALSE)</f>
        <v>8_blended_online_the_learning</v>
      </c>
    </row>
    <row r="91" spans="1:4" x14ac:dyDescent="0.25">
      <c r="A91" t="s">
        <v>90</v>
      </c>
      <c r="B91" t="s">
        <v>91</v>
      </c>
      <c r="C91">
        <v>11</v>
      </c>
      <c r="D91" s="9" t="str">
        <f>VLOOKUP(Table_scibert_document_topics[[#This Row],[Column3.topic]],scibert_documents_topicDescript!$B$2:$C$27, 2, FALSE)</f>
        <v>11_online_and_the_for</v>
      </c>
    </row>
    <row r="92" spans="1:4" x14ac:dyDescent="0.25">
      <c r="A92" t="s">
        <v>95</v>
      </c>
      <c r="B92" t="s">
        <v>96</v>
      </c>
      <c r="C92">
        <v>11</v>
      </c>
      <c r="D92" s="9" t="str">
        <f>VLOOKUP(Table_scibert_document_topics[[#This Row],[Column3.topic]],scibert_documents_topicDescript!$B$2:$C$27, 2, FALSE)</f>
        <v>11_online_and_the_for</v>
      </c>
    </row>
    <row r="93" spans="1:4" x14ac:dyDescent="0.25">
      <c r="A93" t="s">
        <v>100</v>
      </c>
      <c r="B93" t="s">
        <v>101</v>
      </c>
      <c r="C93">
        <v>11</v>
      </c>
      <c r="D93" s="9" t="str">
        <f>VLOOKUP(Table_scibert_document_topics[[#This Row],[Column3.topic]],scibert_documents_topicDescript!$B$2:$C$27, 2, FALSE)</f>
        <v>11_online_and_the_for</v>
      </c>
    </row>
    <row r="94" spans="1:4" x14ac:dyDescent="0.25">
      <c r="A94" t="s">
        <v>106</v>
      </c>
      <c r="B94" t="s">
        <v>107</v>
      </c>
      <c r="C94">
        <v>-1</v>
      </c>
      <c r="D94" s="9" t="str">
        <f>VLOOKUP(Table_scibert_document_topics[[#This Row],[Column3.topic]],scibert_documents_topicDescript!$B$2:$C$27, 2, FALSE)</f>
        <v>-1_the_of_and_in_language_learning</v>
      </c>
    </row>
    <row r="95" spans="1:4" x14ac:dyDescent="0.25">
      <c r="A95" t="s">
        <v>111</v>
      </c>
      <c r="B95" t="s">
        <v>112</v>
      </c>
      <c r="C95">
        <v>4</v>
      </c>
      <c r="D95" s="9" t="str">
        <f>VLOOKUP(Table_scibert_document_topics[[#This Row],[Column3.topic]],scibert_documents_topicDescript!$B$2:$C$27, 2, FALSE)</f>
        <v>4_intercultural_telecollaboration_and_the</v>
      </c>
    </row>
    <row r="96" spans="1:4" x14ac:dyDescent="0.25">
      <c r="A96" t="s">
        <v>117</v>
      </c>
      <c r="B96" t="s">
        <v>118</v>
      </c>
      <c r="C96">
        <v>18</v>
      </c>
      <c r="D96" s="9" t="str">
        <f>VLOOKUP(Table_scibert_document_topics[[#This Row],[Column3.topic]],scibert_documents_topicDescript!$B$2:$C$27, 2, FALSE)</f>
        <v>18_flipped_the_classroom_in</v>
      </c>
    </row>
    <row r="97" spans="1:4" x14ac:dyDescent="0.25">
      <c r="A97" t="s">
        <v>122</v>
      </c>
      <c r="B97" t="s">
        <v>123</v>
      </c>
      <c r="C97">
        <v>6</v>
      </c>
      <c r="D97" s="9" t="str">
        <f>VLOOKUP(Table_scibert_document_topics[[#This Row],[Column3.topic]],scibert_documents_topicDescript!$B$2:$C$27, 2, FALSE)</f>
        <v>6_pronunciation_the_asr_of</v>
      </c>
    </row>
    <row r="98" spans="1:4" x14ac:dyDescent="0.25">
      <c r="A98" t="s">
        <v>128</v>
      </c>
      <c r="B98" t="s">
        <v>129</v>
      </c>
      <c r="C98">
        <v>4</v>
      </c>
      <c r="D98" s="9" t="str">
        <f>VLOOKUP(Table_scibert_document_topics[[#This Row],[Column3.topic]],scibert_documents_topicDescript!$B$2:$C$27, 2, FALSE)</f>
        <v>4_intercultural_telecollaboration_and_the</v>
      </c>
    </row>
    <row r="99" spans="1:4" x14ac:dyDescent="0.25">
      <c r="A99" t="s">
        <v>134</v>
      </c>
      <c r="B99" t="s">
        <v>135</v>
      </c>
      <c r="C99">
        <v>17</v>
      </c>
      <c r="D99" s="9" t="str">
        <f>VLOOKUP(Table_scibert_document_topics[[#This Row],[Column3.topic]],scibert_documents_topicDescript!$B$2:$C$27, 2, FALSE)</f>
        <v>17_vocabulary_of_the_and</v>
      </c>
    </row>
    <row r="100" spans="1:4" x14ac:dyDescent="0.25">
      <c r="A100" t="s">
        <v>229</v>
      </c>
      <c r="B100" t="s">
        <v>5967</v>
      </c>
      <c r="C100">
        <v>4</v>
      </c>
      <c r="D100" s="9" t="str">
        <f>VLOOKUP(Table_scibert_document_topics[[#This Row],[Column3.topic]],scibert_documents_topicDescript!$B$2:$C$27, 2, FALSE)</f>
        <v>4_intercultural_telecollaboration_and_the</v>
      </c>
    </row>
    <row r="101" spans="1:4" x14ac:dyDescent="0.25">
      <c r="A101" t="s">
        <v>233</v>
      </c>
      <c r="B101" t="s">
        <v>234</v>
      </c>
      <c r="C101">
        <v>16</v>
      </c>
      <c r="D101" s="9" t="str">
        <f>VLOOKUP(Table_scibert_document_topics[[#This Row],[Column3.topic]],scibert_documents_topicDescript!$B$2:$C$27, 2, FALSE)</f>
        <v>16_captions_comprehension_captioning_caption</v>
      </c>
    </row>
    <row r="102" spans="1:4" x14ac:dyDescent="0.25">
      <c r="A102" t="s">
        <v>238</v>
      </c>
      <c r="B102" t="s">
        <v>239</v>
      </c>
      <c r="C102">
        <v>0</v>
      </c>
      <c r="D102" s="9" t="str">
        <f>VLOOKUP(Table_scibert_document_topics[[#This Row],[Column3.topic]],scibert_documents_topicDescript!$B$2:$C$27, 2, FALSE)</f>
        <v>0_technology_teachers_of_the</v>
      </c>
    </row>
    <row r="103" spans="1:4" x14ac:dyDescent="0.25">
      <c r="A103" t="s">
        <v>244</v>
      </c>
      <c r="B103" t="s">
        <v>245</v>
      </c>
      <c r="C103">
        <v>-1</v>
      </c>
      <c r="D103" s="9" t="str">
        <f>VLOOKUP(Table_scibert_document_topics[[#This Row],[Column3.topic]],scibert_documents_topicDescript!$B$2:$C$27, 2, FALSE)</f>
        <v>-1_the_of_and_in_language_learning</v>
      </c>
    </row>
    <row r="104" spans="1:4" x14ac:dyDescent="0.25">
      <c r="A104" t="s">
        <v>249</v>
      </c>
      <c r="B104" t="s">
        <v>250</v>
      </c>
      <c r="C104">
        <v>9</v>
      </c>
      <c r="D104" s="9" t="str">
        <f>VLOOKUP(Table_scibert_document_topics[[#This Row],[Column3.topic]],scibert_documents_topicDescript!$B$2:$C$27, 2, FALSE)</f>
        <v>9_writing_collaborative_wiki_the</v>
      </c>
    </row>
    <row r="105" spans="1:4" x14ac:dyDescent="0.25">
      <c r="A105" t="s">
        <v>255</v>
      </c>
      <c r="B105" t="s">
        <v>256</v>
      </c>
      <c r="C105">
        <v>-1</v>
      </c>
      <c r="D105" s="9" t="str">
        <f>VLOOKUP(Table_scibert_document_topics[[#This Row],[Column3.topic]],scibert_documents_topicDescript!$B$2:$C$27, 2, FALSE)</f>
        <v>-1_the_of_and_in_language_learning</v>
      </c>
    </row>
    <row r="106" spans="1:4" x14ac:dyDescent="0.25">
      <c r="A106" t="s">
        <v>260</v>
      </c>
      <c r="B106" t="s">
        <v>261</v>
      </c>
      <c r="C106">
        <v>6</v>
      </c>
      <c r="D106" s="9" t="str">
        <f>VLOOKUP(Table_scibert_document_topics[[#This Row],[Column3.topic]],scibert_documents_topicDescript!$B$2:$C$27, 2, FALSE)</f>
        <v>6_pronunciation_the_asr_of</v>
      </c>
    </row>
    <row r="107" spans="1:4" x14ac:dyDescent="0.25">
      <c r="A107" t="s">
        <v>265</v>
      </c>
      <c r="B107" t="s">
        <v>266</v>
      </c>
      <c r="C107">
        <v>-1</v>
      </c>
      <c r="D107" s="9" t="str">
        <f>VLOOKUP(Table_scibert_document_topics[[#This Row],[Column3.topic]],scibert_documents_topicDescript!$B$2:$C$27, 2, FALSE)</f>
        <v>-1_the_of_and_in_language_learning</v>
      </c>
    </row>
    <row r="108" spans="1:4" x14ac:dyDescent="0.25">
      <c r="A108" t="s">
        <v>270</v>
      </c>
      <c r="B108" t="s">
        <v>271</v>
      </c>
      <c r="C108">
        <v>8</v>
      </c>
      <c r="D108" s="9" t="str">
        <f>VLOOKUP(Table_scibert_document_topics[[#This Row],[Column3.topic]],scibert_documents_topicDescript!$B$2:$C$27, 2, FALSE)</f>
        <v>8_blended_online_the_learning</v>
      </c>
    </row>
    <row r="109" spans="1:4" x14ac:dyDescent="0.25">
      <c r="A109" t="s">
        <v>276</v>
      </c>
      <c r="B109" t="s">
        <v>277</v>
      </c>
      <c r="C109">
        <v>19</v>
      </c>
      <c r="D109" s="9" t="str">
        <f>VLOOKUP(Table_scibert_document_topics[[#This Row],[Column3.topic]],scibert_documents_topicDescript!$B$2:$C$27, 2, FALSE)</f>
        <v>19_reading_students_comprehension_the</v>
      </c>
    </row>
    <row r="110" spans="1:4" x14ac:dyDescent="0.25">
      <c r="A110" t="s">
        <v>281</v>
      </c>
      <c r="B110" t="s">
        <v>282</v>
      </c>
      <c r="C110">
        <v>-1</v>
      </c>
      <c r="D110" s="9" t="str">
        <f>VLOOKUP(Table_scibert_document_topics[[#This Row],[Column3.topic]],scibert_documents_topicDescript!$B$2:$C$27, 2, FALSE)</f>
        <v>-1_the_of_and_in_language_learning</v>
      </c>
    </row>
    <row r="111" spans="1:4" x14ac:dyDescent="0.25">
      <c r="A111" t="s">
        <v>286</v>
      </c>
      <c r="B111" t="s">
        <v>287</v>
      </c>
      <c r="C111">
        <v>13</v>
      </c>
      <c r="D111" s="9" t="str">
        <f>VLOOKUP(Table_scibert_document_topics[[#This Row],[Column3.topic]],scibert_documents_topicDescript!$B$2:$C$27, 2, FALSE)</f>
        <v>13_digital_storytelling_the_and</v>
      </c>
    </row>
    <row r="112" spans="1:4" x14ac:dyDescent="0.25">
      <c r="A112" t="s">
        <v>291</v>
      </c>
      <c r="B112" t="s">
        <v>292</v>
      </c>
      <c r="C112">
        <v>17</v>
      </c>
      <c r="D112" s="9" t="str">
        <f>VLOOKUP(Table_scibert_document_topics[[#This Row],[Column3.topic]],scibert_documents_topicDescript!$B$2:$C$27, 2, FALSE)</f>
        <v>17_vocabulary_of_the_and</v>
      </c>
    </row>
    <row r="113" spans="1:4" x14ac:dyDescent="0.25">
      <c r="A113" t="s">
        <v>297</v>
      </c>
      <c r="B113" t="s">
        <v>298</v>
      </c>
      <c r="C113">
        <v>2</v>
      </c>
      <c r="D113" s="9" t="str">
        <f>VLOOKUP(Table_scibert_document_topics[[#This Row],[Column3.topic]],scibert_documents_topicDescript!$B$2:$C$27, 2, FALSE)</f>
        <v>2_task_the_in_and</v>
      </c>
    </row>
    <row r="114" spans="1:4" x14ac:dyDescent="0.25">
      <c r="A114" t="s">
        <v>302</v>
      </c>
      <c r="B114" t="s">
        <v>303</v>
      </c>
      <c r="C114">
        <v>4</v>
      </c>
      <c r="D114" s="9" t="str">
        <f>VLOOKUP(Table_scibert_document_topics[[#This Row],[Column3.topic]],scibert_documents_topicDescript!$B$2:$C$27, 2, FALSE)</f>
        <v>4_intercultural_telecollaboration_and_the</v>
      </c>
    </row>
    <row r="115" spans="1:4" x14ac:dyDescent="0.25">
      <c r="A115" t="s">
        <v>307</v>
      </c>
      <c r="B115" t="s">
        <v>308</v>
      </c>
      <c r="C115">
        <v>6</v>
      </c>
      <c r="D115" s="9" t="str">
        <f>VLOOKUP(Table_scibert_document_topics[[#This Row],[Column3.topic]],scibert_documents_topicDescript!$B$2:$C$27, 2, FALSE)</f>
        <v>6_pronunciation_the_asr_of</v>
      </c>
    </row>
    <row r="116" spans="1:4" x14ac:dyDescent="0.25">
      <c r="A116" t="s">
        <v>312</v>
      </c>
      <c r="B116" t="s">
        <v>313</v>
      </c>
      <c r="C116">
        <v>11</v>
      </c>
      <c r="D116" s="9" t="str">
        <f>VLOOKUP(Table_scibert_document_topics[[#This Row],[Column3.topic]],scibert_documents_topicDescript!$B$2:$C$27, 2, FALSE)</f>
        <v>11_online_and_the_for</v>
      </c>
    </row>
    <row r="117" spans="1:4" x14ac:dyDescent="0.25">
      <c r="A117" t="s">
        <v>318</v>
      </c>
      <c r="B117" t="s">
        <v>319</v>
      </c>
      <c r="C117">
        <v>11</v>
      </c>
      <c r="D117" s="9" t="str">
        <f>VLOOKUP(Table_scibert_document_topics[[#This Row],[Column3.topic]],scibert_documents_topicDescript!$B$2:$C$27, 2, FALSE)</f>
        <v>11_online_and_the_for</v>
      </c>
    </row>
    <row r="118" spans="1:4" x14ac:dyDescent="0.25">
      <c r="A118" t="s">
        <v>323</v>
      </c>
      <c r="B118" t="s">
        <v>324</v>
      </c>
      <c r="C118">
        <v>14</v>
      </c>
      <c r="D118" s="9" t="str">
        <f>VLOOKUP(Table_scibert_document_topics[[#This Row],[Column3.topic]],scibert_documents_topicDescript!$B$2:$C$27, 2, FALSE)</f>
        <v>14_and_in_language_social</v>
      </c>
    </row>
    <row r="119" spans="1:4" x14ac:dyDescent="0.25">
      <c r="A119" t="s">
        <v>328</v>
      </c>
      <c r="B119" t="s">
        <v>5965</v>
      </c>
      <c r="C119">
        <v>0</v>
      </c>
      <c r="D119" s="9" t="str">
        <f>VLOOKUP(Table_scibert_document_topics[[#This Row],[Column3.topic]],scibert_documents_topicDescript!$B$2:$C$27, 2, FALSE)</f>
        <v>0_technology_teachers_of_the</v>
      </c>
    </row>
    <row r="120" spans="1:4" x14ac:dyDescent="0.25">
      <c r="A120" t="s">
        <v>332</v>
      </c>
      <c r="B120" t="s">
        <v>333</v>
      </c>
      <c r="C120">
        <v>8</v>
      </c>
      <c r="D120" s="9" t="str">
        <f>VLOOKUP(Table_scibert_document_topics[[#This Row],[Column3.topic]],scibert_documents_topicDescript!$B$2:$C$27, 2, FALSE)</f>
        <v>8_blended_online_the_learning</v>
      </c>
    </row>
    <row r="121" spans="1:4" x14ac:dyDescent="0.25">
      <c r="A121" t="s">
        <v>336</v>
      </c>
      <c r="B121" t="s">
        <v>337</v>
      </c>
      <c r="C121">
        <v>6</v>
      </c>
      <c r="D121" s="9" t="str">
        <f>VLOOKUP(Table_scibert_document_topics[[#This Row],[Column3.topic]],scibert_documents_topicDescript!$B$2:$C$27, 2, FALSE)</f>
        <v>6_pronunciation_the_asr_of</v>
      </c>
    </row>
    <row r="122" spans="1:4" x14ac:dyDescent="0.25">
      <c r="A122" t="s">
        <v>342</v>
      </c>
      <c r="B122" t="s">
        <v>343</v>
      </c>
      <c r="C122">
        <v>12</v>
      </c>
      <c r="D122" s="9" t="str">
        <f>VLOOKUP(Table_scibert_document_topics[[#This Row],[Column3.topic]],scibert_documents_topicDescript!$B$2:$C$27, 2, FALSE)</f>
        <v>12_listening_test_the_of</v>
      </c>
    </row>
    <row r="123" spans="1:4" x14ac:dyDescent="0.25">
      <c r="A123" t="s">
        <v>348</v>
      </c>
      <c r="B123" t="s">
        <v>5966</v>
      </c>
      <c r="C123">
        <v>12</v>
      </c>
      <c r="D123" s="9" t="str">
        <f>VLOOKUP(Table_scibert_document_topics[[#This Row],[Column3.topic]],scibert_documents_topicDescript!$B$2:$C$27, 2, FALSE)</f>
        <v>12_listening_test_the_of</v>
      </c>
    </row>
    <row r="124" spans="1:4" x14ac:dyDescent="0.25">
      <c r="A124" t="s">
        <v>352</v>
      </c>
      <c r="B124" t="s">
        <v>353</v>
      </c>
      <c r="C124">
        <v>1</v>
      </c>
      <c r="D124" s="9" t="str">
        <f>VLOOKUP(Table_scibert_document_topics[[#This Row],[Column3.topic]],scibert_documents_topicDescript!$B$2:$C$27, 2, FALSE)</f>
        <v>1_writing_feedback_the_and</v>
      </c>
    </row>
    <row r="125" spans="1:4" x14ac:dyDescent="0.25">
      <c r="A125" t="s">
        <v>357</v>
      </c>
      <c r="B125" t="s">
        <v>358</v>
      </c>
      <c r="C125">
        <v>-1</v>
      </c>
      <c r="D125" s="9" t="str">
        <f>VLOOKUP(Table_scibert_document_topics[[#This Row],[Column3.topic]],scibert_documents_topicDescript!$B$2:$C$27, 2, FALSE)</f>
        <v>-1_the_of_and_in_language_learning</v>
      </c>
    </row>
    <row r="126" spans="1:4" x14ac:dyDescent="0.25">
      <c r="A126" t="s">
        <v>362</v>
      </c>
      <c r="B126" t="s">
        <v>363</v>
      </c>
      <c r="C126">
        <v>-1</v>
      </c>
      <c r="D126" s="9" t="str">
        <f>VLOOKUP(Table_scibert_document_topics[[#This Row],[Column3.topic]],scibert_documents_topicDescript!$B$2:$C$27, 2, FALSE)</f>
        <v>-1_the_of_and_in_language_learning</v>
      </c>
    </row>
    <row r="127" spans="1:4" x14ac:dyDescent="0.25">
      <c r="A127" t="s">
        <v>367</v>
      </c>
      <c r="B127" t="s">
        <v>368</v>
      </c>
      <c r="C127">
        <v>-1</v>
      </c>
      <c r="D127" s="9" t="str">
        <f>VLOOKUP(Table_scibert_document_topics[[#This Row],[Column3.topic]],scibert_documents_topicDescript!$B$2:$C$27, 2, FALSE)</f>
        <v>-1_the_of_and_in_language_learning</v>
      </c>
    </row>
    <row r="128" spans="1:4" x14ac:dyDescent="0.25">
      <c r="A128" t="s">
        <v>372</v>
      </c>
      <c r="B128" t="s">
        <v>373</v>
      </c>
      <c r="C128">
        <v>3</v>
      </c>
      <c r="D128" s="9" t="str">
        <f>VLOOKUP(Table_scibert_document_topics[[#This Row],[Column3.topic]],scibert_documents_topicDescript!$B$2:$C$27, 2, FALSE)</f>
        <v>3_mobile_learning_mall_the</v>
      </c>
    </row>
    <row r="129" spans="1:4" x14ac:dyDescent="0.25">
      <c r="A129" t="s">
        <v>704</v>
      </c>
      <c r="B129" t="s">
        <v>705</v>
      </c>
      <c r="C129">
        <v>1</v>
      </c>
      <c r="D129" s="9" t="str">
        <f>VLOOKUP(Table_scibert_document_topics[[#This Row],[Column3.topic]],scibert_documents_topicDescript!$B$2:$C$27, 2, FALSE)</f>
        <v>1_writing_feedback_the_and</v>
      </c>
    </row>
    <row r="130" spans="1:4" x14ac:dyDescent="0.25">
      <c r="A130" t="s">
        <v>708</v>
      </c>
      <c r="B130" t="s">
        <v>709</v>
      </c>
      <c r="C130">
        <v>8</v>
      </c>
      <c r="D130" s="9" t="str">
        <f>VLOOKUP(Table_scibert_document_topics[[#This Row],[Column3.topic]],scibert_documents_topicDescript!$B$2:$C$27, 2, FALSE)</f>
        <v>8_blended_online_the_learning</v>
      </c>
    </row>
    <row r="131" spans="1:4" x14ac:dyDescent="0.25">
      <c r="A131" t="s">
        <v>712</v>
      </c>
      <c r="B131" t="s">
        <v>713</v>
      </c>
      <c r="C131">
        <v>-1</v>
      </c>
      <c r="D131" s="9" t="str">
        <f>VLOOKUP(Table_scibert_document_topics[[#This Row],[Column3.topic]],scibert_documents_topicDescript!$B$2:$C$27, 2, FALSE)</f>
        <v>-1_the_of_and_in_language_learning</v>
      </c>
    </row>
    <row r="132" spans="1:4" x14ac:dyDescent="0.25">
      <c r="A132" t="s">
        <v>717</v>
      </c>
      <c r="B132" t="s">
        <v>718</v>
      </c>
      <c r="C132">
        <v>6</v>
      </c>
      <c r="D132" s="9" t="str">
        <f>VLOOKUP(Table_scibert_document_topics[[#This Row],[Column3.topic]],scibert_documents_topicDescript!$B$2:$C$27, 2, FALSE)</f>
        <v>6_pronunciation_the_asr_of</v>
      </c>
    </row>
    <row r="133" spans="1:4" x14ac:dyDescent="0.25">
      <c r="A133" t="s">
        <v>723</v>
      </c>
      <c r="B133" t="s">
        <v>724</v>
      </c>
      <c r="C133">
        <v>-1</v>
      </c>
      <c r="D133" s="9" t="str">
        <f>VLOOKUP(Table_scibert_document_topics[[#This Row],[Column3.topic]],scibert_documents_topicDescript!$B$2:$C$27, 2, FALSE)</f>
        <v>-1_the_of_and_in_language_learning</v>
      </c>
    </row>
    <row r="134" spans="1:4" x14ac:dyDescent="0.25">
      <c r="A134" t="s">
        <v>728</v>
      </c>
      <c r="B134" t="s">
        <v>729</v>
      </c>
      <c r="C134">
        <v>10</v>
      </c>
      <c r="D134" s="9" t="str">
        <f>VLOOKUP(Table_scibert_document_topics[[#This Row],[Column3.topic]],scibert_documents_topicDescript!$B$2:$C$27, 2, FALSE)</f>
        <v>10_vr_virtual_the_and</v>
      </c>
    </row>
    <row r="135" spans="1:4" x14ac:dyDescent="0.25">
      <c r="A135" t="s">
        <v>734</v>
      </c>
      <c r="B135" t="s">
        <v>735</v>
      </c>
      <c r="C135">
        <v>12</v>
      </c>
      <c r="D135" s="9" t="str">
        <f>VLOOKUP(Table_scibert_document_topics[[#This Row],[Column3.topic]],scibert_documents_topicDescript!$B$2:$C$27, 2, FALSE)</f>
        <v>12_listening_test_the_of</v>
      </c>
    </row>
    <row r="136" spans="1:4" x14ac:dyDescent="0.25">
      <c r="A136" t="s">
        <v>740</v>
      </c>
      <c r="B136" t="s">
        <v>741</v>
      </c>
      <c r="C136">
        <v>0</v>
      </c>
      <c r="D136" s="9" t="str">
        <f>VLOOKUP(Table_scibert_document_topics[[#This Row],[Column3.topic]],scibert_documents_topicDescript!$B$2:$C$27, 2, FALSE)</f>
        <v>0_technology_teachers_of_the</v>
      </c>
    </row>
    <row r="137" spans="1:4" x14ac:dyDescent="0.25">
      <c r="A137" t="s">
        <v>746</v>
      </c>
      <c r="B137" t="s">
        <v>747</v>
      </c>
      <c r="C137">
        <v>-1</v>
      </c>
      <c r="D137" s="9" t="str">
        <f>VLOOKUP(Table_scibert_document_topics[[#This Row],[Column3.topic]],scibert_documents_topicDescript!$B$2:$C$27, 2, FALSE)</f>
        <v>-1_the_of_and_in_language_learning</v>
      </c>
    </row>
    <row r="138" spans="1:4" x14ac:dyDescent="0.25">
      <c r="A138" t="s">
        <v>751</v>
      </c>
      <c r="B138" t="s">
        <v>752</v>
      </c>
      <c r="C138">
        <v>5</v>
      </c>
      <c r="D138" s="9" t="str">
        <f>VLOOKUP(Table_scibert_document_topics[[#This Row],[Column3.topic]],scibert_documents_topicDescript!$B$2:$C$27, 2, FALSE)</f>
        <v>5_corpus_the_of_ddl</v>
      </c>
    </row>
    <row r="139" spans="1:4" x14ac:dyDescent="0.25">
      <c r="A139" t="s">
        <v>757</v>
      </c>
      <c r="B139" t="s">
        <v>758</v>
      </c>
      <c r="C139">
        <v>-1</v>
      </c>
      <c r="D139" s="9" t="str">
        <f>VLOOKUP(Table_scibert_document_topics[[#This Row],[Column3.topic]],scibert_documents_topicDescript!$B$2:$C$27, 2, FALSE)</f>
        <v>-1_the_of_and_in_language_learning</v>
      </c>
    </row>
    <row r="140" spans="1:4" x14ac:dyDescent="0.25">
      <c r="A140" t="s">
        <v>762</v>
      </c>
      <c r="B140" t="s">
        <v>763</v>
      </c>
      <c r="C140">
        <v>5</v>
      </c>
      <c r="D140" s="9" t="str">
        <f>VLOOKUP(Table_scibert_document_topics[[#This Row],[Column3.topic]],scibert_documents_topicDescript!$B$2:$C$27, 2, FALSE)</f>
        <v>5_corpus_the_of_ddl</v>
      </c>
    </row>
    <row r="141" spans="1:4" x14ac:dyDescent="0.25">
      <c r="A141" t="s">
        <v>768</v>
      </c>
      <c r="B141" t="s">
        <v>769</v>
      </c>
      <c r="C141">
        <v>-1</v>
      </c>
      <c r="D141" s="9" t="str">
        <f>VLOOKUP(Table_scibert_document_topics[[#This Row],[Column3.topic]],scibert_documents_topicDescript!$B$2:$C$27, 2, FALSE)</f>
        <v>-1_the_of_and_in_language_learning</v>
      </c>
    </row>
    <row r="142" spans="1:4" x14ac:dyDescent="0.25">
      <c r="A142" t="s">
        <v>774</v>
      </c>
      <c r="B142" t="s">
        <v>775</v>
      </c>
      <c r="C142">
        <v>1</v>
      </c>
      <c r="D142" s="9" t="str">
        <f>VLOOKUP(Table_scibert_document_topics[[#This Row],[Column3.topic]],scibert_documents_topicDescript!$B$2:$C$27, 2, FALSE)</f>
        <v>1_writing_feedback_the_and</v>
      </c>
    </row>
    <row r="143" spans="1:4" x14ac:dyDescent="0.25">
      <c r="A143" t="s">
        <v>779</v>
      </c>
      <c r="B143" t="s">
        <v>780</v>
      </c>
      <c r="C143">
        <v>18</v>
      </c>
      <c r="D143" s="9" t="str">
        <f>VLOOKUP(Table_scibert_document_topics[[#This Row],[Column3.topic]],scibert_documents_topicDescript!$B$2:$C$27, 2, FALSE)</f>
        <v>18_flipped_the_classroom_in</v>
      </c>
    </row>
    <row r="144" spans="1:4" x14ac:dyDescent="0.25">
      <c r="A144" t="s">
        <v>784</v>
      </c>
      <c r="B144" t="s">
        <v>785</v>
      </c>
      <c r="C144">
        <v>19</v>
      </c>
      <c r="D144" s="9" t="str">
        <f>VLOOKUP(Table_scibert_document_topics[[#This Row],[Column3.topic]],scibert_documents_topicDescript!$B$2:$C$27, 2, FALSE)</f>
        <v>19_reading_students_comprehension_the</v>
      </c>
    </row>
    <row r="145" spans="1:4" x14ac:dyDescent="0.25">
      <c r="A145" t="s">
        <v>789</v>
      </c>
      <c r="B145" t="s">
        <v>790</v>
      </c>
      <c r="C145">
        <v>22</v>
      </c>
      <c r="D145" s="9" t="str">
        <f>VLOOKUP(Table_scibert_document_topics[[#This Row],[Column3.topic]],scibert_documents_topicDescript!$B$2:$C$27, 2, FALSE)</f>
        <v>22_mt_translation_students_machine</v>
      </c>
    </row>
    <row r="146" spans="1:4" x14ac:dyDescent="0.25">
      <c r="A146" t="s">
        <v>794</v>
      </c>
      <c r="B146" t="s">
        <v>795</v>
      </c>
      <c r="C146">
        <v>-1</v>
      </c>
      <c r="D146" s="9" t="str">
        <f>VLOOKUP(Table_scibert_document_topics[[#This Row],[Column3.topic]],scibert_documents_topicDescript!$B$2:$C$27, 2, FALSE)</f>
        <v>-1_the_of_and_in_language_learning</v>
      </c>
    </row>
    <row r="147" spans="1:4" x14ac:dyDescent="0.25">
      <c r="A147" t="s">
        <v>799</v>
      </c>
      <c r="B147" t="s">
        <v>800</v>
      </c>
      <c r="C147">
        <v>6</v>
      </c>
      <c r="D147" s="9" t="str">
        <f>VLOOKUP(Table_scibert_document_topics[[#This Row],[Column3.topic]],scibert_documents_topicDescript!$B$2:$C$27, 2, FALSE)</f>
        <v>6_pronunciation_the_asr_of</v>
      </c>
    </row>
    <row r="148" spans="1:4" x14ac:dyDescent="0.25">
      <c r="A148" t="s">
        <v>804</v>
      </c>
      <c r="B148" t="s">
        <v>805</v>
      </c>
      <c r="C148">
        <v>5</v>
      </c>
      <c r="D148" s="9" t="str">
        <f>VLOOKUP(Table_scibert_document_topics[[#This Row],[Column3.topic]],scibert_documents_topicDescript!$B$2:$C$27, 2, FALSE)</f>
        <v>5_corpus_the_of_ddl</v>
      </c>
    </row>
    <row r="149" spans="1:4" x14ac:dyDescent="0.25">
      <c r="A149" t="s">
        <v>809</v>
      </c>
      <c r="B149" t="s">
        <v>810</v>
      </c>
      <c r="C149">
        <v>-1</v>
      </c>
      <c r="D149" s="9" t="str">
        <f>VLOOKUP(Table_scibert_document_topics[[#This Row],[Column3.topic]],scibert_documents_topicDescript!$B$2:$C$27, 2, FALSE)</f>
        <v>-1_the_of_and_in_language_learning</v>
      </c>
    </row>
    <row r="150" spans="1:4" x14ac:dyDescent="0.25">
      <c r="A150" t="s">
        <v>814</v>
      </c>
      <c r="B150" t="s">
        <v>815</v>
      </c>
      <c r="C150">
        <v>-1</v>
      </c>
      <c r="D150" s="9" t="str">
        <f>VLOOKUP(Table_scibert_document_topics[[#This Row],[Column3.topic]],scibert_documents_topicDescript!$B$2:$C$27, 2, FALSE)</f>
        <v>-1_the_of_and_in_language_learning</v>
      </c>
    </row>
    <row r="151" spans="1:4" x14ac:dyDescent="0.25">
      <c r="A151" t="s">
        <v>819</v>
      </c>
      <c r="B151" t="s">
        <v>820</v>
      </c>
      <c r="C151">
        <v>5</v>
      </c>
      <c r="D151" s="9" t="str">
        <f>VLOOKUP(Table_scibert_document_topics[[#This Row],[Column3.topic]],scibert_documents_topicDescript!$B$2:$C$27, 2, FALSE)</f>
        <v>5_corpus_the_of_ddl</v>
      </c>
    </row>
    <row r="152" spans="1:4" x14ac:dyDescent="0.25">
      <c r="A152" t="s">
        <v>824</v>
      </c>
      <c r="B152" t="s">
        <v>825</v>
      </c>
      <c r="C152">
        <v>0</v>
      </c>
      <c r="D152" s="9" t="str">
        <f>VLOOKUP(Table_scibert_document_topics[[#This Row],[Column3.topic]],scibert_documents_topicDescript!$B$2:$C$27, 2, FALSE)</f>
        <v>0_technology_teachers_of_the</v>
      </c>
    </row>
    <row r="153" spans="1:4" x14ac:dyDescent="0.25">
      <c r="A153" t="s">
        <v>829</v>
      </c>
      <c r="B153" t="s">
        <v>830</v>
      </c>
      <c r="C153">
        <v>14</v>
      </c>
      <c r="D153" s="9" t="str">
        <f>VLOOKUP(Table_scibert_document_topics[[#This Row],[Column3.topic]],scibert_documents_topicDescript!$B$2:$C$27, 2, FALSE)</f>
        <v>14_and_in_language_social</v>
      </c>
    </row>
    <row r="154" spans="1:4" x14ac:dyDescent="0.25">
      <c r="A154" t="s">
        <v>834</v>
      </c>
      <c r="B154" t="s">
        <v>835</v>
      </c>
      <c r="C154">
        <v>4</v>
      </c>
      <c r="D154" s="9" t="str">
        <f>VLOOKUP(Table_scibert_document_topics[[#This Row],[Column3.topic]],scibert_documents_topicDescript!$B$2:$C$27, 2, FALSE)</f>
        <v>4_intercultural_telecollaboration_and_the</v>
      </c>
    </row>
    <row r="155" spans="1:4" x14ac:dyDescent="0.25">
      <c r="A155" t="s">
        <v>840</v>
      </c>
      <c r="B155" t="s">
        <v>841</v>
      </c>
      <c r="C155">
        <v>2</v>
      </c>
      <c r="D155" s="9" t="str">
        <f>VLOOKUP(Table_scibert_document_topics[[#This Row],[Column3.topic]],scibert_documents_topicDescript!$B$2:$C$27, 2, FALSE)</f>
        <v>2_task_the_in_and</v>
      </c>
    </row>
    <row r="156" spans="1:4" x14ac:dyDescent="0.25">
      <c r="A156" t="s">
        <v>845</v>
      </c>
      <c r="B156" t="s">
        <v>846</v>
      </c>
      <c r="C156">
        <v>6</v>
      </c>
      <c r="D156" s="9" t="str">
        <f>VLOOKUP(Table_scibert_document_topics[[#This Row],[Column3.topic]],scibert_documents_topicDescript!$B$2:$C$27, 2, FALSE)</f>
        <v>6_pronunciation_the_asr_of</v>
      </c>
    </row>
    <row r="157" spans="1:4" x14ac:dyDescent="0.25">
      <c r="A157" t="s">
        <v>1074</v>
      </c>
      <c r="B157" t="s">
        <v>1075</v>
      </c>
      <c r="C157">
        <v>-1</v>
      </c>
      <c r="D157" s="9" t="str">
        <f>VLOOKUP(Table_scibert_document_topics[[#This Row],[Column3.topic]],scibert_documents_topicDescript!$B$2:$C$27, 2, FALSE)</f>
        <v>-1_the_of_and_in_language_learning</v>
      </c>
    </row>
    <row r="158" spans="1:4" x14ac:dyDescent="0.25">
      <c r="A158" t="s">
        <v>1079</v>
      </c>
      <c r="B158" t="s">
        <v>1080</v>
      </c>
      <c r="C158">
        <v>9</v>
      </c>
      <c r="D158" s="9" t="str">
        <f>VLOOKUP(Table_scibert_document_topics[[#This Row],[Column3.topic]],scibert_documents_topicDescript!$B$2:$C$27, 2, FALSE)</f>
        <v>9_writing_collaborative_wiki_the</v>
      </c>
    </row>
    <row r="159" spans="1:4" x14ac:dyDescent="0.25">
      <c r="A159" t="s">
        <v>1085</v>
      </c>
      <c r="B159" t="s">
        <v>1086</v>
      </c>
      <c r="C159">
        <v>-1</v>
      </c>
      <c r="D159" s="9" t="str">
        <f>VLOOKUP(Table_scibert_document_topics[[#This Row],[Column3.topic]],scibert_documents_topicDescript!$B$2:$C$27, 2, FALSE)</f>
        <v>-1_the_of_and_in_language_learning</v>
      </c>
    </row>
    <row r="160" spans="1:4" x14ac:dyDescent="0.25">
      <c r="A160" t="s">
        <v>1091</v>
      </c>
      <c r="B160" t="s">
        <v>1092</v>
      </c>
      <c r="C160">
        <v>0</v>
      </c>
      <c r="D160" s="9" t="str">
        <f>VLOOKUP(Table_scibert_document_topics[[#This Row],[Column3.topic]],scibert_documents_topicDescript!$B$2:$C$27, 2, FALSE)</f>
        <v>0_technology_teachers_of_the</v>
      </c>
    </row>
    <row r="161" spans="1:4" x14ac:dyDescent="0.25">
      <c r="A161" t="s">
        <v>1096</v>
      </c>
      <c r="B161" t="s">
        <v>1097</v>
      </c>
      <c r="C161">
        <v>-1</v>
      </c>
      <c r="D161" s="9" t="str">
        <f>VLOOKUP(Table_scibert_document_topics[[#This Row],[Column3.topic]],scibert_documents_topicDescript!$B$2:$C$27, 2, FALSE)</f>
        <v>-1_the_of_and_in_language_learning</v>
      </c>
    </row>
    <row r="162" spans="1:4" x14ac:dyDescent="0.25">
      <c r="A162" t="s">
        <v>1101</v>
      </c>
      <c r="B162" t="s">
        <v>1102</v>
      </c>
      <c r="C162">
        <v>0</v>
      </c>
      <c r="D162" s="9" t="str">
        <f>VLOOKUP(Table_scibert_document_topics[[#This Row],[Column3.topic]],scibert_documents_topicDescript!$B$2:$C$27, 2, FALSE)</f>
        <v>0_technology_teachers_of_the</v>
      </c>
    </row>
    <row r="163" spans="1:4" x14ac:dyDescent="0.25">
      <c r="A163" t="s">
        <v>1107</v>
      </c>
      <c r="B163" t="s">
        <v>1108</v>
      </c>
      <c r="C163">
        <v>2</v>
      </c>
      <c r="D163" s="9" t="str">
        <f>VLOOKUP(Table_scibert_document_topics[[#This Row],[Column3.topic]],scibert_documents_topicDescript!$B$2:$C$27, 2, FALSE)</f>
        <v>2_task_the_in_and</v>
      </c>
    </row>
    <row r="164" spans="1:4" x14ac:dyDescent="0.25">
      <c r="A164" t="s">
        <v>1113</v>
      </c>
      <c r="B164" t="s">
        <v>1114</v>
      </c>
      <c r="C164">
        <v>6</v>
      </c>
      <c r="D164" s="9" t="str">
        <f>VLOOKUP(Table_scibert_document_topics[[#This Row],[Column3.topic]],scibert_documents_topicDescript!$B$2:$C$27, 2, FALSE)</f>
        <v>6_pronunciation_the_asr_of</v>
      </c>
    </row>
    <row r="165" spans="1:4" x14ac:dyDescent="0.25">
      <c r="A165" t="s">
        <v>1118</v>
      </c>
      <c r="B165" t="s">
        <v>1119</v>
      </c>
      <c r="C165">
        <v>19</v>
      </c>
      <c r="D165" s="9" t="str">
        <f>VLOOKUP(Table_scibert_document_topics[[#This Row],[Column3.topic]],scibert_documents_topicDescript!$B$2:$C$27, 2, FALSE)</f>
        <v>19_reading_students_comprehension_the</v>
      </c>
    </row>
    <row r="166" spans="1:4" x14ac:dyDescent="0.25">
      <c r="A166" t="s">
        <v>1123</v>
      </c>
      <c r="B166" t="s">
        <v>1124</v>
      </c>
      <c r="C166">
        <v>20</v>
      </c>
      <c r="D166" s="9" t="str">
        <f>VLOOKUP(Table_scibert_document_topics[[#This Row],[Column3.topic]],scibert_documents_topicDescript!$B$2:$C$27, 2, FALSE)</f>
        <v>20_and_of_identity_in</v>
      </c>
    </row>
    <row r="167" spans="1:4" x14ac:dyDescent="0.25">
      <c r="A167" t="s">
        <v>1128</v>
      </c>
      <c r="B167" t="s">
        <v>1129</v>
      </c>
      <c r="C167">
        <v>-1</v>
      </c>
      <c r="D167" s="9" t="str">
        <f>VLOOKUP(Table_scibert_document_topics[[#This Row],[Column3.topic]],scibert_documents_topicDescript!$B$2:$C$27, 2, FALSE)</f>
        <v>-1_the_of_and_in_language_learning</v>
      </c>
    </row>
    <row r="168" spans="1:4" x14ac:dyDescent="0.25">
      <c r="A168" t="s">
        <v>1132</v>
      </c>
      <c r="B168" t="s">
        <v>1133</v>
      </c>
      <c r="C168">
        <v>-1</v>
      </c>
      <c r="D168" s="9" t="str">
        <f>VLOOKUP(Table_scibert_document_topics[[#This Row],[Column3.topic]],scibert_documents_topicDescript!$B$2:$C$27, 2, FALSE)</f>
        <v>-1_the_of_and_in_language_learning</v>
      </c>
    </row>
    <row r="169" spans="1:4" x14ac:dyDescent="0.25">
      <c r="A169" t="s">
        <v>1137</v>
      </c>
      <c r="B169" t="s">
        <v>1138</v>
      </c>
      <c r="C169">
        <v>11</v>
      </c>
      <c r="D169" s="9" t="str">
        <f>VLOOKUP(Table_scibert_document_topics[[#This Row],[Column3.topic]],scibert_documents_topicDescript!$B$2:$C$27, 2, FALSE)</f>
        <v>11_online_and_the_for</v>
      </c>
    </row>
    <row r="170" spans="1:4" x14ac:dyDescent="0.25">
      <c r="A170" t="s">
        <v>1142</v>
      </c>
      <c r="B170" t="s">
        <v>1143</v>
      </c>
      <c r="C170">
        <v>5</v>
      </c>
      <c r="D170" s="9" t="str">
        <f>VLOOKUP(Table_scibert_document_topics[[#This Row],[Column3.topic]],scibert_documents_topicDescript!$B$2:$C$27, 2, FALSE)</f>
        <v>5_corpus_the_of_ddl</v>
      </c>
    </row>
    <row r="171" spans="1:4" x14ac:dyDescent="0.25">
      <c r="A171" t="s">
        <v>1147</v>
      </c>
      <c r="B171" t="s">
        <v>1148</v>
      </c>
      <c r="C171">
        <v>21</v>
      </c>
      <c r="D171" s="9" t="str">
        <f>VLOOKUP(Table_scibert_document_topics[[#This Row],[Column3.topic]],scibert_documents_topicDescript!$B$2:$C$27, 2, FALSE)</f>
        <v>21_call_quot_studies_the</v>
      </c>
    </row>
    <row r="172" spans="1:4" x14ac:dyDescent="0.25">
      <c r="A172" t="s">
        <v>1153</v>
      </c>
      <c r="B172" t="s">
        <v>1154</v>
      </c>
      <c r="C172">
        <v>9</v>
      </c>
      <c r="D172" s="9" t="str">
        <f>VLOOKUP(Table_scibert_document_topics[[#This Row],[Column3.topic]],scibert_documents_topicDescript!$B$2:$C$27, 2, FALSE)</f>
        <v>9_writing_collaborative_wiki_the</v>
      </c>
    </row>
    <row r="173" spans="1:4" x14ac:dyDescent="0.25">
      <c r="A173" t="s">
        <v>1158</v>
      </c>
      <c r="B173" t="s">
        <v>1159</v>
      </c>
      <c r="C173">
        <v>15</v>
      </c>
      <c r="D173" s="9" t="str">
        <f>VLOOKUP(Table_scibert_document_topics[[#This Row],[Column3.topic]],scibert_documents_topicDescript!$B$2:$C$27, 2, FALSE)</f>
        <v>15_multimodal_of_the_and</v>
      </c>
    </row>
    <row r="174" spans="1:4" x14ac:dyDescent="0.25">
      <c r="A174" t="s">
        <v>1164</v>
      </c>
      <c r="B174" t="s">
        <v>1165</v>
      </c>
      <c r="C174">
        <v>-1</v>
      </c>
      <c r="D174" s="9" t="str">
        <f>VLOOKUP(Table_scibert_document_topics[[#This Row],[Column3.topic]],scibert_documents_topicDescript!$B$2:$C$27, 2, FALSE)</f>
        <v>-1_the_of_and_in_language_learning</v>
      </c>
    </row>
    <row r="175" spans="1:4" x14ac:dyDescent="0.25">
      <c r="A175" t="s">
        <v>1169</v>
      </c>
      <c r="B175" t="s">
        <v>1170</v>
      </c>
      <c r="C175">
        <v>3</v>
      </c>
      <c r="D175" s="9" t="str">
        <f>VLOOKUP(Table_scibert_document_topics[[#This Row],[Column3.topic]],scibert_documents_topicDescript!$B$2:$C$27, 2, FALSE)</f>
        <v>3_mobile_learning_mall_the</v>
      </c>
    </row>
    <row r="176" spans="1:4" x14ac:dyDescent="0.25">
      <c r="A176" t="s">
        <v>1174</v>
      </c>
      <c r="B176" t="s">
        <v>1175</v>
      </c>
      <c r="C176">
        <v>6</v>
      </c>
      <c r="D176" s="9" t="str">
        <f>VLOOKUP(Table_scibert_document_topics[[#This Row],[Column3.topic]],scibert_documents_topicDescript!$B$2:$C$27, 2, FALSE)</f>
        <v>6_pronunciation_the_asr_of</v>
      </c>
    </row>
    <row r="177" spans="1:4" x14ac:dyDescent="0.25">
      <c r="A177" t="s">
        <v>1180</v>
      </c>
      <c r="B177" t="s">
        <v>1181</v>
      </c>
      <c r="C177">
        <v>7</v>
      </c>
      <c r="D177" s="9" t="str">
        <f>VLOOKUP(Table_scibert_document_topics[[#This Row],[Column3.topic]],scibert_documents_topicDescript!$B$2:$C$27, 2, FALSE)</f>
        <v>7_game_games_gaming_and</v>
      </c>
    </row>
    <row r="178" spans="1:4" x14ac:dyDescent="0.25">
      <c r="A178" t="s">
        <v>1185</v>
      </c>
      <c r="B178" t="s">
        <v>1186</v>
      </c>
      <c r="C178">
        <v>0</v>
      </c>
      <c r="D178" s="9" t="str">
        <f>VLOOKUP(Table_scibert_document_topics[[#This Row],[Column3.topic]],scibert_documents_topicDescript!$B$2:$C$27, 2, FALSE)</f>
        <v>0_technology_teachers_of_the</v>
      </c>
    </row>
    <row r="179" spans="1:4" x14ac:dyDescent="0.25">
      <c r="A179" t="s">
        <v>1191</v>
      </c>
      <c r="B179" t="s">
        <v>1192</v>
      </c>
      <c r="C179">
        <v>0</v>
      </c>
      <c r="D179" s="9" t="str">
        <f>VLOOKUP(Table_scibert_document_topics[[#This Row],[Column3.topic]],scibert_documents_topicDescript!$B$2:$C$27, 2, FALSE)</f>
        <v>0_technology_teachers_of_the</v>
      </c>
    </row>
    <row r="180" spans="1:4" x14ac:dyDescent="0.25">
      <c r="A180" t="s">
        <v>1196</v>
      </c>
      <c r="B180" t="s">
        <v>1197</v>
      </c>
      <c r="C180">
        <v>1</v>
      </c>
      <c r="D180" s="9" t="str">
        <f>VLOOKUP(Table_scibert_document_topics[[#This Row],[Column3.topic]],scibert_documents_topicDescript!$B$2:$C$27, 2, FALSE)</f>
        <v>1_writing_feedback_the_and</v>
      </c>
    </row>
    <row r="181" spans="1:4" x14ac:dyDescent="0.25">
      <c r="A181" t="s">
        <v>1200</v>
      </c>
      <c r="B181" t="s">
        <v>1201</v>
      </c>
      <c r="C181">
        <v>1</v>
      </c>
      <c r="D181" s="9" t="str">
        <f>VLOOKUP(Table_scibert_document_topics[[#This Row],[Column3.topic]],scibert_documents_topicDescript!$B$2:$C$27, 2, FALSE)</f>
        <v>1_writing_feedback_the_and</v>
      </c>
    </row>
    <row r="182" spans="1:4" x14ac:dyDescent="0.25">
      <c r="A182" t="s">
        <v>1206</v>
      </c>
      <c r="B182" t="s">
        <v>1207</v>
      </c>
      <c r="C182">
        <v>0</v>
      </c>
      <c r="D182" s="9" t="str">
        <f>VLOOKUP(Table_scibert_document_topics[[#This Row],[Column3.topic]],scibert_documents_topicDescript!$B$2:$C$27, 2, FALSE)</f>
        <v>0_technology_teachers_of_the</v>
      </c>
    </row>
    <row r="183" spans="1:4" x14ac:dyDescent="0.25">
      <c r="A183" t="s">
        <v>1211</v>
      </c>
      <c r="B183" t="s">
        <v>1212</v>
      </c>
      <c r="C183">
        <v>14</v>
      </c>
      <c r="D183" s="9" t="str">
        <f>VLOOKUP(Table_scibert_document_topics[[#This Row],[Column3.topic]],scibert_documents_topicDescript!$B$2:$C$27, 2, FALSE)</f>
        <v>14_and_in_language_social</v>
      </c>
    </row>
    <row r="184" spans="1:4" x14ac:dyDescent="0.25">
      <c r="A184" t="s">
        <v>1216</v>
      </c>
      <c r="B184" t="s">
        <v>1217</v>
      </c>
      <c r="C184">
        <v>-1</v>
      </c>
      <c r="D184" s="9" t="str">
        <f>VLOOKUP(Table_scibert_document_topics[[#This Row],[Column3.topic]],scibert_documents_topicDescript!$B$2:$C$27, 2, FALSE)</f>
        <v>-1_the_of_and_in_language_learning</v>
      </c>
    </row>
    <row r="185" spans="1:4" x14ac:dyDescent="0.25">
      <c r="A185" t="s">
        <v>1222</v>
      </c>
      <c r="B185" t="s">
        <v>5972</v>
      </c>
      <c r="C185">
        <v>4</v>
      </c>
      <c r="D185" s="9" t="str">
        <f>VLOOKUP(Table_scibert_document_topics[[#This Row],[Column3.topic]],scibert_documents_topicDescript!$B$2:$C$27, 2, FALSE)</f>
        <v>4_intercultural_telecollaboration_and_the</v>
      </c>
    </row>
    <row r="186" spans="1:4" x14ac:dyDescent="0.25">
      <c r="A186" t="s">
        <v>1227</v>
      </c>
      <c r="B186" t="s">
        <v>1228</v>
      </c>
      <c r="C186">
        <v>-1</v>
      </c>
      <c r="D186" s="9" t="str">
        <f>VLOOKUP(Table_scibert_document_topics[[#This Row],[Column3.topic]],scibert_documents_topicDescript!$B$2:$C$27, 2, FALSE)</f>
        <v>-1_the_of_and_in_language_learning</v>
      </c>
    </row>
    <row r="187" spans="1:4" x14ac:dyDescent="0.25">
      <c r="A187" t="s">
        <v>1232</v>
      </c>
      <c r="B187" t="s">
        <v>1233</v>
      </c>
      <c r="C187">
        <v>-1</v>
      </c>
      <c r="D187" s="9" t="str">
        <f>VLOOKUP(Table_scibert_document_topics[[#This Row],[Column3.topic]],scibert_documents_topicDescript!$B$2:$C$27, 2, FALSE)</f>
        <v>-1_the_of_and_in_language_learning</v>
      </c>
    </row>
    <row r="188" spans="1:4" x14ac:dyDescent="0.25">
      <c r="A188" t="s">
        <v>1237</v>
      </c>
      <c r="B188" t="s">
        <v>1238</v>
      </c>
      <c r="C188">
        <v>17</v>
      </c>
      <c r="D188" s="9" t="str">
        <f>VLOOKUP(Table_scibert_document_topics[[#This Row],[Column3.topic]],scibert_documents_topicDescript!$B$2:$C$27, 2, FALSE)</f>
        <v>17_vocabulary_of_the_and</v>
      </c>
    </row>
    <row r="189" spans="1:4" x14ac:dyDescent="0.25">
      <c r="A189" t="s">
        <v>1243</v>
      </c>
      <c r="B189" t="s">
        <v>1244</v>
      </c>
      <c r="C189">
        <v>5</v>
      </c>
      <c r="D189" s="9" t="str">
        <f>VLOOKUP(Table_scibert_document_topics[[#This Row],[Column3.topic]],scibert_documents_topicDescript!$B$2:$C$27, 2, FALSE)</f>
        <v>5_corpus_the_of_ddl</v>
      </c>
    </row>
    <row r="190" spans="1:4" x14ac:dyDescent="0.25">
      <c r="A190" t="s">
        <v>1248</v>
      </c>
      <c r="B190" t="s">
        <v>1249</v>
      </c>
      <c r="C190">
        <v>3</v>
      </c>
      <c r="D190" s="9" t="str">
        <f>VLOOKUP(Table_scibert_document_topics[[#This Row],[Column3.topic]],scibert_documents_topicDescript!$B$2:$C$27, 2, FALSE)</f>
        <v>3_mobile_learning_mall_the</v>
      </c>
    </row>
    <row r="191" spans="1:4" x14ac:dyDescent="0.25">
      <c r="A191" t="s">
        <v>1253</v>
      </c>
      <c r="B191" t="s">
        <v>1254</v>
      </c>
      <c r="C191">
        <v>7</v>
      </c>
      <c r="D191" s="9" t="str">
        <f>VLOOKUP(Table_scibert_document_topics[[#This Row],[Column3.topic]],scibert_documents_topicDescript!$B$2:$C$27, 2, FALSE)</f>
        <v>7_game_games_gaming_and</v>
      </c>
    </row>
    <row r="192" spans="1:4" x14ac:dyDescent="0.25">
      <c r="A192" t="s">
        <v>1258</v>
      </c>
      <c r="B192" t="s">
        <v>1259</v>
      </c>
      <c r="C192">
        <v>6</v>
      </c>
      <c r="D192" s="9" t="str">
        <f>VLOOKUP(Table_scibert_document_topics[[#This Row],[Column3.topic]],scibert_documents_topicDescript!$B$2:$C$27, 2, FALSE)</f>
        <v>6_pronunciation_the_asr_of</v>
      </c>
    </row>
    <row r="193" spans="1:4" x14ac:dyDescent="0.25">
      <c r="A193" t="s">
        <v>1263</v>
      </c>
      <c r="B193" t="s">
        <v>1264</v>
      </c>
      <c r="C193">
        <v>1</v>
      </c>
      <c r="D193" s="9" t="str">
        <f>VLOOKUP(Table_scibert_document_topics[[#This Row],[Column3.topic]],scibert_documents_topicDescript!$B$2:$C$27, 2, FALSE)</f>
        <v>1_writing_feedback_the_and</v>
      </c>
    </row>
    <row r="194" spans="1:4" x14ac:dyDescent="0.25">
      <c r="A194" t="s">
        <v>1268</v>
      </c>
      <c r="B194" t="s">
        <v>1269</v>
      </c>
      <c r="C194">
        <v>-1</v>
      </c>
      <c r="D194" s="9" t="str">
        <f>VLOOKUP(Table_scibert_document_topics[[#This Row],[Column3.topic]],scibert_documents_topicDescript!$B$2:$C$27, 2, FALSE)</f>
        <v>-1_the_of_and_in_language_learning</v>
      </c>
    </row>
    <row r="195" spans="1:4" x14ac:dyDescent="0.25">
      <c r="A195" t="s">
        <v>1273</v>
      </c>
      <c r="B195" t="s">
        <v>1274</v>
      </c>
      <c r="C195">
        <v>0</v>
      </c>
      <c r="D195" s="9" t="str">
        <f>VLOOKUP(Table_scibert_document_topics[[#This Row],[Column3.topic]],scibert_documents_topicDescript!$B$2:$C$27, 2, FALSE)</f>
        <v>0_technology_teachers_of_the</v>
      </c>
    </row>
    <row r="196" spans="1:4" x14ac:dyDescent="0.25">
      <c r="A196" t="s">
        <v>1278</v>
      </c>
      <c r="B196" t="s">
        <v>1279</v>
      </c>
      <c r="C196">
        <v>4</v>
      </c>
      <c r="D196" s="9" t="str">
        <f>VLOOKUP(Table_scibert_document_topics[[#This Row],[Column3.topic]],scibert_documents_topicDescript!$B$2:$C$27, 2, FALSE)</f>
        <v>4_intercultural_telecollaboration_and_the</v>
      </c>
    </row>
    <row r="197" spans="1:4" x14ac:dyDescent="0.25">
      <c r="A197" t="s">
        <v>1283</v>
      </c>
      <c r="B197" t="s">
        <v>1284</v>
      </c>
      <c r="C197">
        <v>22</v>
      </c>
      <c r="D197" s="9" t="str">
        <f>VLOOKUP(Table_scibert_document_topics[[#This Row],[Column3.topic]],scibert_documents_topicDescript!$B$2:$C$27, 2, FALSE)</f>
        <v>22_mt_translation_students_machine</v>
      </c>
    </row>
    <row r="198" spans="1:4" x14ac:dyDescent="0.25">
      <c r="A198" t="s">
        <v>1288</v>
      </c>
      <c r="B198" t="s">
        <v>1289</v>
      </c>
      <c r="C198">
        <v>1</v>
      </c>
      <c r="D198" s="9" t="str">
        <f>VLOOKUP(Table_scibert_document_topics[[#This Row],[Column3.topic]],scibert_documents_topicDescript!$B$2:$C$27, 2, FALSE)</f>
        <v>1_writing_feedback_the_and</v>
      </c>
    </row>
    <row r="199" spans="1:4" x14ac:dyDescent="0.25">
      <c r="A199" t="s">
        <v>1293</v>
      </c>
      <c r="B199" t="s">
        <v>1294</v>
      </c>
      <c r="C199">
        <v>1</v>
      </c>
      <c r="D199" s="9" t="str">
        <f>VLOOKUP(Table_scibert_document_topics[[#This Row],[Column3.topic]],scibert_documents_topicDescript!$B$2:$C$27, 2, FALSE)</f>
        <v>1_writing_feedback_the_and</v>
      </c>
    </row>
    <row r="200" spans="1:4" x14ac:dyDescent="0.25">
      <c r="A200" t="s">
        <v>1298</v>
      </c>
      <c r="B200" t="s">
        <v>1299</v>
      </c>
      <c r="C200">
        <v>6</v>
      </c>
      <c r="D200" s="9" t="str">
        <f>VLOOKUP(Table_scibert_document_topics[[#This Row],[Column3.topic]],scibert_documents_topicDescript!$B$2:$C$27, 2, FALSE)</f>
        <v>6_pronunciation_the_asr_of</v>
      </c>
    </row>
    <row r="201" spans="1:4" x14ac:dyDescent="0.25">
      <c r="A201" t="s">
        <v>1303</v>
      </c>
      <c r="B201" t="s">
        <v>1304</v>
      </c>
      <c r="C201">
        <v>-1</v>
      </c>
      <c r="D201" s="9" t="str">
        <f>VLOOKUP(Table_scibert_document_topics[[#This Row],[Column3.topic]],scibert_documents_topicDescript!$B$2:$C$27, 2, FALSE)</f>
        <v>-1_the_of_and_in_language_learning</v>
      </c>
    </row>
    <row r="202" spans="1:4" x14ac:dyDescent="0.25">
      <c r="A202" t="s">
        <v>1308</v>
      </c>
      <c r="B202" t="s">
        <v>1309</v>
      </c>
      <c r="C202">
        <v>9</v>
      </c>
      <c r="D202" s="9" t="str">
        <f>VLOOKUP(Table_scibert_document_topics[[#This Row],[Column3.topic]],scibert_documents_topicDescript!$B$2:$C$27, 2, FALSE)</f>
        <v>9_writing_collaborative_wiki_the</v>
      </c>
    </row>
    <row r="203" spans="1:4" x14ac:dyDescent="0.25">
      <c r="A203" t="s">
        <v>1312</v>
      </c>
      <c r="B203" t="s">
        <v>1313</v>
      </c>
      <c r="C203">
        <v>-1</v>
      </c>
      <c r="D203" s="9" t="str">
        <f>VLOOKUP(Table_scibert_document_topics[[#This Row],[Column3.topic]],scibert_documents_topicDescript!$B$2:$C$27, 2, FALSE)</f>
        <v>-1_the_of_and_in_language_learning</v>
      </c>
    </row>
    <row r="204" spans="1:4" x14ac:dyDescent="0.25">
      <c r="A204" t="s">
        <v>1317</v>
      </c>
      <c r="B204" t="s">
        <v>1318</v>
      </c>
      <c r="C204">
        <v>0</v>
      </c>
      <c r="D204" s="9" t="str">
        <f>VLOOKUP(Table_scibert_document_topics[[#This Row],[Column3.topic]],scibert_documents_topicDescript!$B$2:$C$27, 2, FALSE)</f>
        <v>0_technology_teachers_of_the</v>
      </c>
    </row>
    <row r="205" spans="1:4" x14ac:dyDescent="0.25">
      <c r="A205" t="s">
        <v>1321</v>
      </c>
      <c r="B205" t="s">
        <v>1322</v>
      </c>
      <c r="C205">
        <v>13</v>
      </c>
      <c r="D205" s="9" t="str">
        <f>VLOOKUP(Table_scibert_document_topics[[#This Row],[Column3.topic]],scibert_documents_topicDescript!$B$2:$C$27, 2, FALSE)</f>
        <v>13_digital_storytelling_the_and</v>
      </c>
    </row>
    <row r="206" spans="1:4" x14ac:dyDescent="0.25">
      <c r="A206" t="s">
        <v>1326</v>
      </c>
      <c r="B206" t="s">
        <v>1327</v>
      </c>
      <c r="C206">
        <v>2</v>
      </c>
      <c r="D206" s="9" t="str">
        <f>VLOOKUP(Table_scibert_document_topics[[#This Row],[Column3.topic]],scibert_documents_topicDescript!$B$2:$C$27, 2, FALSE)</f>
        <v>2_task_the_in_and</v>
      </c>
    </row>
    <row r="207" spans="1:4" x14ac:dyDescent="0.25">
      <c r="A207" t="s">
        <v>1330</v>
      </c>
      <c r="B207" t="s">
        <v>1331</v>
      </c>
      <c r="C207">
        <v>17</v>
      </c>
      <c r="D207" s="9" t="str">
        <f>VLOOKUP(Table_scibert_document_topics[[#This Row],[Column3.topic]],scibert_documents_topicDescript!$B$2:$C$27, 2, FALSE)</f>
        <v>17_vocabulary_of_the_and</v>
      </c>
    </row>
    <row r="208" spans="1:4" x14ac:dyDescent="0.25">
      <c r="A208" t="s">
        <v>1335</v>
      </c>
      <c r="B208" t="s">
        <v>1336</v>
      </c>
      <c r="C208">
        <v>4</v>
      </c>
      <c r="D208" s="9" t="str">
        <f>VLOOKUP(Table_scibert_document_topics[[#This Row],[Column3.topic]],scibert_documents_topicDescript!$B$2:$C$27, 2, FALSE)</f>
        <v>4_intercultural_telecollaboration_and_the</v>
      </c>
    </row>
    <row r="209" spans="1:4" x14ac:dyDescent="0.25">
      <c r="A209" t="s">
        <v>1340</v>
      </c>
      <c r="B209" t="s">
        <v>1341</v>
      </c>
      <c r="C209">
        <v>0</v>
      </c>
      <c r="D209" s="9" t="str">
        <f>VLOOKUP(Table_scibert_document_topics[[#This Row],[Column3.topic]],scibert_documents_topicDescript!$B$2:$C$27, 2, FALSE)</f>
        <v>0_technology_teachers_of_the</v>
      </c>
    </row>
    <row r="210" spans="1:4" x14ac:dyDescent="0.25">
      <c r="A210" t="s">
        <v>1345</v>
      </c>
      <c r="B210" t="s">
        <v>1346</v>
      </c>
      <c r="C210">
        <v>-1</v>
      </c>
      <c r="D210" s="9" t="str">
        <f>VLOOKUP(Table_scibert_document_topics[[#This Row],[Column3.topic]],scibert_documents_topicDescript!$B$2:$C$27, 2, FALSE)</f>
        <v>-1_the_of_and_in_language_learning</v>
      </c>
    </row>
    <row r="211" spans="1:4" x14ac:dyDescent="0.25">
      <c r="A211" t="s">
        <v>1350</v>
      </c>
      <c r="B211" t="s">
        <v>1351</v>
      </c>
      <c r="C211">
        <v>-1</v>
      </c>
      <c r="D211" s="9" t="str">
        <f>VLOOKUP(Table_scibert_document_topics[[#This Row],[Column3.topic]],scibert_documents_topicDescript!$B$2:$C$27, 2, FALSE)</f>
        <v>-1_the_of_and_in_language_learning</v>
      </c>
    </row>
    <row r="212" spans="1:4" x14ac:dyDescent="0.25">
      <c r="A212" t="s">
        <v>1356</v>
      </c>
      <c r="B212" t="s">
        <v>1357</v>
      </c>
      <c r="C212">
        <v>-1</v>
      </c>
      <c r="D212" s="9" t="str">
        <f>VLOOKUP(Table_scibert_document_topics[[#This Row],[Column3.topic]],scibert_documents_topicDescript!$B$2:$C$27, 2, FALSE)</f>
        <v>-1_the_of_and_in_language_learning</v>
      </c>
    </row>
    <row r="213" spans="1:4" x14ac:dyDescent="0.25">
      <c r="A213" t="s">
        <v>1361</v>
      </c>
      <c r="B213" t="s">
        <v>1362</v>
      </c>
      <c r="C213">
        <v>19</v>
      </c>
      <c r="D213" s="9" t="str">
        <f>VLOOKUP(Table_scibert_document_topics[[#This Row],[Column3.topic]],scibert_documents_topicDescript!$B$2:$C$27, 2, FALSE)</f>
        <v>19_reading_students_comprehension_the</v>
      </c>
    </row>
    <row r="214" spans="1:4" x14ac:dyDescent="0.25">
      <c r="A214" t="s">
        <v>1366</v>
      </c>
      <c r="B214" t="s">
        <v>1367</v>
      </c>
      <c r="C214">
        <v>-1</v>
      </c>
      <c r="D214" s="9" t="str">
        <f>VLOOKUP(Table_scibert_document_topics[[#This Row],[Column3.topic]],scibert_documents_topicDescript!$B$2:$C$27, 2, FALSE)</f>
        <v>-1_the_of_and_in_language_learning</v>
      </c>
    </row>
    <row r="215" spans="1:4" x14ac:dyDescent="0.25">
      <c r="A215" t="s">
        <v>1371</v>
      </c>
      <c r="B215" t="s">
        <v>1372</v>
      </c>
      <c r="C215">
        <v>19</v>
      </c>
      <c r="D215" s="9" t="str">
        <f>VLOOKUP(Table_scibert_document_topics[[#This Row],[Column3.topic]],scibert_documents_topicDescript!$B$2:$C$27, 2, FALSE)</f>
        <v>19_reading_students_comprehension_the</v>
      </c>
    </row>
    <row r="216" spans="1:4" x14ac:dyDescent="0.25">
      <c r="A216" t="s">
        <v>1375</v>
      </c>
      <c r="B216" t="s">
        <v>1376</v>
      </c>
      <c r="C216">
        <v>5</v>
      </c>
      <c r="D216" s="9" t="str">
        <f>VLOOKUP(Table_scibert_document_topics[[#This Row],[Column3.topic]],scibert_documents_topicDescript!$B$2:$C$27, 2, FALSE)</f>
        <v>5_corpus_the_of_ddl</v>
      </c>
    </row>
    <row r="217" spans="1:4" x14ac:dyDescent="0.25">
      <c r="A217" t="s">
        <v>1380</v>
      </c>
      <c r="B217" t="s">
        <v>1381</v>
      </c>
      <c r="C217">
        <v>0</v>
      </c>
      <c r="D217" s="9" t="str">
        <f>VLOOKUP(Table_scibert_document_topics[[#This Row],[Column3.topic]],scibert_documents_topicDescript!$B$2:$C$27, 2, FALSE)</f>
        <v>0_technology_teachers_of_the</v>
      </c>
    </row>
    <row r="218" spans="1:4" x14ac:dyDescent="0.25">
      <c r="A218" t="s">
        <v>1385</v>
      </c>
      <c r="B218" t="s">
        <v>1386</v>
      </c>
      <c r="C218">
        <v>-1</v>
      </c>
      <c r="D218" s="9" t="str">
        <f>VLOOKUP(Table_scibert_document_topics[[#This Row],[Column3.topic]],scibert_documents_topicDescript!$B$2:$C$27, 2, FALSE)</f>
        <v>-1_the_of_and_in_language_learning</v>
      </c>
    </row>
    <row r="219" spans="1:4" x14ac:dyDescent="0.25">
      <c r="A219" t="s">
        <v>1390</v>
      </c>
      <c r="B219" t="s">
        <v>1391</v>
      </c>
      <c r="C219">
        <v>-1</v>
      </c>
      <c r="D219" s="9" t="str">
        <f>VLOOKUP(Table_scibert_document_topics[[#This Row],[Column3.topic]],scibert_documents_topicDescript!$B$2:$C$27, 2, FALSE)</f>
        <v>-1_the_of_and_in_language_learning</v>
      </c>
    </row>
    <row r="220" spans="1:4" x14ac:dyDescent="0.25">
      <c r="A220" t="s">
        <v>1395</v>
      </c>
      <c r="B220" t="s">
        <v>1396</v>
      </c>
      <c r="C220">
        <v>-1</v>
      </c>
      <c r="D220" s="9" t="str">
        <f>VLOOKUP(Table_scibert_document_topics[[#This Row],[Column3.topic]],scibert_documents_topicDescript!$B$2:$C$27, 2, FALSE)</f>
        <v>-1_the_of_and_in_language_learning</v>
      </c>
    </row>
    <row r="221" spans="1:4" x14ac:dyDescent="0.25">
      <c r="A221" t="s">
        <v>1401</v>
      </c>
      <c r="B221" t="s">
        <v>1402</v>
      </c>
      <c r="C221">
        <v>0</v>
      </c>
      <c r="D221" s="9" t="str">
        <f>VLOOKUP(Table_scibert_document_topics[[#This Row],[Column3.topic]],scibert_documents_topicDescript!$B$2:$C$27, 2, FALSE)</f>
        <v>0_technology_teachers_of_the</v>
      </c>
    </row>
    <row r="222" spans="1:4" x14ac:dyDescent="0.25">
      <c r="A222" t="s">
        <v>1406</v>
      </c>
      <c r="B222" t="s">
        <v>1407</v>
      </c>
      <c r="C222">
        <v>4</v>
      </c>
      <c r="D222" s="9" t="str">
        <f>VLOOKUP(Table_scibert_document_topics[[#This Row],[Column3.topic]],scibert_documents_topicDescript!$B$2:$C$27, 2, FALSE)</f>
        <v>4_intercultural_telecollaboration_and_the</v>
      </c>
    </row>
    <row r="223" spans="1:4" x14ac:dyDescent="0.25">
      <c r="A223" t="s">
        <v>1412</v>
      </c>
      <c r="B223" t="s">
        <v>1413</v>
      </c>
      <c r="C223">
        <v>4</v>
      </c>
      <c r="D223" s="9" t="str">
        <f>VLOOKUP(Table_scibert_document_topics[[#This Row],[Column3.topic]],scibert_documents_topicDescript!$B$2:$C$27, 2, FALSE)</f>
        <v>4_intercultural_telecollaboration_and_the</v>
      </c>
    </row>
    <row r="224" spans="1:4" x14ac:dyDescent="0.25">
      <c r="A224" t="s">
        <v>1417</v>
      </c>
      <c r="B224" t="s">
        <v>1418</v>
      </c>
      <c r="C224">
        <v>-1</v>
      </c>
      <c r="D224" s="9" t="str">
        <f>VLOOKUP(Table_scibert_document_topics[[#This Row],[Column3.topic]],scibert_documents_topicDescript!$B$2:$C$27, 2, FALSE)</f>
        <v>-1_the_of_and_in_language_learning</v>
      </c>
    </row>
    <row r="225" spans="1:4" x14ac:dyDescent="0.25">
      <c r="A225" t="s">
        <v>1666</v>
      </c>
      <c r="B225" t="s">
        <v>1667</v>
      </c>
      <c r="C225">
        <v>2</v>
      </c>
      <c r="D225" s="9" t="str">
        <f>VLOOKUP(Table_scibert_document_topics[[#This Row],[Column3.topic]],scibert_documents_topicDescript!$B$2:$C$27, 2, FALSE)</f>
        <v>2_task_the_in_and</v>
      </c>
    </row>
    <row r="226" spans="1:4" x14ac:dyDescent="0.25">
      <c r="A226" t="s">
        <v>1671</v>
      </c>
      <c r="B226" t="s">
        <v>1672</v>
      </c>
      <c r="C226">
        <v>6</v>
      </c>
      <c r="D226" s="9" t="str">
        <f>VLOOKUP(Table_scibert_document_topics[[#This Row],[Column3.topic]],scibert_documents_topicDescript!$B$2:$C$27, 2, FALSE)</f>
        <v>6_pronunciation_the_asr_of</v>
      </c>
    </row>
    <row r="227" spans="1:4" x14ac:dyDescent="0.25">
      <c r="A227" t="s">
        <v>1676</v>
      </c>
      <c r="B227" t="s">
        <v>1677</v>
      </c>
      <c r="C227">
        <v>9</v>
      </c>
      <c r="D227" s="9" t="str">
        <f>VLOOKUP(Table_scibert_document_topics[[#This Row],[Column3.topic]],scibert_documents_topicDescript!$B$2:$C$27, 2, FALSE)</f>
        <v>9_writing_collaborative_wiki_the</v>
      </c>
    </row>
    <row r="228" spans="1:4" x14ac:dyDescent="0.25">
      <c r="A228" t="s">
        <v>1682</v>
      </c>
      <c r="B228" t="s">
        <v>1683</v>
      </c>
      <c r="C228">
        <v>0</v>
      </c>
      <c r="D228" s="9" t="str">
        <f>VLOOKUP(Table_scibert_document_topics[[#This Row],[Column3.topic]],scibert_documents_topicDescript!$B$2:$C$27, 2, FALSE)</f>
        <v>0_technology_teachers_of_the</v>
      </c>
    </row>
    <row r="229" spans="1:4" x14ac:dyDescent="0.25">
      <c r="A229" t="s">
        <v>1687</v>
      </c>
      <c r="B229" t="s">
        <v>1688</v>
      </c>
      <c r="C229">
        <v>-1</v>
      </c>
      <c r="D229" s="9" t="str">
        <f>VLOOKUP(Table_scibert_document_topics[[#This Row],[Column3.topic]],scibert_documents_topicDescript!$B$2:$C$27, 2, FALSE)</f>
        <v>-1_the_of_and_in_language_learning</v>
      </c>
    </row>
    <row r="230" spans="1:4" x14ac:dyDescent="0.25">
      <c r="A230" t="s">
        <v>1693</v>
      </c>
      <c r="B230" t="s">
        <v>1694</v>
      </c>
      <c r="C230">
        <v>-1</v>
      </c>
      <c r="D230" s="9" t="str">
        <f>VLOOKUP(Table_scibert_document_topics[[#This Row],[Column3.topic]],scibert_documents_topicDescript!$B$2:$C$27, 2, FALSE)</f>
        <v>-1_the_of_and_in_language_learning</v>
      </c>
    </row>
    <row r="231" spans="1:4" x14ac:dyDescent="0.25">
      <c r="A231" t="s">
        <v>1698</v>
      </c>
      <c r="B231" t="s">
        <v>1699</v>
      </c>
      <c r="C231">
        <v>3</v>
      </c>
      <c r="D231" s="9" t="str">
        <f>VLOOKUP(Table_scibert_document_topics[[#This Row],[Column3.topic]],scibert_documents_topicDescript!$B$2:$C$27, 2, FALSE)</f>
        <v>3_mobile_learning_mall_the</v>
      </c>
    </row>
    <row r="232" spans="1:4" x14ac:dyDescent="0.25">
      <c r="A232" t="s">
        <v>1703</v>
      </c>
      <c r="B232" t="s">
        <v>1704</v>
      </c>
      <c r="C232">
        <v>12</v>
      </c>
      <c r="D232" s="9" t="str">
        <f>VLOOKUP(Table_scibert_document_topics[[#This Row],[Column3.topic]],scibert_documents_topicDescript!$B$2:$C$27, 2, FALSE)</f>
        <v>12_listening_test_the_of</v>
      </c>
    </row>
    <row r="233" spans="1:4" x14ac:dyDescent="0.25">
      <c r="A233" t="s">
        <v>1708</v>
      </c>
      <c r="B233" t="s">
        <v>1709</v>
      </c>
      <c r="C233">
        <v>-1</v>
      </c>
      <c r="D233" s="9" t="str">
        <f>VLOOKUP(Table_scibert_document_topics[[#This Row],[Column3.topic]],scibert_documents_topicDescript!$B$2:$C$27, 2, FALSE)</f>
        <v>-1_the_of_and_in_language_learning</v>
      </c>
    </row>
    <row r="234" spans="1:4" x14ac:dyDescent="0.25">
      <c r="A234" t="s">
        <v>1712</v>
      </c>
      <c r="B234" t="s">
        <v>1713</v>
      </c>
      <c r="C234">
        <v>0</v>
      </c>
      <c r="D234" s="9" t="str">
        <f>VLOOKUP(Table_scibert_document_topics[[#This Row],[Column3.topic]],scibert_documents_topicDescript!$B$2:$C$27, 2, FALSE)</f>
        <v>0_technology_teachers_of_the</v>
      </c>
    </row>
    <row r="235" spans="1:4" x14ac:dyDescent="0.25">
      <c r="A235" t="s">
        <v>1717</v>
      </c>
      <c r="B235" t="s">
        <v>1718</v>
      </c>
      <c r="C235">
        <v>1</v>
      </c>
      <c r="D235" s="9" t="str">
        <f>VLOOKUP(Table_scibert_document_topics[[#This Row],[Column3.topic]],scibert_documents_topicDescript!$B$2:$C$27, 2, FALSE)</f>
        <v>1_writing_feedback_the_and</v>
      </c>
    </row>
    <row r="236" spans="1:4" x14ac:dyDescent="0.25">
      <c r="A236" t="s">
        <v>1722</v>
      </c>
      <c r="B236" t="s">
        <v>1723</v>
      </c>
      <c r="C236">
        <v>17</v>
      </c>
      <c r="D236" s="9" t="str">
        <f>VLOOKUP(Table_scibert_document_topics[[#This Row],[Column3.topic]],scibert_documents_topicDescript!$B$2:$C$27, 2, FALSE)</f>
        <v>17_vocabulary_of_the_and</v>
      </c>
    </row>
    <row r="237" spans="1:4" x14ac:dyDescent="0.25">
      <c r="A237" t="s">
        <v>1731</v>
      </c>
      <c r="B237" t="s">
        <v>1732</v>
      </c>
      <c r="C237">
        <v>6</v>
      </c>
      <c r="D237" s="9" t="str">
        <f>VLOOKUP(Table_scibert_document_topics[[#This Row],[Column3.topic]],scibert_documents_topicDescript!$B$2:$C$27, 2, FALSE)</f>
        <v>6_pronunciation_the_asr_of</v>
      </c>
    </row>
    <row r="238" spans="1:4" x14ac:dyDescent="0.25">
      <c r="A238" t="s">
        <v>1736</v>
      </c>
      <c r="B238" t="s">
        <v>1737</v>
      </c>
      <c r="C238">
        <v>6</v>
      </c>
      <c r="D238" s="9" t="str">
        <f>VLOOKUP(Table_scibert_document_topics[[#This Row],[Column3.topic]],scibert_documents_topicDescript!$B$2:$C$27, 2, FALSE)</f>
        <v>6_pronunciation_the_asr_of</v>
      </c>
    </row>
    <row r="239" spans="1:4" x14ac:dyDescent="0.25">
      <c r="A239" t="s">
        <v>1741</v>
      </c>
      <c r="B239" t="s">
        <v>1742</v>
      </c>
      <c r="C239">
        <v>12</v>
      </c>
      <c r="D239" s="9" t="str">
        <f>VLOOKUP(Table_scibert_document_topics[[#This Row],[Column3.topic]],scibert_documents_topicDescript!$B$2:$C$27, 2, FALSE)</f>
        <v>12_listening_test_the_of</v>
      </c>
    </row>
    <row r="240" spans="1:4" x14ac:dyDescent="0.25">
      <c r="A240" t="s">
        <v>1746</v>
      </c>
      <c r="B240" t="s">
        <v>1747</v>
      </c>
      <c r="C240">
        <v>5</v>
      </c>
      <c r="D240" s="9" t="str">
        <f>VLOOKUP(Table_scibert_document_topics[[#This Row],[Column3.topic]],scibert_documents_topicDescript!$B$2:$C$27, 2, FALSE)</f>
        <v>5_corpus_the_of_ddl</v>
      </c>
    </row>
    <row r="241" spans="1:4" x14ac:dyDescent="0.25">
      <c r="A241" t="s">
        <v>1750</v>
      </c>
      <c r="B241" t="s">
        <v>1751</v>
      </c>
      <c r="C241">
        <v>3</v>
      </c>
      <c r="D241" s="9" t="str">
        <f>VLOOKUP(Table_scibert_document_topics[[#This Row],[Column3.topic]],scibert_documents_topicDescript!$B$2:$C$27, 2, FALSE)</f>
        <v>3_mobile_learning_mall_the</v>
      </c>
    </row>
    <row r="242" spans="1:4" x14ac:dyDescent="0.25">
      <c r="A242" t="s">
        <v>1755</v>
      </c>
      <c r="B242" t="s">
        <v>1756</v>
      </c>
      <c r="C242">
        <v>-1</v>
      </c>
      <c r="D242" s="9" t="str">
        <f>VLOOKUP(Table_scibert_document_topics[[#This Row],[Column3.topic]],scibert_documents_topicDescript!$B$2:$C$27, 2, FALSE)</f>
        <v>-1_the_of_and_in_language_learning</v>
      </c>
    </row>
    <row r="243" spans="1:4" x14ac:dyDescent="0.25">
      <c r="A243" t="s">
        <v>1761</v>
      </c>
      <c r="B243" t="s">
        <v>1762</v>
      </c>
      <c r="C243">
        <v>-1</v>
      </c>
      <c r="D243" s="9" t="str">
        <f>VLOOKUP(Table_scibert_document_topics[[#This Row],[Column3.topic]],scibert_documents_topicDescript!$B$2:$C$27, 2, FALSE)</f>
        <v>-1_the_of_and_in_language_learning</v>
      </c>
    </row>
    <row r="244" spans="1:4" x14ac:dyDescent="0.25">
      <c r="A244" t="s">
        <v>1766</v>
      </c>
      <c r="B244" t="s">
        <v>1767</v>
      </c>
      <c r="C244">
        <v>3</v>
      </c>
      <c r="D244" s="9" t="str">
        <f>VLOOKUP(Table_scibert_document_topics[[#This Row],[Column3.topic]],scibert_documents_topicDescript!$B$2:$C$27, 2, FALSE)</f>
        <v>3_mobile_learning_mall_the</v>
      </c>
    </row>
    <row r="245" spans="1:4" x14ac:dyDescent="0.25">
      <c r="A245" t="s">
        <v>1771</v>
      </c>
      <c r="B245" t="s">
        <v>1772</v>
      </c>
      <c r="C245">
        <v>18</v>
      </c>
      <c r="D245" s="9" t="str">
        <f>VLOOKUP(Table_scibert_document_topics[[#This Row],[Column3.topic]],scibert_documents_topicDescript!$B$2:$C$27, 2, FALSE)</f>
        <v>18_flipped_the_classroom_in</v>
      </c>
    </row>
    <row r="246" spans="1:4" x14ac:dyDescent="0.25">
      <c r="A246" t="s">
        <v>1776</v>
      </c>
      <c r="B246" t="s">
        <v>5973</v>
      </c>
      <c r="C246">
        <v>-1</v>
      </c>
      <c r="D246" s="9" t="str">
        <f>VLOOKUP(Table_scibert_document_topics[[#This Row],[Column3.topic]],scibert_documents_topicDescript!$B$2:$C$27, 2, FALSE)</f>
        <v>-1_the_of_and_in_language_learning</v>
      </c>
    </row>
    <row r="247" spans="1:4" x14ac:dyDescent="0.25">
      <c r="A247" t="s">
        <v>1780</v>
      </c>
      <c r="B247" t="s">
        <v>1781</v>
      </c>
      <c r="C247">
        <v>4</v>
      </c>
      <c r="D247" s="9" t="str">
        <f>VLOOKUP(Table_scibert_document_topics[[#This Row],[Column3.topic]],scibert_documents_topicDescript!$B$2:$C$27, 2, FALSE)</f>
        <v>4_intercultural_telecollaboration_and_the</v>
      </c>
    </row>
    <row r="248" spans="1:4" x14ac:dyDescent="0.25">
      <c r="A248" t="s">
        <v>1785</v>
      </c>
      <c r="B248" t="s">
        <v>1786</v>
      </c>
      <c r="C248">
        <v>4</v>
      </c>
      <c r="D248" s="9" t="str">
        <f>VLOOKUP(Table_scibert_document_topics[[#This Row],[Column3.topic]],scibert_documents_topicDescript!$B$2:$C$27, 2, FALSE)</f>
        <v>4_intercultural_telecollaboration_and_the</v>
      </c>
    </row>
    <row r="249" spans="1:4" x14ac:dyDescent="0.25">
      <c r="A249" t="s">
        <v>1791</v>
      </c>
      <c r="B249" t="s">
        <v>1792</v>
      </c>
      <c r="C249">
        <v>4</v>
      </c>
      <c r="D249" s="9" t="str">
        <f>VLOOKUP(Table_scibert_document_topics[[#This Row],[Column3.topic]],scibert_documents_topicDescript!$B$2:$C$27, 2, FALSE)</f>
        <v>4_intercultural_telecollaboration_and_the</v>
      </c>
    </row>
    <row r="250" spans="1:4" x14ac:dyDescent="0.25">
      <c r="A250" t="s">
        <v>1797</v>
      </c>
      <c r="B250" t="s">
        <v>1727</v>
      </c>
      <c r="C250">
        <v>8</v>
      </c>
      <c r="D250" s="9" t="str">
        <f>VLOOKUP(Table_scibert_document_topics[[#This Row],[Column3.topic]],scibert_documents_topicDescript!$B$2:$C$27, 2, FALSE)</f>
        <v>8_blended_online_the_learning</v>
      </c>
    </row>
    <row r="251" spans="1:4" x14ac:dyDescent="0.25">
      <c r="A251" t="s">
        <v>1799</v>
      </c>
      <c r="B251" t="s">
        <v>1800</v>
      </c>
      <c r="C251">
        <v>5</v>
      </c>
      <c r="D251" s="9" t="str">
        <f>VLOOKUP(Table_scibert_document_topics[[#This Row],[Column3.topic]],scibert_documents_topicDescript!$B$2:$C$27, 2, FALSE)</f>
        <v>5_corpus_the_of_ddl</v>
      </c>
    </row>
    <row r="252" spans="1:4" x14ac:dyDescent="0.25">
      <c r="A252" t="s">
        <v>1805</v>
      </c>
      <c r="B252" t="s">
        <v>1806</v>
      </c>
      <c r="C252">
        <v>22</v>
      </c>
      <c r="D252" s="9" t="str">
        <f>VLOOKUP(Table_scibert_document_topics[[#This Row],[Column3.topic]],scibert_documents_topicDescript!$B$2:$C$27, 2, FALSE)</f>
        <v>22_mt_translation_students_machine</v>
      </c>
    </row>
    <row r="253" spans="1:4" x14ac:dyDescent="0.25">
      <c r="A253" t="s">
        <v>1809</v>
      </c>
      <c r="B253" t="s">
        <v>1810</v>
      </c>
      <c r="C253">
        <v>0</v>
      </c>
      <c r="D253" s="9" t="str">
        <f>VLOOKUP(Table_scibert_document_topics[[#This Row],[Column3.topic]],scibert_documents_topicDescript!$B$2:$C$27, 2, FALSE)</f>
        <v>0_technology_teachers_of_the</v>
      </c>
    </row>
    <row r="254" spans="1:4" x14ac:dyDescent="0.25">
      <c r="A254" t="s">
        <v>1814</v>
      </c>
      <c r="B254" t="s">
        <v>1815</v>
      </c>
      <c r="C254">
        <v>4</v>
      </c>
      <c r="D254" s="9" t="str">
        <f>VLOOKUP(Table_scibert_document_topics[[#This Row],[Column3.topic]],scibert_documents_topicDescript!$B$2:$C$27, 2, FALSE)</f>
        <v>4_intercultural_telecollaboration_and_the</v>
      </c>
    </row>
    <row r="255" spans="1:4" x14ac:dyDescent="0.25">
      <c r="A255" t="s">
        <v>1819</v>
      </c>
      <c r="B255" t="s">
        <v>1820</v>
      </c>
      <c r="C255">
        <v>7</v>
      </c>
      <c r="D255" s="9" t="str">
        <f>VLOOKUP(Table_scibert_document_topics[[#This Row],[Column3.topic]],scibert_documents_topicDescript!$B$2:$C$27, 2, FALSE)</f>
        <v>7_game_games_gaming_and</v>
      </c>
    </row>
    <row r="256" spans="1:4" x14ac:dyDescent="0.25">
      <c r="A256" t="s">
        <v>1824</v>
      </c>
      <c r="B256" t="s">
        <v>1825</v>
      </c>
      <c r="C256">
        <v>-1</v>
      </c>
      <c r="D256" s="9" t="str">
        <f>VLOOKUP(Table_scibert_document_topics[[#This Row],[Column3.topic]],scibert_documents_topicDescript!$B$2:$C$27, 2, FALSE)</f>
        <v>-1_the_of_and_in_language_learning</v>
      </c>
    </row>
    <row r="257" spans="1:4" x14ac:dyDescent="0.25">
      <c r="A257" t="s">
        <v>1829</v>
      </c>
      <c r="B257" t="s">
        <v>1830</v>
      </c>
      <c r="C257">
        <v>18</v>
      </c>
      <c r="D257" s="9" t="str">
        <f>VLOOKUP(Table_scibert_document_topics[[#This Row],[Column3.topic]],scibert_documents_topicDescript!$B$2:$C$27, 2, FALSE)</f>
        <v>18_flipped_the_classroom_in</v>
      </c>
    </row>
    <row r="258" spans="1:4" x14ac:dyDescent="0.25">
      <c r="A258" t="s">
        <v>1834</v>
      </c>
      <c r="B258" t="s">
        <v>1835</v>
      </c>
      <c r="C258">
        <v>6</v>
      </c>
      <c r="D258" s="9" t="str">
        <f>VLOOKUP(Table_scibert_document_topics[[#This Row],[Column3.topic]],scibert_documents_topicDescript!$B$2:$C$27, 2, FALSE)</f>
        <v>6_pronunciation_the_asr_of</v>
      </c>
    </row>
    <row r="259" spans="1:4" x14ac:dyDescent="0.25">
      <c r="A259" t="s">
        <v>1839</v>
      </c>
      <c r="B259" t="s">
        <v>1840</v>
      </c>
      <c r="C259">
        <v>-1</v>
      </c>
      <c r="D259" s="9" t="str">
        <f>VLOOKUP(Table_scibert_document_topics[[#This Row],[Column3.topic]],scibert_documents_topicDescript!$B$2:$C$27, 2, FALSE)</f>
        <v>-1_the_of_and_in_language_learning</v>
      </c>
    </row>
    <row r="260" spans="1:4" x14ac:dyDescent="0.25">
      <c r="A260" t="s">
        <v>1844</v>
      </c>
      <c r="B260" t="s">
        <v>1845</v>
      </c>
      <c r="C260">
        <v>1</v>
      </c>
      <c r="D260" s="9" t="str">
        <f>VLOOKUP(Table_scibert_document_topics[[#This Row],[Column3.topic]],scibert_documents_topicDescript!$B$2:$C$27, 2, FALSE)</f>
        <v>1_writing_feedback_the_and</v>
      </c>
    </row>
    <row r="261" spans="1:4" x14ac:dyDescent="0.25">
      <c r="A261" t="s">
        <v>1849</v>
      </c>
      <c r="B261" t="s">
        <v>1850</v>
      </c>
      <c r="C261">
        <v>5</v>
      </c>
      <c r="D261" s="9" t="str">
        <f>VLOOKUP(Table_scibert_document_topics[[#This Row],[Column3.topic]],scibert_documents_topicDescript!$B$2:$C$27, 2, FALSE)</f>
        <v>5_corpus_the_of_ddl</v>
      </c>
    </row>
    <row r="262" spans="1:4" x14ac:dyDescent="0.25">
      <c r="A262" t="s">
        <v>1854</v>
      </c>
      <c r="B262" t="s">
        <v>1855</v>
      </c>
      <c r="C262">
        <v>-1</v>
      </c>
      <c r="D262" s="9" t="str">
        <f>VLOOKUP(Table_scibert_document_topics[[#This Row],[Column3.topic]],scibert_documents_topicDescript!$B$2:$C$27, 2, FALSE)</f>
        <v>-1_the_of_and_in_language_learning</v>
      </c>
    </row>
    <row r="263" spans="1:4" x14ac:dyDescent="0.25">
      <c r="A263" t="s">
        <v>1859</v>
      </c>
      <c r="B263" t="s">
        <v>1860</v>
      </c>
      <c r="C263">
        <v>2</v>
      </c>
      <c r="D263" s="9" t="str">
        <f>VLOOKUP(Table_scibert_document_topics[[#This Row],[Column3.topic]],scibert_documents_topicDescript!$B$2:$C$27, 2, FALSE)</f>
        <v>2_task_the_in_and</v>
      </c>
    </row>
    <row r="264" spans="1:4" x14ac:dyDescent="0.25">
      <c r="A264" t="s">
        <v>1864</v>
      </c>
      <c r="B264" t="s">
        <v>1865</v>
      </c>
      <c r="C264">
        <v>-1</v>
      </c>
      <c r="D264" s="9" t="str">
        <f>VLOOKUP(Table_scibert_document_topics[[#This Row],[Column3.topic]],scibert_documents_topicDescript!$B$2:$C$27, 2, FALSE)</f>
        <v>-1_the_of_and_in_language_learning</v>
      </c>
    </row>
    <row r="265" spans="1:4" x14ac:dyDescent="0.25">
      <c r="A265" t="s">
        <v>2112</v>
      </c>
      <c r="B265" t="s">
        <v>2113</v>
      </c>
      <c r="C265">
        <v>3</v>
      </c>
      <c r="D265" s="9" t="str">
        <f>VLOOKUP(Table_scibert_document_topics[[#This Row],[Column3.topic]],scibert_documents_topicDescript!$B$2:$C$27, 2, FALSE)</f>
        <v>3_mobile_learning_mall_the</v>
      </c>
    </row>
    <row r="266" spans="1:4" x14ac:dyDescent="0.25">
      <c r="A266" t="s">
        <v>2118</v>
      </c>
      <c r="B266" t="s">
        <v>2119</v>
      </c>
      <c r="C266">
        <v>16</v>
      </c>
      <c r="D266" s="9" t="str">
        <f>VLOOKUP(Table_scibert_document_topics[[#This Row],[Column3.topic]],scibert_documents_topicDescript!$B$2:$C$27, 2, FALSE)</f>
        <v>16_captions_comprehension_captioning_caption</v>
      </c>
    </row>
    <row r="267" spans="1:4" x14ac:dyDescent="0.25">
      <c r="A267" t="s">
        <v>2122</v>
      </c>
      <c r="B267" t="s">
        <v>2123</v>
      </c>
      <c r="C267">
        <v>-1</v>
      </c>
      <c r="D267" s="9" t="str">
        <f>VLOOKUP(Table_scibert_document_topics[[#This Row],[Column3.topic]],scibert_documents_topicDescript!$B$2:$C$27, 2, FALSE)</f>
        <v>-1_the_of_and_in_language_learning</v>
      </c>
    </row>
    <row r="268" spans="1:4" x14ac:dyDescent="0.25">
      <c r="A268" t="s">
        <v>2127</v>
      </c>
      <c r="B268" t="s">
        <v>2128</v>
      </c>
      <c r="C268">
        <v>0</v>
      </c>
      <c r="D268" s="9" t="str">
        <f>VLOOKUP(Table_scibert_document_topics[[#This Row],[Column3.topic]],scibert_documents_topicDescript!$B$2:$C$27, 2, FALSE)</f>
        <v>0_technology_teachers_of_the</v>
      </c>
    </row>
    <row r="269" spans="1:4" x14ac:dyDescent="0.25">
      <c r="A269" t="s">
        <v>2132</v>
      </c>
      <c r="B269" t="s">
        <v>2133</v>
      </c>
      <c r="C269">
        <v>5</v>
      </c>
      <c r="D269" s="9" t="str">
        <f>VLOOKUP(Table_scibert_document_topics[[#This Row],[Column3.topic]],scibert_documents_topicDescript!$B$2:$C$27, 2, FALSE)</f>
        <v>5_corpus_the_of_ddl</v>
      </c>
    </row>
    <row r="270" spans="1:4" x14ac:dyDescent="0.25">
      <c r="A270" t="s">
        <v>2137</v>
      </c>
      <c r="B270" t="s">
        <v>2138</v>
      </c>
      <c r="C270">
        <v>-1</v>
      </c>
      <c r="D270" s="9" t="str">
        <f>VLOOKUP(Table_scibert_document_topics[[#This Row],[Column3.topic]],scibert_documents_topicDescript!$B$2:$C$27, 2, FALSE)</f>
        <v>-1_the_of_and_in_language_learning</v>
      </c>
    </row>
    <row r="271" spans="1:4" x14ac:dyDescent="0.25">
      <c r="A271" t="s">
        <v>2142</v>
      </c>
      <c r="B271" t="s">
        <v>2143</v>
      </c>
      <c r="C271">
        <v>-1</v>
      </c>
      <c r="D271" s="9" t="str">
        <f>VLOOKUP(Table_scibert_document_topics[[#This Row],[Column3.topic]],scibert_documents_topicDescript!$B$2:$C$27, 2, FALSE)</f>
        <v>-1_the_of_and_in_language_learning</v>
      </c>
    </row>
    <row r="272" spans="1:4" x14ac:dyDescent="0.25">
      <c r="A272" t="s">
        <v>2148</v>
      </c>
      <c r="B272" t="s">
        <v>2149</v>
      </c>
      <c r="C272">
        <v>8</v>
      </c>
      <c r="D272" s="9" t="str">
        <f>VLOOKUP(Table_scibert_document_topics[[#This Row],[Column3.topic]],scibert_documents_topicDescript!$B$2:$C$27, 2, FALSE)</f>
        <v>8_blended_online_the_learning</v>
      </c>
    </row>
    <row r="273" spans="1:4" x14ac:dyDescent="0.25">
      <c r="A273" t="s">
        <v>2153</v>
      </c>
      <c r="B273" t="s">
        <v>2154</v>
      </c>
      <c r="C273">
        <v>8</v>
      </c>
      <c r="D273" s="9" t="str">
        <f>VLOOKUP(Table_scibert_document_topics[[#This Row],[Column3.topic]],scibert_documents_topicDescript!$B$2:$C$27, 2, FALSE)</f>
        <v>8_blended_online_the_learning</v>
      </c>
    </row>
    <row r="274" spans="1:4" x14ac:dyDescent="0.25">
      <c r="A274" t="s">
        <v>2158</v>
      </c>
      <c r="B274" t="s">
        <v>2159</v>
      </c>
      <c r="C274">
        <v>8</v>
      </c>
      <c r="D274" s="9" t="str">
        <f>VLOOKUP(Table_scibert_document_topics[[#This Row],[Column3.topic]],scibert_documents_topicDescript!$B$2:$C$27, 2, FALSE)</f>
        <v>8_blended_online_the_learning</v>
      </c>
    </row>
    <row r="275" spans="1:4" x14ac:dyDescent="0.25">
      <c r="A275" t="s">
        <v>2164</v>
      </c>
      <c r="B275" t="s">
        <v>2165</v>
      </c>
      <c r="C275">
        <v>8</v>
      </c>
      <c r="D275" s="9" t="str">
        <f>VLOOKUP(Table_scibert_document_topics[[#This Row],[Column3.topic]],scibert_documents_topicDescript!$B$2:$C$27, 2, FALSE)</f>
        <v>8_blended_online_the_learning</v>
      </c>
    </row>
    <row r="276" spans="1:4" x14ac:dyDescent="0.25">
      <c r="A276" t="s">
        <v>2170</v>
      </c>
      <c r="B276" t="s">
        <v>2171</v>
      </c>
      <c r="C276">
        <v>8</v>
      </c>
      <c r="D276" s="9" t="str">
        <f>VLOOKUP(Table_scibert_document_topics[[#This Row],[Column3.topic]],scibert_documents_topicDescript!$B$2:$C$27, 2, FALSE)</f>
        <v>8_blended_online_the_learning</v>
      </c>
    </row>
    <row r="277" spans="1:4" x14ac:dyDescent="0.25">
      <c r="A277" t="s">
        <v>2175</v>
      </c>
      <c r="B277" t="s">
        <v>2176</v>
      </c>
      <c r="C277">
        <v>8</v>
      </c>
      <c r="D277" s="9" t="str">
        <f>VLOOKUP(Table_scibert_document_topics[[#This Row],[Column3.topic]],scibert_documents_topicDescript!$B$2:$C$27, 2, FALSE)</f>
        <v>8_blended_online_the_learning</v>
      </c>
    </row>
    <row r="278" spans="1:4" x14ac:dyDescent="0.25">
      <c r="A278" t="s">
        <v>2180</v>
      </c>
      <c r="B278" t="s">
        <v>2181</v>
      </c>
      <c r="C278">
        <v>8</v>
      </c>
      <c r="D278" s="9" t="str">
        <f>VLOOKUP(Table_scibert_document_topics[[#This Row],[Column3.topic]],scibert_documents_topicDescript!$B$2:$C$27, 2, FALSE)</f>
        <v>8_blended_online_the_learning</v>
      </c>
    </row>
    <row r="279" spans="1:4" x14ac:dyDescent="0.25">
      <c r="A279" t="s">
        <v>2185</v>
      </c>
      <c r="B279" t="s">
        <v>2186</v>
      </c>
      <c r="C279">
        <v>-1</v>
      </c>
      <c r="D279" s="9" t="str">
        <f>VLOOKUP(Table_scibert_document_topics[[#This Row],[Column3.topic]],scibert_documents_topicDescript!$B$2:$C$27, 2, FALSE)</f>
        <v>-1_the_of_and_in_language_learning</v>
      </c>
    </row>
    <row r="280" spans="1:4" x14ac:dyDescent="0.25">
      <c r="A280" t="s">
        <v>2190</v>
      </c>
      <c r="B280" t="s">
        <v>2191</v>
      </c>
      <c r="C280">
        <v>1</v>
      </c>
      <c r="D280" s="9" t="str">
        <f>VLOOKUP(Table_scibert_document_topics[[#This Row],[Column3.topic]],scibert_documents_topicDescript!$B$2:$C$27, 2, FALSE)</f>
        <v>1_writing_feedback_the_and</v>
      </c>
    </row>
    <row r="281" spans="1:4" x14ac:dyDescent="0.25">
      <c r="A281" t="s">
        <v>2196</v>
      </c>
      <c r="B281" t="s">
        <v>2197</v>
      </c>
      <c r="C281">
        <v>16</v>
      </c>
      <c r="D281" s="9" t="str">
        <f>VLOOKUP(Table_scibert_document_topics[[#This Row],[Column3.topic]],scibert_documents_topicDescript!$B$2:$C$27, 2, FALSE)</f>
        <v>16_captions_comprehension_captioning_caption</v>
      </c>
    </row>
    <row r="282" spans="1:4" x14ac:dyDescent="0.25">
      <c r="A282" t="s">
        <v>2201</v>
      </c>
      <c r="B282" t="s">
        <v>2202</v>
      </c>
      <c r="C282">
        <v>0</v>
      </c>
      <c r="D282" s="9" t="str">
        <f>VLOOKUP(Table_scibert_document_topics[[#This Row],[Column3.topic]],scibert_documents_topicDescript!$B$2:$C$27, 2, FALSE)</f>
        <v>0_technology_teachers_of_the</v>
      </c>
    </row>
    <row r="283" spans="1:4" x14ac:dyDescent="0.25">
      <c r="A283" t="s">
        <v>2205</v>
      </c>
      <c r="B283" t="s">
        <v>2206</v>
      </c>
      <c r="C283">
        <v>-1</v>
      </c>
      <c r="D283" s="9" t="str">
        <f>VLOOKUP(Table_scibert_document_topics[[#This Row],[Column3.topic]],scibert_documents_topicDescript!$B$2:$C$27, 2, FALSE)</f>
        <v>-1_the_of_and_in_language_learning</v>
      </c>
    </row>
    <row r="284" spans="1:4" x14ac:dyDescent="0.25">
      <c r="A284" t="s">
        <v>2210</v>
      </c>
      <c r="B284" t="s">
        <v>2211</v>
      </c>
      <c r="C284">
        <v>3</v>
      </c>
      <c r="D284" s="9" t="str">
        <f>VLOOKUP(Table_scibert_document_topics[[#This Row],[Column3.topic]],scibert_documents_topicDescript!$B$2:$C$27, 2, FALSE)</f>
        <v>3_mobile_learning_mall_the</v>
      </c>
    </row>
    <row r="285" spans="1:4" x14ac:dyDescent="0.25">
      <c r="A285" t="s">
        <v>2215</v>
      </c>
      <c r="B285" t="s">
        <v>2216</v>
      </c>
      <c r="C285">
        <v>1</v>
      </c>
      <c r="D285" s="9" t="str">
        <f>VLOOKUP(Table_scibert_document_topics[[#This Row],[Column3.topic]],scibert_documents_topicDescript!$B$2:$C$27, 2, FALSE)</f>
        <v>1_writing_feedback_the_and</v>
      </c>
    </row>
    <row r="286" spans="1:4" x14ac:dyDescent="0.25">
      <c r="A286" t="s">
        <v>2219</v>
      </c>
      <c r="B286" t="s">
        <v>2220</v>
      </c>
      <c r="C286">
        <v>11</v>
      </c>
      <c r="D286" s="9" t="str">
        <f>VLOOKUP(Table_scibert_document_topics[[#This Row],[Column3.topic]],scibert_documents_topicDescript!$B$2:$C$27, 2, FALSE)</f>
        <v>11_online_and_the_for</v>
      </c>
    </row>
    <row r="287" spans="1:4" x14ac:dyDescent="0.25">
      <c r="A287" t="s">
        <v>2223</v>
      </c>
      <c r="B287" t="s">
        <v>2224</v>
      </c>
      <c r="C287">
        <v>9</v>
      </c>
      <c r="D287" s="9" t="str">
        <f>VLOOKUP(Table_scibert_document_topics[[#This Row],[Column3.topic]],scibert_documents_topicDescript!$B$2:$C$27, 2, FALSE)</f>
        <v>9_writing_collaborative_wiki_the</v>
      </c>
    </row>
    <row r="288" spans="1:4" x14ac:dyDescent="0.25">
      <c r="A288" t="s">
        <v>2228</v>
      </c>
      <c r="B288" t="s">
        <v>2229</v>
      </c>
      <c r="C288">
        <v>4</v>
      </c>
      <c r="D288" s="9" t="str">
        <f>VLOOKUP(Table_scibert_document_topics[[#This Row],[Column3.topic]],scibert_documents_topicDescript!$B$2:$C$27, 2, FALSE)</f>
        <v>4_intercultural_telecollaboration_and_the</v>
      </c>
    </row>
    <row r="289" spans="1:4" x14ac:dyDescent="0.25">
      <c r="A289" t="s">
        <v>2233</v>
      </c>
      <c r="B289" t="s">
        <v>2234</v>
      </c>
      <c r="C289">
        <v>3</v>
      </c>
      <c r="D289" s="9" t="str">
        <f>VLOOKUP(Table_scibert_document_topics[[#This Row],[Column3.topic]],scibert_documents_topicDescript!$B$2:$C$27, 2, FALSE)</f>
        <v>3_mobile_learning_mall_the</v>
      </c>
    </row>
    <row r="290" spans="1:4" x14ac:dyDescent="0.25">
      <c r="A290" t="s">
        <v>2238</v>
      </c>
      <c r="B290" t="s">
        <v>2239</v>
      </c>
      <c r="C290">
        <v>-1</v>
      </c>
      <c r="D290" s="9" t="str">
        <f>VLOOKUP(Table_scibert_document_topics[[#This Row],[Column3.topic]],scibert_documents_topicDescript!$B$2:$C$27, 2, FALSE)</f>
        <v>-1_the_of_and_in_language_learning</v>
      </c>
    </row>
    <row r="291" spans="1:4" x14ac:dyDescent="0.25">
      <c r="A291" t="s">
        <v>2243</v>
      </c>
      <c r="B291" t="s">
        <v>2244</v>
      </c>
      <c r="C291">
        <v>2</v>
      </c>
      <c r="D291" s="9" t="str">
        <f>VLOOKUP(Table_scibert_document_topics[[#This Row],[Column3.topic]],scibert_documents_topicDescript!$B$2:$C$27, 2, FALSE)</f>
        <v>2_task_the_in_and</v>
      </c>
    </row>
    <row r="292" spans="1:4" x14ac:dyDescent="0.25">
      <c r="A292" t="s">
        <v>2248</v>
      </c>
      <c r="B292" t="s">
        <v>2249</v>
      </c>
      <c r="C292">
        <v>0</v>
      </c>
      <c r="D292" s="9" t="str">
        <f>VLOOKUP(Table_scibert_document_topics[[#This Row],[Column3.topic]],scibert_documents_topicDescript!$B$2:$C$27, 2, FALSE)</f>
        <v>0_technology_teachers_of_the</v>
      </c>
    </row>
    <row r="293" spans="1:4" x14ac:dyDescent="0.25">
      <c r="A293" t="s">
        <v>2254</v>
      </c>
      <c r="B293" t="s">
        <v>2255</v>
      </c>
      <c r="C293">
        <v>11</v>
      </c>
      <c r="D293" s="9" t="str">
        <f>VLOOKUP(Table_scibert_document_topics[[#This Row],[Column3.topic]],scibert_documents_topicDescript!$B$2:$C$27, 2, FALSE)</f>
        <v>11_online_and_the_for</v>
      </c>
    </row>
    <row r="294" spans="1:4" x14ac:dyDescent="0.25">
      <c r="A294" t="s">
        <v>2259</v>
      </c>
      <c r="B294" t="s">
        <v>2260</v>
      </c>
      <c r="C294">
        <v>7</v>
      </c>
      <c r="D294" s="9" t="str">
        <f>VLOOKUP(Table_scibert_document_topics[[#This Row],[Column3.topic]],scibert_documents_topicDescript!$B$2:$C$27, 2, FALSE)</f>
        <v>7_game_games_gaming_and</v>
      </c>
    </row>
    <row r="295" spans="1:4" x14ac:dyDescent="0.25">
      <c r="A295" t="s">
        <v>2264</v>
      </c>
      <c r="B295" t="s">
        <v>2265</v>
      </c>
      <c r="C295">
        <v>3</v>
      </c>
      <c r="D295" s="9" t="str">
        <f>VLOOKUP(Table_scibert_document_topics[[#This Row],[Column3.topic]],scibert_documents_topicDescript!$B$2:$C$27, 2, FALSE)</f>
        <v>3_mobile_learning_mall_the</v>
      </c>
    </row>
    <row r="296" spans="1:4" x14ac:dyDescent="0.25">
      <c r="A296" t="s">
        <v>2270</v>
      </c>
      <c r="B296" t="s">
        <v>2271</v>
      </c>
      <c r="C296">
        <v>-1</v>
      </c>
      <c r="D296" s="9" t="str">
        <f>VLOOKUP(Table_scibert_document_topics[[#This Row],[Column3.topic]],scibert_documents_topicDescript!$B$2:$C$27, 2, FALSE)</f>
        <v>-1_the_of_and_in_language_learning</v>
      </c>
    </row>
    <row r="297" spans="1:4" x14ac:dyDescent="0.25">
      <c r="A297" t="s">
        <v>2275</v>
      </c>
      <c r="B297" t="s">
        <v>2276</v>
      </c>
      <c r="C297">
        <v>1</v>
      </c>
      <c r="D297" s="9" t="str">
        <f>VLOOKUP(Table_scibert_document_topics[[#This Row],[Column3.topic]],scibert_documents_topicDescript!$B$2:$C$27, 2, FALSE)</f>
        <v>1_writing_feedback_the_and</v>
      </c>
    </row>
    <row r="298" spans="1:4" x14ac:dyDescent="0.25">
      <c r="A298" t="s">
        <v>2279</v>
      </c>
      <c r="B298" t="s">
        <v>2280</v>
      </c>
      <c r="C298">
        <v>3</v>
      </c>
      <c r="D298" s="9" t="str">
        <f>VLOOKUP(Table_scibert_document_topics[[#This Row],[Column3.topic]],scibert_documents_topicDescript!$B$2:$C$27, 2, FALSE)</f>
        <v>3_mobile_learning_mall_the</v>
      </c>
    </row>
    <row r="299" spans="1:4" x14ac:dyDescent="0.25">
      <c r="A299" t="s">
        <v>2284</v>
      </c>
      <c r="B299" t="s">
        <v>5974</v>
      </c>
      <c r="C299">
        <v>18</v>
      </c>
      <c r="D299" s="9" t="str">
        <f>VLOOKUP(Table_scibert_document_topics[[#This Row],[Column3.topic]],scibert_documents_topicDescript!$B$2:$C$27, 2, FALSE)</f>
        <v>18_flipped_the_classroom_in</v>
      </c>
    </row>
    <row r="300" spans="1:4" x14ac:dyDescent="0.25">
      <c r="A300" t="s">
        <v>2288</v>
      </c>
      <c r="B300" t="s">
        <v>2289</v>
      </c>
      <c r="C300">
        <v>4</v>
      </c>
      <c r="D300" s="9" t="str">
        <f>VLOOKUP(Table_scibert_document_topics[[#This Row],[Column3.topic]],scibert_documents_topicDescript!$B$2:$C$27, 2, FALSE)</f>
        <v>4_intercultural_telecollaboration_and_the</v>
      </c>
    </row>
    <row r="301" spans="1:4" x14ac:dyDescent="0.25">
      <c r="A301" t="s">
        <v>2293</v>
      </c>
      <c r="B301" t="s">
        <v>2294</v>
      </c>
      <c r="C301">
        <v>0</v>
      </c>
      <c r="D301" s="9" t="str">
        <f>VLOOKUP(Table_scibert_document_topics[[#This Row],[Column3.topic]],scibert_documents_topicDescript!$B$2:$C$27, 2, FALSE)</f>
        <v>0_technology_teachers_of_the</v>
      </c>
    </row>
    <row r="302" spans="1:4" x14ac:dyDescent="0.25">
      <c r="A302" t="s">
        <v>2298</v>
      </c>
      <c r="B302" t="s">
        <v>2299</v>
      </c>
      <c r="C302">
        <v>0</v>
      </c>
      <c r="D302" s="9" t="str">
        <f>VLOOKUP(Table_scibert_document_topics[[#This Row],[Column3.topic]],scibert_documents_topicDescript!$B$2:$C$27, 2, FALSE)</f>
        <v>0_technology_teachers_of_the</v>
      </c>
    </row>
    <row r="303" spans="1:4" x14ac:dyDescent="0.25">
      <c r="A303" t="s">
        <v>2303</v>
      </c>
      <c r="B303" t="s">
        <v>2304</v>
      </c>
      <c r="C303">
        <v>1</v>
      </c>
      <c r="D303" s="9" t="str">
        <f>VLOOKUP(Table_scibert_document_topics[[#This Row],[Column3.topic]],scibert_documents_topicDescript!$B$2:$C$27, 2, FALSE)</f>
        <v>1_writing_feedback_the_and</v>
      </c>
    </row>
    <row r="304" spans="1:4" x14ac:dyDescent="0.25">
      <c r="A304" t="s">
        <v>2307</v>
      </c>
      <c r="B304" t="s">
        <v>5975</v>
      </c>
      <c r="C304">
        <v>3</v>
      </c>
      <c r="D304" s="9" t="str">
        <f>VLOOKUP(Table_scibert_document_topics[[#This Row],[Column3.topic]],scibert_documents_topicDescript!$B$2:$C$27, 2, FALSE)</f>
        <v>3_mobile_learning_mall_the</v>
      </c>
    </row>
    <row r="305" spans="1:4" x14ac:dyDescent="0.25">
      <c r="A305" t="s">
        <v>2541</v>
      </c>
      <c r="B305" t="s">
        <v>2542</v>
      </c>
      <c r="C305">
        <v>-1</v>
      </c>
      <c r="D305" s="9" t="str">
        <f>VLOOKUP(Table_scibert_document_topics[[#This Row],[Column3.topic]],scibert_documents_topicDescript!$B$2:$C$27, 2, FALSE)</f>
        <v>-1_the_of_and_in_language_learning</v>
      </c>
    </row>
    <row r="306" spans="1:4" x14ac:dyDescent="0.25">
      <c r="A306" t="s">
        <v>2547</v>
      </c>
      <c r="B306" t="s">
        <v>2548</v>
      </c>
      <c r="C306">
        <v>-1</v>
      </c>
      <c r="D306" s="9" t="str">
        <f>VLOOKUP(Table_scibert_document_topics[[#This Row],[Column3.topic]],scibert_documents_topicDescript!$B$2:$C$27, 2, FALSE)</f>
        <v>-1_the_of_and_in_language_learning</v>
      </c>
    </row>
    <row r="307" spans="1:4" x14ac:dyDescent="0.25">
      <c r="A307" t="s">
        <v>2553</v>
      </c>
      <c r="B307" t="s">
        <v>2554</v>
      </c>
      <c r="C307">
        <v>-1</v>
      </c>
      <c r="D307" s="9" t="str">
        <f>VLOOKUP(Table_scibert_document_topics[[#This Row],[Column3.topic]],scibert_documents_topicDescript!$B$2:$C$27, 2, FALSE)</f>
        <v>-1_the_of_and_in_language_learning</v>
      </c>
    </row>
    <row r="308" spans="1:4" x14ac:dyDescent="0.25">
      <c r="A308" t="s">
        <v>2558</v>
      </c>
      <c r="B308" t="s">
        <v>2559</v>
      </c>
      <c r="C308">
        <v>3</v>
      </c>
      <c r="D308" s="9" t="str">
        <f>VLOOKUP(Table_scibert_document_topics[[#This Row],[Column3.topic]],scibert_documents_topicDescript!$B$2:$C$27, 2, FALSE)</f>
        <v>3_mobile_learning_mall_the</v>
      </c>
    </row>
    <row r="309" spans="1:4" x14ac:dyDescent="0.25">
      <c r="A309" t="s">
        <v>2563</v>
      </c>
      <c r="B309" t="s">
        <v>2564</v>
      </c>
      <c r="C309">
        <v>2</v>
      </c>
      <c r="D309" s="9" t="str">
        <f>VLOOKUP(Table_scibert_document_topics[[#This Row],[Column3.topic]],scibert_documents_topicDescript!$B$2:$C$27, 2, FALSE)</f>
        <v>2_task_the_in_and</v>
      </c>
    </row>
    <row r="310" spans="1:4" x14ac:dyDescent="0.25">
      <c r="A310" t="s">
        <v>2568</v>
      </c>
      <c r="B310" t="s">
        <v>2569</v>
      </c>
      <c r="C310">
        <v>-1</v>
      </c>
      <c r="D310" s="9" t="str">
        <f>VLOOKUP(Table_scibert_document_topics[[#This Row],[Column3.topic]],scibert_documents_topicDescript!$B$2:$C$27, 2, FALSE)</f>
        <v>-1_the_of_and_in_language_learning</v>
      </c>
    </row>
    <row r="311" spans="1:4" x14ac:dyDescent="0.25">
      <c r="A311" t="s">
        <v>2573</v>
      </c>
      <c r="B311" t="s">
        <v>2574</v>
      </c>
      <c r="C311">
        <v>3</v>
      </c>
      <c r="D311" s="9" t="str">
        <f>VLOOKUP(Table_scibert_document_topics[[#This Row],[Column3.topic]],scibert_documents_topicDescript!$B$2:$C$27, 2, FALSE)</f>
        <v>3_mobile_learning_mall_the</v>
      </c>
    </row>
    <row r="312" spans="1:4" x14ac:dyDescent="0.25">
      <c r="A312" t="s">
        <v>2578</v>
      </c>
      <c r="B312" t="s">
        <v>2579</v>
      </c>
      <c r="C312">
        <v>-1</v>
      </c>
      <c r="D312" s="9" t="str">
        <f>VLOOKUP(Table_scibert_document_topics[[#This Row],[Column3.topic]],scibert_documents_topicDescript!$B$2:$C$27, 2, FALSE)</f>
        <v>-1_the_of_and_in_language_learning</v>
      </c>
    </row>
    <row r="313" spans="1:4" x14ac:dyDescent="0.25">
      <c r="A313" t="s">
        <v>2583</v>
      </c>
      <c r="B313" t="s">
        <v>2584</v>
      </c>
      <c r="C313">
        <v>1</v>
      </c>
      <c r="D313" s="9" t="str">
        <f>VLOOKUP(Table_scibert_document_topics[[#This Row],[Column3.topic]],scibert_documents_topicDescript!$B$2:$C$27, 2, FALSE)</f>
        <v>1_writing_feedback_the_and</v>
      </c>
    </row>
    <row r="314" spans="1:4" x14ac:dyDescent="0.25">
      <c r="A314" t="s">
        <v>2587</v>
      </c>
      <c r="B314" t="s">
        <v>2588</v>
      </c>
      <c r="C314">
        <v>12</v>
      </c>
      <c r="D314" s="9" t="str">
        <f>VLOOKUP(Table_scibert_document_topics[[#This Row],[Column3.topic]],scibert_documents_topicDescript!$B$2:$C$27, 2, FALSE)</f>
        <v>12_listening_test_the_of</v>
      </c>
    </row>
    <row r="315" spans="1:4" x14ac:dyDescent="0.25">
      <c r="A315" t="s">
        <v>2592</v>
      </c>
      <c r="B315" t="s">
        <v>2593</v>
      </c>
      <c r="C315">
        <v>22</v>
      </c>
      <c r="D315" s="9" t="str">
        <f>VLOOKUP(Table_scibert_document_topics[[#This Row],[Column3.topic]],scibert_documents_topicDescript!$B$2:$C$27, 2, FALSE)</f>
        <v>22_mt_translation_students_machine</v>
      </c>
    </row>
    <row r="316" spans="1:4" x14ac:dyDescent="0.25">
      <c r="A316" t="s">
        <v>2596</v>
      </c>
      <c r="B316" t="s">
        <v>2597</v>
      </c>
      <c r="C316">
        <v>-1</v>
      </c>
      <c r="D316" s="9" t="str">
        <f>VLOOKUP(Table_scibert_document_topics[[#This Row],[Column3.topic]],scibert_documents_topicDescript!$B$2:$C$27, 2, FALSE)</f>
        <v>-1_the_of_and_in_language_learning</v>
      </c>
    </row>
    <row r="317" spans="1:4" x14ac:dyDescent="0.25">
      <c r="A317" t="s">
        <v>2601</v>
      </c>
      <c r="B317" t="s">
        <v>2602</v>
      </c>
      <c r="C317">
        <v>9</v>
      </c>
      <c r="D317" s="9" t="str">
        <f>VLOOKUP(Table_scibert_document_topics[[#This Row],[Column3.topic]],scibert_documents_topicDescript!$B$2:$C$27, 2, FALSE)</f>
        <v>9_writing_collaborative_wiki_the</v>
      </c>
    </row>
    <row r="318" spans="1:4" x14ac:dyDescent="0.25">
      <c r="A318" t="s">
        <v>2606</v>
      </c>
      <c r="B318" t="s">
        <v>2607</v>
      </c>
      <c r="C318">
        <v>-1</v>
      </c>
      <c r="D318" s="9" t="str">
        <f>VLOOKUP(Table_scibert_document_topics[[#This Row],[Column3.topic]],scibert_documents_topicDescript!$B$2:$C$27, 2, FALSE)</f>
        <v>-1_the_of_and_in_language_learning</v>
      </c>
    </row>
    <row r="319" spans="1:4" x14ac:dyDescent="0.25">
      <c r="A319" t="s">
        <v>2611</v>
      </c>
      <c r="B319" t="s">
        <v>2612</v>
      </c>
      <c r="C319">
        <v>23</v>
      </c>
      <c r="D319" s="9" t="str">
        <f>VLOOKUP(Table_scibert_document_topics[[#This Row],[Column3.topic]],scibert_documents_topicDescript!$B$2:$C$27, 2, FALSE)</f>
        <v>23_robot_rall_the_and</v>
      </c>
    </row>
    <row r="320" spans="1:4" x14ac:dyDescent="0.25">
      <c r="A320" t="s">
        <v>2616</v>
      </c>
      <c r="B320" t="s">
        <v>2617</v>
      </c>
      <c r="C320">
        <v>15</v>
      </c>
      <c r="D320" s="9" t="str">
        <f>VLOOKUP(Table_scibert_document_topics[[#This Row],[Column3.topic]],scibert_documents_topicDescript!$B$2:$C$27, 2, FALSE)</f>
        <v>15_multimodal_of_the_and</v>
      </c>
    </row>
    <row r="321" spans="1:4" x14ac:dyDescent="0.25">
      <c r="A321" t="s">
        <v>2621</v>
      </c>
      <c r="B321" t="s">
        <v>2622</v>
      </c>
      <c r="C321">
        <v>3</v>
      </c>
      <c r="D321" s="9" t="str">
        <f>VLOOKUP(Table_scibert_document_topics[[#This Row],[Column3.topic]],scibert_documents_topicDescript!$B$2:$C$27, 2, FALSE)</f>
        <v>3_mobile_learning_mall_the</v>
      </c>
    </row>
    <row r="322" spans="1:4" x14ac:dyDescent="0.25">
      <c r="A322" t="s">
        <v>2626</v>
      </c>
      <c r="B322" t="s">
        <v>5976</v>
      </c>
      <c r="C322">
        <v>13</v>
      </c>
      <c r="D322" s="9" t="str">
        <f>VLOOKUP(Table_scibert_document_topics[[#This Row],[Column3.topic]],scibert_documents_topicDescript!$B$2:$C$27, 2, FALSE)</f>
        <v>13_digital_storytelling_the_and</v>
      </c>
    </row>
    <row r="323" spans="1:4" x14ac:dyDescent="0.25">
      <c r="A323" t="s">
        <v>2630</v>
      </c>
      <c r="B323" t="s">
        <v>2631</v>
      </c>
      <c r="C323">
        <v>6</v>
      </c>
      <c r="D323" s="9" t="str">
        <f>VLOOKUP(Table_scibert_document_topics[[#This Row],[Column3.topic]],scibert_documents_topicDescript!$B$2:$C$27, 2, FALSE)</f>
        <v>6_pronunciation_the_asr_of</v>
      </c>
    </row>
    <row r="324" spans="1:4" x14ac:dyDescent="0.25">
      <c r="A324" t="s">
        <v>2635</v>
      </c>
      <c r="B324" t="s">
        <v>2636</v>
      </c>
      <c r="C324">
        <v>-1</v>
      </c>
      <c r="D324" s="9" t="str">
        <f>VLOOKUP(Table_scibert_document_topics[[#This Row],[Column3.topic]],scibert_documents_topicDescript!$B$2:$C$27, 2, FALSE)</f>
        <v>-1_the_of_and_in_language_learning</v>
      </c>
    </row>
    <row r="325" spans="1:4" x14ac:dyDescent="0.25">
      <c r="A325" t="s">
        <v>2640</v>
      </c>
      <c r="B325" t="s">
        <v>2641</v>
      </c>
      <c r="C325">
        <v>3</v>
      </c>
      <c r="D325" s="9" t="str">
        <f>VLOOKUP(Table_scibert_document_topics[[#This Row],[Column3.topic]],scibert_documents_topicDescript!$B$2:$C$27, 2, FALSE)</f>
        <v>3_mobile_learning_mall_the</v>
      </c>
    </row>
    <row r="326" spans="1:4" x14ac:dyDescent="0.25">
      <c r="A326" t="s">
        <v>2645</v>
      </c>
      <c r="B326" t="s">
        <v>2646</v>
      </c>
      <c r="C326">
        <v>18</v>
      </c>
      <c r="D326" s="9" t="str">
        <f>VLOOKUP(Table_scibert_document_topics[[#This Row],[Column3.topic]],scibert_documents_topicDescript!$B$2:$C$27, 2, FALSE)</f>
        <v>18_flipped_the_classroom_in</v>
      </c>
    </row>
    <row r="327" spans="1:4" x14ac:dyDescent="0.25">
      <c r="A327" t="s">
        <v>2650</v>
      </c>
      <c r="B327" t="s">
        <v>5977</v>
      </c>
      <c r="C327">
        <v>8</v>
      </c>
      <c r="D327" s="9" t="str">
        <f>VLOOKUP(Table_scibert_document_topics[[#This Row],[Column3.topic]],scibert_documents_topicDescript!$B$2:$C$27, 2, FALSE)</f>
        <v>8_blended_online_the_learning</v>
      </c>
    </row>
    <row r="328" spans="1:4" x14ac:dyDescent="0.25">
      <c r="A328" t="s">
        <v>2654</v>
      </c>
      <c r="B328" t="s">
        <v>5978</v>
      </c>
      <c r="C328">
        <v>12</v>
      </c>
      <c r="D328" s="9" t="str">
        <f>VLOOKUP(Table_scibert_document_topics[[#This Row],[Column3.topic]],scibert_documents_topicDescript!$B$2:$C$27, 2, FALSE)</f>
        <v>12_listening_test_the_of</v>
      </c>
    </row>
    <row r="329" spans="1:4" x14ac:dyDescent="0.25">
      <c r="A329" t="s">
        <v>2658</v>
      </c>
      <c r="B329" t="s">
        <v>2659</v>
      </c>
      <c r="C329">
        <v>0</v>
      </c>
      <c r="D329" s="9" t="str">
        <f>VLOOKUP(Table_scibert_document_topics[[#This Row],[Column3.topic]],scibert_documents_topicDescript!$B$2:$C$27, 2, FALSE)</f>
        <v>0_technology_teachers_of_the</v>
      </c>
    </row>
    <row r="330" spans="1:4" x14ac:dyDescent="0.25">
      <c r="A330" t="s">
        <v>2663</v>
      </c>
      <c r="B330" t="s">
        <v>2664</v>
      </c>
      <c r="C330">
        <v>9</v>
      </c>
      <c r="D330" s="9" t="str">
        <f>VLOOKUP(Table_scibert_document_topics[[#This Row],[Column3.topic]],scibert_documents_topicDescript!$B$2:$C$27, 2, FALSE)</f>
        <v>9_writing_collaborative_wiki_the</v>
      </c>
    </row>
    <row r="331" spans="1:4" x14ac:dyDescent="0.25">
      <c r="A331" t="s">
        <v>2667</v>
      </c>
      <c r="B331" t="s">
        <v>2668</v>
      </c>
      <c r="C331">
        <v>23</v>
      </c>
      <c r="D331" s="9" t="str">
        <f>VLOOKUP(Table_scibert_document_topics[[#This Row],[Column3.topic]],scibert_documents_topicDescript!$B$2:$C$27, 2, FALSE)</f>
        <v>23_robot_rall_the_and</v>
      </c>
    </row>
    <row r="332" spans="1:4" x14ac:dyDescent="0.25">
      <c r="A332" t="s">
        <v>2672</v>
      </c>
      <c r="B332" t="s">
        <v>2673</v>
      </c>
      <c r="C332">
        <v>3</v>
      </c>
      <c r="D332" s="9" t="str">
        <f>VLOOKUP(Table_scibert_document_topics[[#This Row],[Column3.topic]],scibert_documents_topicDescript!$B$2:$C$27, 2, FALSE)</f>
        <v>3_mobile_learning_mall_the</v>
      </c>
    </row>
    <row r="333" spans="1:4" x14ac:dyDescent="0.25">
      <c r="A333" t="s">
        <v>2677</v>
      </c>
      <c r="B333" t="s">
        <v>5979</v>
      </c>
      <c r="C333">
        <v>3</v>
      </c>
      <c r="D333" s="9" t="str">
        <f>VLOOKUP(Table_scibert_document_topics[[#This Row],[Column3.topic]],scibert_documents_topicDescript!$B$2:$C$27, 2, FALSE)</f>
        <v>3_mobile_learning_mall_the</v>
      </c>
    </row>
    <row r="334" spans="1:4" x14ac:dyDescent="0.25">
      <c r="A334" t="s">
        <v>2680</v>
      </c>
      <c r="B334" t="s">
        <v>2681</v>
      </c>
      <c r="C334">
        <v>5</v>
      </c>
      <c r="D334" s="9" t="str">
        <f>VLOOKUP(Table_scibert_document_topics[[#This Row],[Column3.topic]],scibert_documents_topicDescript!$B$2:$C$27, 2, FALSE)</f>
        <v>5_corpus_the_of_ddl</v>
      </c>
    </row>
    <row r="335" spans="1:4" x14ac:dyDescent="0.25">
      <c r="A335" t="s">
        <v>2685</v>
      </c>
      <c r="B335" t="s">
        <v>5981</v>
      </c>
      <c r="C335">
        <v>16</v>
      </c>
      <c r="D335" s="9" t="str">
        <f>VLOOKUP(Table_scibert_document_topics[[#This Row],[Column3.topic]],scibert_documents_topicDescript!$B$2:$C$27, 2, FALSE)</f>
        <v>16_captions_comprehension_captioning_caption</v>
      </c>
    </row>
    <row r="336" spans="1:4" x14ac:dyDescent="0.25">
      <c r="A336" t="s">
        <v>2689</v>
      </c>
      <c r="B336" t="s">
        <v>2690</v>
      </c>
      <c r="C336">
        <v>-1</v>
      </c>
      <c r="D336" s="9" t="str">
        <f>VLOOKUP(Table_scibert_document_topics[[#This Row],[Column3.topic]],scibert_documents_topicDescript!$B$2:$C$27, 2, FALSE)</f>
        <v>-1_the_of_and_in_language_learning</v>
      </c>
    </row>
    <row r="337" spans="1:4" x14ac:dyDescent="0.25">
      <c r="A337" t="s">
        <v>2694</v>
      </c>
      <c r="B337" t="s">
        <v>2695</v>
      </c>
      <c r="C337">
        <v>17</v>
      </c>
      <c r="D337" s="9" t="str">
        <f>VLOOKUP(Table_scibert_document_topics[[#This Row],[Column3.topic]],scibert_documents_topicDescript!$B$2:$C$27, 2, FALSE)</f>
        <v>17_vocabulary_of_the_and</v>
      </c>
    </row>
    <row r="338" spans="1:4" x14ac:dyDescent="0.25">
      <c r="A338" t="s">
        <v>2699</v>
      </c>
      <c r="B338" t="s">
        <v>5980</v>
      </c>
      <c r="C338">
        <v>-1</v>
      </c>
      <c r="D338" s="9" t="str">
        <f>VLOOKUP(Table_scibert_document_topics[[#This Row],[Column3.topic]],scibert_documents_topicDescript!$B$2:$C$27, 2, FALSE)</f>
        <v>-1_the_of_and_in_language_learning</v>
      </c>
    </row>
    <row r="339" spans="1:4" x14ac:dyDescent="0.25">
      <c r="A339" t="s">
        <v>2704</v>
      </c>
      <c r="B339" t="s">
        <v>2705</v>
      </c>
      <c r="C339">
        <v>0</v>
      </c>
      <c r="D339" s="9" t="str">
        <f>VLOOKUP(Table_scibert_document_topics[[#This Row],[Column3.topic]],scibert_documents_topicDescript!$B$2:$C$27, 2, FALSE)</f>
        <v>0_technology_teachers_of_the</v>
      </c>
    </row>
    <row r="340" spans="1:4" x14ac:dyDescent="0.25">
      <c r="A340" t="s">
        <v>2709</v>
      </c>
      <c r="B340" t="s">
        <v>2710</v>
      </c>
      <c r="C340">
        <v>6</v>
      </c>
      <c r="D340" s="9" t="str">
        <f>VLOOKUP(Table_scibert_document_topics[[#This Row],[Column3.topic]],scibert_documents_topicDescript!$B$2:$C$27, 2, FALSE)</f>
        <v>6_pronunciation_the_asr_of</v>
      </c>
    </row>
    <row r="341" spans="1:4" x14ac:dyDescent="0.25">
      <c r="A341" t="s">
        <v>3029</v>
      </c>
      <c r="B341" t="s">
        <v>3030</v>
      </c>
      <c r="C341">
        <v>10</v>
      </c>
      <c r="D341" s="9" t="str">
        <f>VLOOKUP(Table_scibert_document_topics[[#This Row],[Column3.topic]],scibert_documents_topicDescript!$B$2:$C$27, 2, FALSE)</f>
        <v>10_vr_virtual_the_and</v>
      </c>
    </row>
    <row r="342" spans="1:4" x14ac:dyDescent="0.25">
      <c r="A342" t="s">
        <v>3034</v>
      </c>
      <c r="B342" t="s">
        <v>3035</v>
      </c>
      <c r="C342">
        <v>23</v>
      </c>
      <c r="D342" s="9" t="str">
        <f>VLOOKUP(Table_scibert_document_topics[[#This Row],[Column3.topic]],scibert_documents_topicDescript!$B$2:$C$27, 2, FALSE)</f>
        <v>23_robot_rall_the_and</v>
      </c>
    </row>
    <row r="343" spans="1:4" x14ac:dyDescent="0.25">
      <c r="A343" t="s">
        <v>3040</v>
      </c>
      <c r="B343" t="s">
        <v>3041</v>
      </c>
      <c r="C343">
        <v>-1</v>
      </c>
      <c r="D343" s="9" t="str">
        <f>VLOOKUP(Table_scibert_document_topics[[#This Row],[Column3.topic]],scibert_documents_topicDescript!$B$2:$C$27, 2, FALSE)</f>
        <v>-1_the_of_and_in_language_learning</v>
      </c>
    </row>
    <row r="344" spans="1:4" x14ac:dyDescent="0.25">
      <c r="A344" t="s">
        <v>3045</v>
      </c>
      <c r="B344" t="s">
        <v>3046</v>
      </c>
      <c r="C344">
        <v>3</v>
      </c>
      <c r="D344" s="9" t="str">
        <f>VLOOKUP(Table_scibert_document_topics[[#This Row],[Column3.topic]],scibert_documents_topicDescript!$B$2:$C$27, 2, FALSE)</f>
        <v>3_mobile_learning_mall_the</v>
      </c>
    </row>
    <row r="345" spans="1:4" x14ac:dyDescent="0.25">
      <c r="A345" t="s">
        <v>3050</v>
      </c>
      <c r="B345" t="s">
        <v>3051</v>
      </c>
      <c r="C345">
        <v>10</v>
      </c>
      <c r="D345" s="9" t="str">
        <f>VLOOKUP(Table_scibert_document_topics[[#This Row],[Column3.topic]],scibert_documents_topicDescript!$B$2:$C$27, 2, FALSE)</f>
        <v>10_vr_virtual_the_and</v>
      </c>
    </row>
    <row r="346" spans="1:4" x14ac:dyDescent="0.25">
      <c r="A346" t="s">
        <v>3055</v>
      </c>
      <c r="B346" t="s">
        <v>3056</v>
      </c>
      <c r="C346">
        <v>-1</v>
      </c>
      <c r="D346" s="9" t="str">
        <f>VLOOKUP(Table_scibert_document_topics[[#This Row],[Column3.topic]],scibert_documents_topicDescript!$B$2:$C$27, 2, FALSE)</f>
        <v>-1_the_of_and_in_language_learning</v>
      </c>
    </row>
    <row r="347" spans="1:4" x14ac:dyDescent="0.25">
      <c r="A347" t="s">
        <v>3060</v>
      </c>
      <c r="B347" t="s">
        <v>5989</v>
      </c>
      <c r="C347">
        <v>0</v>
      </c>
      <c r="D347" s="9" t="str">
        <f>VLOOKUP(Table_scibert_document_topics[[#This Row],[Column3.topic]],scibert_documents_topicDescript!$B$2:$C$27, 2, FALSE)</f>
        <v>0_technology_teachers_of_the</v>
      </c>
    </row>
    <row r="348" spans="1:4" x14ac:dyDescent="0.25">
      <c r="A348" t="s">
        <v>3064</v>
      </c>
      <c r="B348" t="s">
        <v>3065</v>
      </c>
      <c r="C348">
        <v>2</v>
      </c>
      <c r="D348" s="9" t="str">
        <f>VLOOKUP(Table_scibert_document_topics[[#This Row],[Column3.topic]],scibert_documents_topicDescript!$B$2:$C$27, 2, FALSE)</f>
        <v>2_task_the_in_and</v>
      </c>
    </row>
    <row r="349" spans="1:4" x14ac:dyDescent="0.25">
      <c r="A349" t="s">
        <v>3070</v>
      </c>
      <c r="B349" t="s">
        <v>3071</v>
      </c>
      <c r="C349">
        <v>12</v>
      </c>
      <c r="D349" s="9" t="str">
        <f>VLOOKUP(Table_scibert_document_topics[[#This Row],[Column3.topic]],scibert_documents_topicDescript!$B$2:$C$27, 2, FALSE)</f>
        <v>12_listening_test_the_of</v>
      </c>
    </row>
    <row r="350" spans="1:4" x14ac:dyDescent="0.25">
      <c r="A350" t="s">
        <v>3075</v>
      </c>
      <c r="B350" t="s">
        <v>3076</v>
      </c>
      <c r="C350">
        <v>-1</v>
      </c>
      <c r="D350" s="9" t="str">
        <f>VLOOKUP(Table_scibert_document_topics[[#This Row],[Column3.topic]],scibert_documents_topicDescript!$B$2:$C$27, 2, FALSE)</f>
        <v>-1_the_of_and_in_language_learning</v>
      </c>
    </row>
    <row r="351" spans="1:4" x14ac:dyDescent="0.25">
      <c r="A351" t="s">
        <v>3080</v>
      </c>
      <c r="B351" t="s">
        <v>3081</v>
      </c>
      <c r="C351">
        <v>16</v>
      </c>
      <c r="D351" s="9" t="str">
        <f>VLOOKUP(Table_scibert_document_topics[[#This Row],[Column3.topic]],scibert_documents_topicDescript!$B$2:$C$27, 2, FALSE)</f>
        <v>16_captions_comprehension_captioning_caption</v>
      </c>
    </row>
    <row r="352" spans="1:4" x14ac:dyDescent="0.25">
      <c r="A352" t="s">
        <v>3085</v>
      </c>
      <c r="B352" t="s">
        <v>5986</v>
      </c>
      <c r="C352">
        <v>-1</v>
      </c>
      <c r="D352" s="9" t="str">
        <f>VLOOKUP(Table_scibert_document_topics[[#This Row],[Column3.topic]],scibert_documents_topicDescript!$B$2:$C$27, 2, FALSE)</f>
        <v>-1_the_of_and_in_language_learning</v>
      </c>
    </row>
    <row r="353" spans="1:4" x14ac:dyDescent="0.25">
      <c r="A353" t="s">
        <v>3089</v>
      </c>
      <c r="B353" t="s">
        <v>3090</v>
      </c>
      <c r="C353">
        <v>18</v>
      </c>
      <c r="D353" s="9" t="str">
        <f>VLOOKUP(Table_scibert_document_topics[[#This Row],[Column3.topic]],scibert_documents_topicDescript!$B$2:$C$27, 2, FALSE)</f>
        <v>18_flipped_the_classroom_in</v>
      </c>
    </row>
    <row r="354" spans="1:4" x14ac:dyDescent="0.25">
      <c r="A354" t="s">
        <v>3094</v>
      </c>
      <c r="B354" t="s">
        <v>3095</v>
      </c>
      <c r="C354">
        <v>0</v>
      </c>
      <c r="D354" s="9" t="str">
        <f>VLOOKUP(Table_scibert_document_topics[[#This Row],[Column3.topic]],scibert_documents_topicDescript!$B$2:$C$27, 2, FALSE)</f>
        <v>0_technology_teachers_of_the</v>
      </c>
    </row>
    <row r="355" spans="1:4" x14ac:dyDescent="0.25">
      <c r="A355" t="s">
        <v>3099</v>
      </c>
      <c r="B355" t="s">
        <v>3100</v>
      </c>
      <c r="C355">
        <v>12</v>
      </c>
      <c r="D355" s="9" t="str">
        <f>VLOOKUP(Table_scibert_document_topics[[#This Row],[Column3.topic]],scibert_documents_topicDescript!$B$2:$C$27, 2, FALSE)</f>
        <v>12_listening_test_the_of</v>
      </c>
    </row>
    <row r="356" spans="1:4" x14ac:dyDescent="0.25">
      <c r="A356" t="s">
        <v>3104</v>
      </c>
      <c r="B356" t="s">
        <v>3105</v>
      </c>
      <c r="C356">
        <v>0</v>
      </c>
      <c r="D356" s="9" t="str">
        <f>VLOOKUP(Table_scibert_document_topics[[#This Row],[Column3.topic]],scibert_documents_topicDescript!$B$2:$C$27, 2, FALSE)</f>
        <v>0_technology_teachers_of_the</v>
      </c>
    </row>
    <row r="357" spans="1:4" x14ac:dyDescent="0.25">
      <c r="A357" t="s">
        <v>3110</v>
      </c>
      <c r="B357" t="s">
        <v>5987</v>
      </c>
      <c r="C357">
        <v>-1</v>
      </c>
      <c r="D357" s="9" t="str">
        <f>VLOOKUP(Table_scibert_document_topics[[#This Row],[Column3.topic]],scibert_documents_topicDescript!$B$2:$C$27, 2, FALSE)</f>
        <v>-1_the_of_and_in_language_learning</v>
      </c>
    </row>
    <row r="358" spans="1:4" x14ac:dyDescent="0.25">
      <c r="A358" t="s">
        <v>3114</v>
      </c>
      <c r="B358" t="s">
        <v>5988</v>
      </c>
      <c r="C358">
        <v>18</v>
      </c>
      <c r="D358" s="9" t="str">
        <f>VLOOKUP(Table_scibert_document_topics[[#This Row],[Column3.topic]],scibert_documents_topicDescript!$B$2:$C$27, 2, FALSE)</f>
        <v>18_flipped_the_classroom_in</v>
      </c>
    </row>
    <row r="359" spans="1:4" x14ac:dyDescent="0.25">
      <c r="A359" t="s">
        <v>3118</v>
      </c>
      <c r="B359" t="s">
        <v>3119</v>
      </c>
      <c r="C359">
        <v>7</v>
      </c>
      <c r="D359" s="9" t="str">
        <f>VLOOKUP(Table_scibert_document_topics[[#This Row],[Column3.topic]],scibert_documents_topicDescript!$B$2:$C$27, 2, FALSE)</f>
        <v>7_game_games_gaming_and</v>
      </c>
    </row>
    <row r="360" spans="1:4" x14ac:dyDescent="0.25">
      <c r="A360" t="s">
        <v>3123</v>
      </c>
      <c r="B360" t="s">
        <v>3124</v>
      </c>
      <c r="C360">
        <v>4</v>
      </c>
      <c r="D360" s="9" t="str">
        <f>VLOOKUP(Table_scibert_document_topics[[#This Row],[Column3.topic]],scibert_documents_topicDescript!$B$2:$C$27, 2, FALSE)</f>
        <v>4_intercultural_telecollaboration_and_the</v>
      </c>
    </row>
    <row r="361" spans="1:4" x14ac:dyDescent="0.25">
      <c r="A361" t="s">
        <v>3129</v>
      </c>
      <c r="B361" t="s">
        <v>3130</v>
      </c>
      <c r="C361">
        <v>0</v>
      </c>
      <c r="D361" s="9" t="str">
        <f>VLOOKUP(Table_scibert_document_topics[[#This Row],[Column3.topic]],scibert_documents_topicDescript!$B$2:$C$27, 2, FALSE)</f>
        <v>0_technology_teachers_of_the</v>
      </c>
    </row>
    <row r="362" spans="1:4" x14ac:dyDescent="0.25">
      <c r="A362" t="s">
        <v>3135</v>
      </c>
      <c r="B362" t="s">
        <v>5985</v>
      </c>
      <c r="C362">
        <v>-1</v>
      </c>
      <c r="D362" s="9" t="str">
        <f>VLOOKUP(Table_scibert_document_topics[[#This Row],[Column3.topic]],scibert_documents_topicDescript!$B$2:$C$27, 2, FALSE)</f>
        <v>-1_the_of_and_in_language_learning</v>
      </c>
    </row>
    <row r="363" spans="1:4" x14ac:dyDescent="0.25">
      <c r="A363" t="s">
        <v>3139</v>
      </c>
      <c r="B363" t="s">
        <v>3140</v>
      </c>
      <c r="C363">
        <v>22</v>
      </c>
      <c r="D363" s="9" t="str">
        <f>VLOOKUP(Table_scibert_document_topics[[#This Row],[Column3.topic]],scibert_documents_topicDescript!$B$2:$C$27, 2, FALSE)</f>
        <v>22_mt_translation_students_machine</v>
      </c>
    </row>
    <row r="364" spans="1:4" x14ac:dyDescent="0.25">
      <c r="A364" t="s">
        <v>3143</v>
      </c>
      <c r="B364" t="s">
        <v>3144</v>
      </c>
      <c r="C364">
        <v>18</v>
      </c>
      <c r="D364" s="9" t="str">
        <f>VLOOKUP(Table_scibert_document_topics[[#This Row],[Column3.topic]],scibert_documents_topicDescript!$B$2:$C$27, 2, FALSE)</f>
        <v>18_flipped_the_classroom_in</v>
      </c>
    </row>
    <row r="365" spans="1:4" x14ac:dyDescent="0.25">
      <c r="A365" t="s">
        <v>3149</v>
      </c>
      <c r="B365" t="s">
        <v>3150</v>
      </c>
      <c r="C365">
        <v>1</v>
      </c>
      <c r="D365" s="9" t="str">
        <f>VLOOKUP(Table_scibert_document_topics[[#This Row],[Column3.topic]],scibert_documents_topicDescript!$B$2:$C$27, 2, FALSE)</f>
        <v>1_writing_feedback_the_and</v>
      </c>
    </row>
    <row r="366" spans="1:4" x14ac:dyDescent="0.25">
      <c r="A366" t="s">
        <v>3154</v>
      </c>
      <c r="B366" t="s">
        <v>3155</v>
      </c>
      <c r="C366">
        <v>-1</v>
      </c>
      <c r="D366" s="9" t="str">
        <f>VLOOKUP(Table_scibert_document_topics[[#This Row],[Column3.topic]],scibert_documents_topicDescript!$B$2:$C$27, 2, FALSE)</f>
        <v>-1_the_of_and_in_language_learning</v>
      </c>
    </row>
    <row r="367" spans="1:4" x14ac:dyDescent="0.25">
      <c r="A367" t="s">
        <v>3158</v>
      </c>
      <c r="B367" t="s">
        <v>3159</v>
      </c>
      <c r="C367">
        <v>2</v>
      </c>
      <c r="D367" s="9" t="str">
        <f>VLOOKUP(Table_scibert_document_topics[[#This Row],[Column3.topic]],scibert_documents_topicDescript!$B$2:$C$27, 2, FALSE)</f>
        <v>2_task_the_in_and</v>
      </c>
    </row>
    <row r="368" spans="1:4" x14ac:dyDescent="0.25">
      <c r="A368" t="s">
        <v>3163</v>
      </c>
      <c r="B368" t="s">
        <v>3164</v>
      </c>
      <c r="C368">
        <v>8</v>
      </c>
      <c r="D368" s="9" t="str">
        <f>VLOOKUP(Table_scibert_document_topics[[#This Row],[Column3.topic]],scibert_documents_topicDescript!$B$2:$C$27, 2, FALSE)</f>
        <v>8_blended_online_the_learning</v>
      </c>
    </row>
    <row r="369" spans="1:4" x14ac:dyDescent="0.25">
      <c r="A369" t="s">
        <v>3168</v>
      </c>
      <c r="B369" t="s">
        <v>3169</v>
      </c>
      <c r="C369">
        <v>0</v>
      </c>
      <c r="D369" s="9" t="str">
        <f>VLOOKUP(Table_scibert_document_topics[[#This Row],[Column3.topic]],scibert_documents_topicDescript!$B$2:$C$27, 2, FALSE)</f>
        <v>0_technology_teachers_of_the</v>
      </c>
    </row>
    <row r="370" spans="1:4" x14ac:dyDescent="0.25">
      <c r="A370" t="s">
        <v>3174</v>
      </c>
      <c r="B370" t="s">
        <v>3175</v>
      </c>
      <c r="C370">
        <v>18</v>
      </c>
      <c r="D370" s="9" t="str">
        <f>VLOOKUP(Table_scibert_document_topics[[#This Row],[Column3.topic]],scibert_documents_topicDescript!$B$2:$C$27, 2, FALSE)</f>
        <v>18_flipped_the_classroom_in</v>
      </c>
    </row>
    <row r="371" spans="1:4" x14ac:dyDescent="0.25">
      <c r="A371" t="s">
        <v>3179</v>
      </c>
      <c r="B371" t="s">
        <v>3180</v>
      </c>
      <c r="C371">
        <v>-1</v>
      </c>
      <c r="D371" s="9" t="str">
        <f>VLOOKUP(Table_scibert_document_topics[[#This Row],[Column3.topic]],scibert_documents_topicDescript!$B$2:$C$27, 2, FALSE)</f>
        <v>-1_the_of_and_in_language_learning</v>
      </c>
    </row>
    <row r="372" spans="1:4" x14ac:dyDescent="0.25">
      <c r="A372" t="s">
        <v>3184</v>
      </c>
      <c r="B372" t="s">
        <v>3185</v>
      </c>
      <c r="C372">
        <v>8</v>
      </c>
      <c r="D372" s="9" t="str">
        <f>VLOOKUP(Table_scibert_document_topics[[#This Row],[Column3.topic]],scibert_documents_topicDescript!$B$2:$C$27, 2, FALSE)</f>
        <v>8_blended_online_the_learning</v>
      </c>
    </row>
    <row r="373" spans="1:4" x14ac:dyDescent="0.25">
      <c r="A373" t="s">
        <v>3188</v>
      </c>
      <c r="B373" t="s">
        <v>3189</v>
      </c>
      <c r="C373">
        <v>14</v>
      </c>
      <c r="D373" s="9" t="str">
        <f>VLOOKUP(Table_scibert_document_topics[[#This Row],[Column3.topic]],scibert_documents_topicDescript!$B$2:$C$27, 2, FALSE)</f>
        <v>14_and_in_language_social</v>
      </c>
    </row>
    <row r="374" spans="1:4" x14ac:dyDescent="0.25">
      <c r="A374" t="s">
        <v>3193</v>
      </c>
      <c r="B374" t="s">
        <v>3194</v>
      </c>
      <c r="C374">
        <v>-1</v>
      </c>
      <c r="D374" s="9" t="str">
        <f>VLOOKUP(Table_scibert_document_topics[[#This Row],[Column3.topic]],scibert_documents_topicDescript!$B$2:$C$27, 2, FALSE)</f>
        <v>-1_the_of_and_in_language_learning</v>
      </c>
    </row>
    <row r="375" spans="1:4" x14ac:dyDescent="0.25">
      <c r="A375" t="s">
        <v>3198</v>
      </c>
      <c r="B375" t="s">
        <v>3199</v>
      </c>
      <c r="C375">
        <v>-1</v>
      </c>
      <c r="D375" s="9" t="str">
        <f>VLOOKUP(Table_scibert_document_topics[[#This Row],[Column3.topic]],scibert_documents_topicDescript!$B$2:$C$27, 2, FALSE)</f>
        <v>-1_the_of_and_in_language_learning</v>
      </c>
    </row>
    <row r="376" spans="1:4" x14ac:dyDescent="0.25">
      <c r="A376" t="s">
        <v>3203</v>
      </c>
      <c r="B376" t="s">
        <v>5983</v>
      </c>
      <c r="C376">
        <v>1</v>
      </c>
      <c r="D376" s="9" t="str">
        <f>VLOOKUP(Table_scibert_document_topics[[#This Row],[Column3.topic]],scibert_documents_topicDescript!$B$2:$C$27, 2, FALSE)</f>
        <v>1_writing_feedback_the_and</v>
      </c>
    </row>
    <row r="377" spans="1:4" x14ac:dyDescent="0.25">
      <c r="A377" t="s">
        <v>3207</v>
      </c>
      <c r="B377" t="s">
        <v>5982</v>
      </c>
      <c r="C377">
        <v>13</v>
      </c>
      <c r="D377" s="9" t="str">
        <f>VLOOKUP(Table_scibert_document_topics[[#This Row],[Column3.topic]],scibert_documents_topicDescript!$B$2:$C$27, 2, FALSE)</f>
        <v>13_digital_storytelling_the_and</v>
      </c>
    </row>
    <row r="378" spans="1:4" x14ac:dyDescent="0.25">
      <c r="A378" t="s">
        <v>3210</v>
      </c>
      <c r="B378" t="s">
        <v>3211</v>
      </c>
      <c r="C378">
        <v>-1</v>
      </c>
      <c r="D378" s="9" t="str">
        <f>VLOOKUP(Table_scibert_document_topics[[#This Row],[Column3.topic]],scibert_documents_topicDescript!$B$2:$C$27, 2, FALSE)</f>
        <v>-1_the_of_and_in_language_learning</v>
      </c>
    </row>
    <row r="379" spans="1:4" x14ac:dyDescent="0.25">
      <c r="A379" t="s">
        <v>3216</v>
      </c>
      <c r="B379" t="s">
        <v>5984</v>
      </c>
      <c r="C379">
        <v>7</v>
      </c>
      <c r="D379" s="9" t="str">
        <f>VLOOKUP(Table_scibert_document_topics[[#This Row],[Column3.topic]],scibert_documents_topicDescript!$B$2:$C$27, 2, FALSE)</f>
        <v>7_game_games_gaming_and</v>
      </c>
    </row>
    <row r="380" spans="1:4" x14ac:dyDescent="0.25">
      <c r="A380" t="s">
        <v>3220</v>
      </c>
      <c r="B380" t="s">
        <v>3221</v>
      </c>
      <c r="C380">
        <v>3</v>
      </c>
      <c r="D380" s="9" t="str">
        <f>VLOOKUP(Table_scibert_document_topics[[#This Row],[Column3.topic]],scibert_documents_topicDescript!$B$2:$C$27, 2, FALSE)</f>
        <v>3_mobile_learning_mall_the</v>
      </c>
    </row>
    <row r="381" spans="1:4" x14ac:dyDescent="0.25">
      <c r="A381" t="s">
        <v>3437</v>
      </c>
      <c r="B381" t="s">
        <v>3438</v>
      </c>
      <c r="C381">
        <v>8</v>
      </c>
      <c r="D381" s="9" t="str">
        <f>VLOOKUP(Table_scibert_document_topics[[#This Row],[Column3.topic]],scibert_documents_topicDescript!$B$2:$C$27, 2, FALSE)</f>
        <v>8_blended_online_the_learning</v>
      </c>
    </row>
    <row r="382" spans="1:4" x14ac:dyDescent="0.25">
      <c r="A382" t="s">
        <v>3442</v>
      </c>
      <c r="B382" t="s">
        <v>3443</v>
      </c>
      <c r="C382">
        <v>-1</v>
      </c>
      <c r="D382" s="9" t="str">
        <f>VLOOKUP(Table_scibert_document_topics[[#This Row],[Column3.topic]],scibert_documents_topicDescript!$B$2:$C$27, 2, FALSE)</f>
        <v>-1_the_of_and_in_language_learning</v>
      </c>
    </row>
    <row r="383" spans="1:4" x14ac:dyDescent="0.25">
      <c r="A383" t="s">
        <v>3448</v>
      </c>
      <c r="B383" t="s">
        <v>3449</v>
      </c>
      <c r="C383">
        <v>4</v>
      </c>
      <c r="D383" s="9" t="str">
        <f>VLOOKUP(Table_scibert_document_topics[[#This Row],[Column3.topic]],scibert_documents_topicDescript!$B$2:$C$27, 2, FALSE)</f>
        <v>4_intercultural_telecollaboration_and_the</v>
      </c>
    </row>
    <row r="384" spans="1:4" x14ac:dyDescent="0.25">
      <c r="A384" t="s">
        <v>3453</v>
      </c>
      <c r="B384" t="s">
        <v>3454</v>
      </c>
      <c r="C384">
        <v>-1</v>
      </c>
      <c r="D384" s="9" t="str">
        <f>VLOOKUP(Table_scibert_document_topics[[#This Row],[Column3.topic]],scibert_documents_topicDescript!$B$2:$C$27, 2, FALSE)</f>
        <v>-1_the_of_and_in_language_learning</v>
      </c>
    </row>
    <row r="385" spans="1:4" x14ac:dyDescent="0.25">
      <c r="A385" t="s">
        <v>3458</v>
      </c>
      <c r="B385" t="s">
        <v>3459</v>
      </c>
      <c r="C385">
        <v>1</v>
      </c>
      <c r="D385" s="9" t="str">
        <f>VLOOKUP(Table_scibert_document_topics[[#This Row],[Column3.topic]],scibert_documents_topicDescript!$B$2:$C$27, 2, FALSE)</f>
        <v>1_writing_feedback_the_and</v>
      </c>
    </row>
    <row r="386" spans="1:4" x14ac:dyDescent="0.25">
      <c r="A386" t="s">
        <v>3464</v>
      </c>
      <c r="B386" t="s">
        <v>3465</v>
      </c>
      <c r="C386">
        <v>0</v>
      </c>
      <c r="D386" s="9" t="str">
        <f>VLOOKUP(Table_scibert_document_topics[[#This Row],[Column3.topic]],scibert_documents_topicDescript!$B$2:$C$27, 2, FALSE)</f>
        <v>0_technology_teachers_of_the</v>
      </c>
    </row>
    <row r="387" spans="1:4" x14ac:dyDescent="0.25">
      <c r="A387" t="s">
        <v>3469</v>
      </c>
      <c r="B387" t="s">
        <v>3470</v>
      </c>
      <c r="C387">
        <v>7</v>
      </c>
      <c r="D387" s="9" t="str">
        <f>VLOOKUP(Table_scibert_document_topics[[#This Row],[Column3.topic]],scibert_documents_topicDescript!$B$2:$C$27, 2, FALSE)</f>
        <v>7_game_games_gaming_and</v>
      </c>
    </row>
    <row r="388" spans="1:4" x14ac:dyDescent="0.25">
      <c r="A388" t="s">
        <v>3474</v>
      </c>
      <c r="B388" t="s">
        <v>3475</v>
      </c>
      <c r="C388">
        <v>10</v>
      </c>
      <c r="D388" s="9" t="str">
        <f>VLOOKUP(Table_scibert_document_topics[[#This Row],[Column3.topic]],scibert_documents_topicDescript!$B$2:$C$27, 2, FALSE)</f>
        <v>10_vr_virtual_the_and</v>
      </c>
    </row>
    <row r="389" spans="1:4" x14ac:dyDescent="0.25">
      <c r="A389" t="s">
        <v>3479</v>
      </c>
      <c r="B389" t="s">
        <v>3480</v>
      </c>
      <c r="C389">
        <v>13</v>
      </c>
      <c r="D389" s="9" t="str">
        <f>VLOOKUP(Table_scibert_document_topics[[#This Row],[Column3.topic]],scibert_documents_topicDescript!$B$2:$C$27, 2, FALSE)</f>
        <v>13_digital_storytelling_the_and</v>
      </c>
    </row>
    <row r="390" spans="1:4" x14ac:dyDescent="0.25">
      <c r="A390" t="s">
        <v>3484</v>
      </c>
      <c r="B390" t="s">
        <v>3485</v>
      </c>
      <c r="C390">
        <v>4</v>
      </c>
      <c r="D390" s="9" t="str">
        <f>VLOOKUP(Table_scibert_document_topics[[#This Row],[Column3.topic]],scibert_documents_topicDescript!$B$2:$C$27, 2, FALSE)</f>
        <v>4_intercultural_telecollaboration_and_the</v>
      </c>
    </row>
    <row r="391" spans="1:4" x14ac:dyDescent="0.25">
      <c r="A391" t="s">
        <v>3490</v>
      </c>
      <c r="B391" t="s">
        <v>3491</v>
      </c>
      <c r="C391">
        <v>1</v>
      </c>
      <c r="D391" s="9" t="str">
        <f>VLOOKUP(Table_scibert_document_topics[[#This Row],[Column3.topic]],scibert_documents_topicDescript!$B$2:$C$27, 2, FALSE)</f>
        <v>1_writing_feedback_the_and</v>
      </c>
    </row>
    <row r="392" spans="1:4" x14ac:dyDescent="0.25">
      <c r="A392" t="s">
        <v>3495</v>
      </c>
      <c r="B392" t="s">
        <v>3496</v>
      </c>
      <c r="C392">
        <v>-1</v>
      </c>
      <c r="D392" s="9" t="str">
        <f>VLOOKUP(Table_scibert_document_topics[[#This Row],[Column3.topic]],scibert_documents_topicDescript!$B$2:$C$27, 2, FALSE)</f>
        <v>-1_the_of_and_in_language_learning</v>
      </c>
    </row>
    <row r="393" spans="1:4" x14ac:dyDescent="0.25">
      <c r="A393" t="s">
        <v>3500</v>
      </c>
      <c r="B393" t="s">
        <v>3501</v>
      </c>
      <c r="C393">
        <v>13</v>
      </c>
      <c r="D393" s="9" t="str">
        <f>VLOOKUP(Table_scibert_document_topics[[#This Row],[Column3.topic]],scibert_documents_topicDescript!$B$2:$C$27, 2, FALSE)</f>
        <v>13_digital_storytelling_the_and</v>
      </c>
    </row>
    <row r="394" spans="1:4" x14ac:dyDescent="0.25">
      <c r="A394" t="s">
        <v>3505</v>
      </c>
      <c r="B394" t="s">
        <v>3506</v>
      </c>
      <c r="C394">
        <v>-1</v>
      </c>
      <c r="D394" s="9" t="str">
        <f>VLOOKUP(Table_scibert_document_topics[[#This Row],[Column3.topic]],scibert_documents_topicDescript!$B$2:$C$27, 2, FALSE)</f>
        <v>-1_the_of_and_in_language_learning</v>
      </c>
    </row>
    <row r="395" spans="1:4" x14ac:dyDescent="0.25">
      <c r="A395" t="s">
        <v>3511</v>
      </c>
      <c r="B395" t="s">
        <v>3512</v>
      </c>
      <c r="C395">
        <v>-1</v>
      </c>
      <c r="D395" s="9" t="str">
        <f>VLOOKUP(Table_scibert_document_topics[[#This Row],[Column3.topic]],scibert_documents_topicDescript!$B$2:$C$27, 2, FALSE)</f>
        <v>-1_the_of_and_in_language_learning</v>
      </c>
    </row>
    <row r="396" spans="1:4" x14ac:dyDescent="0.25">
      <c r="A396" t="s">
        <v>3516</v>
      </c>
      <c r="B396" t="s">
        <v>3517</v>
      </c>
      <c r="C396">
        <v>23</v>
      </c>
      <c r="D396" s="9" t="str">
        <f>VLOOKUP(Table_scibert_document_topics[[#This Row],[Column3.topic]],scibert_documents_topicDescript!$B$2:$C$27, 2, FALSE)</f>
        <v>23_robot_rall_the_and</v>
      </c>
    </row>
    <row r="397" spans="1:4" x14ac:dyDescent="0.25">
      <c r="A397" t="s">
        <v>3521</v>
      </c>
      <c r="B397" t="s">
        <v>3522</v>
      </c>
      <c r="C397">
        <v>3</v>
      </c>
      <c r="D397" s="9" t="str">
        <f>VLOOKUP(Table_scibert_document_topics[[#This Row],[Column3.topic]],scibert_documents_topicDescript!$B$2:$C$27, 2, FALSE)</f>
        <v>3_mobile_learning_mall_the</v>
      </c>
    </row>
    <row r="398" spans="1:4" x14ac:dyDescent="0.25">
      <c r="A398" t="s">
        <v>3526</v>
      </c>
      <c r="B398" t="s">
        <v>3527</v>
      </c>
      <c r="C398">
        <v>-1</v>
      </c>
      <c r="D398" s="9" t="str">
        <f>VLOOKUP(Table_scibert_document_topics[[#This Row],[Column3.topic]],scibert_documents_topicDescript!$B$2:$C$27, 2, FALSE)</f>
        <v>-1_the_of_and_in_language_learning</v>
      </c>
    </row>
    <row r="399" spans="1:4" x14ac:dyDescent="0.25">
      <c r="A399" t="s">
        <v>3530</v>
      </c>
      <c r="B399" t="s">
        <v>3531</v>
      </c>
      <c r="C399">
        <v>9</v>
      </c>
      <c r="D399" s="9" t="str">
        <f>VLOOKUP(Table_scibert_document_topics[[#This Row],[Column3.topic]],scibert_documents_topicDescript!$B$2:$C$27, 2, FALSE)</f>
        <v>9_writing_collaborative_wiki_the</v>
      </c>
    </row>
    <row r="400" spans="1:4" x14ac:dyDescent="0.25">
      <c r="A400" t="s">
        <v>3535</v>
      </c>
      <c r="B400" t="s">
        <v>3536</v>
      </c>
      <c r="C400">
        <v>-1</v>
      </c>
      <c r="D400" s="9" t="str">
        <f>VLOOKUP(Table_scibert_document_topics[[#This Row],[Column3.topic]],scibert_documents_topicDescript!$B$2:$C$27, 2, FALSE)</f>
        <v>-1_the_of_and_in_language_learning</v>
      </c>
    </row>
    <row r="401" spans="1:4" x14ac:dyDescent="0.25">
      <c r="A401" t="s">
        <v>3540</v>
      </c>
      <c r="B401" t="s">
        <v>3541</v>
      </c>
      <c r="C401">
        <v>-1</v>
      </c>
      <c r="D401" s="9" t="str">
        <f>VLOOKUP(Table_scibert_document_topics[[#This Row],[Column3.topic]],scibert_documents_topicDescript!$B$2:$C$27, 2, FALSE)</f>
        <v>-1_the_of_and_in_language_learning</v>
      </c>
    </row>
    <row r="402" spans="1:4" x14ac:dyDescent="0.25">
      <c r="A402" t="s">
        <v>3545</v>
      </c>
      <c r="B402" t="s">
        <v>3546</v>
      </c>
      <c r="C402">
        <v>3</v>
      </c>
      <c r="D402" s="9" t="str">
        <f>VLOOKUP(Table_scibert_document_topics[[#This Row],[Column3.topic]],scibert_documents_topicDescript!$B$2:$C$27, 2, FALSE)</f>
        <v>3_mobile_learning_mall_the</v>
      </c>
    </row>
    <row r="403" spans="1:4" x14ac:dyDescent="0.25">
      <c r="A403" t="s">
        <v>3550</v>
      </c>
      <c r="B403" t="s">
        <v>3551</v>
      </c>
      <c r="C403">
        <v>2</v>
      </c>
      <c r="D403" s="9" t="str">
        <f>VLOOKUP(Table_scibert_document_topics[[#This Row],[Column3.topic]],scibert_documents_topicDescript!$B$2:$C$27, 2, FALSE)</f>
        <v>2_task_the_in_and</v>
      </c>
    </row>
    <row r="404" spans="1:4" x14ac:dyDescent="0.25">
      <c r="A404" t="s">
        <v>3555</v>
      </c>
      <c r="B404" t="s">
        <v>3556</v>
      </c>
      <c r="C404">
        <v>-1</v>
      </c>
      <c r="D404" s="9" t="str">
        <f>VLOOKUP(Table_scibert_document_topics[[#This Row],[Column3.topic]],scibert_documents_topicDescript!$B$2:$C$27, 2, FALSE)</f>
        <v>-1_the_of_and_in_language_learning</v>
      </c>
    </row>
    <row r="405" spans="1:4" x14ac:dyDescent="0.25">
      <c r="A405" t="s">
        <v>3560</v>
      </c>
      <c r="B405" t="s">
        <v>3561</v>
      </c>
      <c r="C405">
        <v>-1</v>
      </c>
      <c r="D405" s="9" t="str">
        <f>VLOOKUP(Table_scibert_document_topics[[#This Row],[Column3.topic]],scibert_documents_topicDescript!$B$2:$C$27, 2, FALSE)</f>
        <v>-1_the_of_and_in_language_learning</v>
      </c>
    </row>
    <row r="406" spans="1:4" x14ac:dyDescent="0.25">
      <c r="A406" t="s">
        <v>3565</v>
      </c>
      <c r="B406" t="s">
        <v>3566</v>
      </c>
      <c r="C406">
        <v>-1</v>
      </c>
      <c r="D406" s="9" t="str">
        <f>VLOOKUP(Table_scibert_document_topics[[#This Row],[Column3.topic]],scibert_documents_topicDescript!$B$2:$C$27, 2, FALSE)</f>
        <v>-1_the_of_and_in_language_learning</v>
      </c>
    </row>
    <row r="407" spans="1:4" x14ac:dyDescent="0.25">
      <c r="A407" t="s">
        <v>3571</v>
      </c>
      <c r="B407" t="s">
        <v>5992</v>
      </c>
      <c r="C407">
        <v>12</v>
      </c>
      <c r="D407" s="9" t="str">
        <f>VLOOKUP(Table_scibert_document_topics[[#This Row],[Column3.topic]],scibert_documents_topicDescript!$B$2:$C$27, 2, FALSE)</f>
        <v>12_listening_test_the_of</v>
      </c>
    </row>
    <row r="408" spans="1:4" x14ac:dyDescent="0.25">
      <c r="A408" t="s">
        <v>3575</v>
      </c>
      <c r="B408" t="s">
        <v>3576</v>
      </c>
      <c r="C408">
        <v>-1</v>
      </c>
      <c r="D408" s="9" t="str">
        <f>VLOOKUP(Table_scibert_document_topics[[#This Row],[Column3.topic]],scibert_documents_topicDescript!$B$2:$C$27, 2, FALSE)</f>
        <v>-1_the_of_and_in_language_learning</v>
      </c>
    </row>
    <row r="409" spans="1:4" x14ac:dyDescent="0.25">
      <c r="A409" t="s">
        <v>3580</v>
      </c>
      <c r="B409" t="s">
        <v>3581</v>
      </c>
      <c r="C409">
        <v>7</v>
      </c>
      <c r="D409" s="9" t="str">
        <f>VLOOKUP(Table_scibert_document_topics[[#This Row],[Column3.topic]],scibert_documents_topicDescript!$B$2:$C$27, 2, FALSE)</f>
        <v>7_game_games_gaming_and</v>
      </c>
    </row>
    <row r="410" spans="1:4" x14ac:dyDescent="0.25">
      <c r="A410" t="s">
        <v>3585</v>
      </c>
      <c r="B410" t="s">
        <v>3586</v>
      </c>
      <c r="C410">
        <v>13</v>
      </c>
      <c r="D410" s="9" t="str">
        <f>VLOOKUP(Table_scibert_document_topics[[#This Row],[Column3.topic]],scibert_documents_topicDescript!$B$2:$C$27, 2, FALSE)</f>
        <v>13_digital_storytelling_the_and</v>
      </c>
    </row>
    <row r="411" spans="1:4" x14ac:dyDescent="0.25">
      <c r="A411" t="s">
        <v>3590</v>
      </c>
      <c r="B411" t="s">
        <v>3591</v>
      </c>
      <c r="C411">
        <v>18</v>
      </c>
      <c r="D411" s="9" t="str">
        <f>VLOOKUP(Table_scibert_document_topics[[#This Row],[Column3.topic]],scibert_documents_topicDescript!$B$2:$C$27, 2, FALSE)</f>
        <v>18_flipped_the_classroom_in</v>
      </c>
    </row>
    <row r="412" spans="1:4" x14ac:dyDescent="0.25">
      <c r="A412" t="s">
        <v>3595</v>
      </c>
      <c r="B412" t="s">
        <v>3596</v>
      </c>
      <c r="C412">
        <v>9</v>
      </c>
      <c r="D412" s="9" t="str">
        <f>VLOOKUP(Table_scibert_document_topics[[#This Row],[Column3.topic]],scibert_documents_topicDescript!$B$2:$C$27, 2, FALSE)</f>
        <v>9_writing_collaborative_wiki_the</v>
      </c>
    </row>
    <row r="413" spans="1:4" x14ac:dyDescent="0.25">
      <c r="A413" t="s">
        <v>3600</v>
      </c>
      <c r="B413" t="s">
        <v>3601</v>
      </c>
      <c r="C413">
        <v>2</v>
      </c>
      <c r="D413" s="9" t="str">
        <f>VLOOKUP(Table_scibert_document_topics[[#This Row],[Column3.topic]],scibert_documents_topicDescript!$B$2:$C$27, 2, FALSE)</f>
        <v>2_task_the_in_and</v>
      </c>
    </row>
    <row r="414" spans="1:4" x14ac:dyDescent="0.25">
      <c r="A414" t="s">
        <v>3605</v>
      </c>
      <c r="B414" t="s">
        <v>5991</v>
      </c>
      <c r="C414">
        <v>7</v>
      </c>
      <c r="D414" s="9" t="str">
        <f>VLOOKUP(Table_scibert_document_topics[[#This Row],[Column3.topic]],scibert_documents_topicDescript!$B$2:$C$27, 2, FALSE)</f>
        <v>7_game_games_gaming_and</v>
      </c>
    </row>
    <row r="415" spans="1:4" x14ac:dyDescent="0.25">
      <c r="A415" t="s">
        <v>3609</v>
      </c>
      <c r="B415" t="s">
        <v>3610</v>
      </c>
      <c r="C415">
        <v>18</v>
      </c>
      <c r="D415" s="9" t="str">
        <f>VLOOKUP(Table_scibert_document_topics[[#This Row],[Column3.topic]],scibert_documents_topicDescript!$B$2:$C$27, 2, FALSE)</f>
        <v>18_flipped_the_classroom_in</v>
      </c>
    </row>
    <row r="416" spans="1:4" x14ac:dyDescent="0.25">
      <c r="A416" t="s">
        <v>3614</v>
      </c>
      <c r="B416" t="s">
        <v>3615</v>
      </c>
      <c r="C416">
        <v>0</v>
      </c>
      <c r="D416" s="9" t="str">
        <f>VLOOKUP(Table_scibert_document_topics[[#This Row],[Column3.topic]],scibert_documents_topicDescript!$B$2:$C$27, 2, FALSE)</f>
        <v>0_technology_teachers_of_the</v>
      </c>
    </row>
    <row r="417" spans="1:4" x14ac:dyDescent="0.25">
      <c r="A417" t="s">
        <v>3619</v>
      </c>
      <c r="B417" t="s">
        <v>3620</v>
      </c>
      <c r="C417">
        <v>1</v>
      </c>
      <c r="D417" s="9" t="str">
        <f>VLOOKUP(Table_scibert_document_topics[[#This Row],[Column3.topic]],scibert_documents_topicDescript!$B$2:$C$27, 2, FALSE)</f>
        <v>1_writing_feedback_the_and</v>
      </c>
    </row>
    <row r="418" spans="1:4" x14ac:dyDescent="0.25">
      <c r="A418" t="s">
        <v>3624</v>
      </c>
      <c r="B418" t="s">
        <v>3625</v>
      </c>
      <c r="C418">
        <v>4</v>
      </c>
      <c r="D418" s="9" t="str">
        <f>VLOOKUP(Table_scibert_document_topics[[#This Row],[Column3.topic]],scibert_documents_topicDescript!$B$2:$C$27, 2, FALSE)</f>
        <v>4_intercultural_telecollaboration_and_the</v>
      </c>
    </row>
    <row r="419" spans="1:4" x14ac:dyDescent="0.25">
      <c r="A419" t="s">
        <v>3630</v>
      </c>
      <c r="B419" t="s">
        <v>3631</v>
      </c>
      <c r="C419">
        <v>1</v>
      </c>
      <c r="D419" s="9" t="str">
        <f>VLOOKUP(Table_scibert_document_topics[[#This Row],[Column3.topic]],scibert_documents_topicDescript!$B$2:$C$27, 2, FALSE)</f>
        <v>1_writing_feedback_the_and</v>
      </c>
    </row>
    <row r="420" spans="1:4" x14ac:dyDescent="0.25">
      <c r="A420" t="s">
        <v>3635</v>
      </c>
      <c r="B420" t="s">
        <v>3636</v>
      </c>
      <c r="C420">
        <v>-1</v>
      </c>
      <c r="D420" s="9" t="str">
        <f>VLOOKUP(Table_scibert_document_topics[[#This Row],[Column3.topic]],scibert_documents_topicDescript!$B$2:$C$27, 2, FALSE)</f>
        <v>-1_the_of_and_in_language_learning</v>
      </c>
    </row>
    <row r="421" spans="1:4" x14ac:dyDescent="0.25">
      <c r="A421" t="s">
        <v>3640</v>
      </c>
      <c r="B421" t="s">
        <v>3641</v>
      </c>
      <c r="C421">
        <v>5</v>
      </c>
      <c r="D421" s="9" t="str">
        <f>VLOOKUP(Table_scibert_document_topics[[#This Row],[Column3.topic]],scibert_documents_topicDescript!$B$2:$C$27, 2, FALSE)</f>
        <v>5_corpus_the_of_ddl</v>
      </c>
    </row>
    <row r="422" spans="1:4" x14ac:dyDescent="0.25">
      <c r="A422" t="s">
        <v>3645</v>
      </c>
      <c r="B422" t="s">
        <v>3646</v>
      </c>
      <c r="C422">
        <v>8</v>
      </c>
      <c r="D422" s="9" t="str">
        <f>VLOOKUP(Table_scibert_document_topics[[#This Row],[Column3.topic]],scibert_documents_topicDescript!$B$2:$C$27, 2, FALSE)</f>
        <v>8_blended_online_the_learning</v>
      </c>
    </row>
    <row r="423" spans="1:4" x14ac:dyDescent="0.25">
      <c r="A423" t="s">
        <v>3650</v>
      </c>
      <c r="B423" t="s">
        <v>5990</v>
      </c>
      <c r="C423">
        <v>1</v>
      </c>
      <c r="D423" s="9" t="str">
        <f>VLOOKUP(Table_scibert_document_topics[[#This Row],[Column3.topic]],scibert_documents_topicDescript!$B$2:$C$27, 2, FALSE)</f>
        <v>1_writing_feedback_the_and</v>
      </c>
    </row>
    <row r="424" spans="1:4" x14ac:dyDescent="0.25">
      <c r="A424" t="s">
        <v>3654</v>
      </c>
      <c r="B424" t="s">
        <v>3655</v>
      </c>
      <c r="C424">
        <v>10</v>
      </c>
      <c r="D424" s="9" t="str">
        <f>VLOOKUP(Table_scibert_document_topics[[#This Row],[Column3.topic]],scibert_documents_topicDescript!$B$2:$C$27, 2, FALSE)</f>
        <v>10_vr_virtual_the_and</v>
      </c>
    </row>
    <row r="425" spans="1:4" x14ac:dyDescent="0.25">
      <c r="A425" t="s">
        <v>3659</v>
      </c>
      <c r="B425" t="s">
        <v>3660</v>
      </c>
      <c r="C425">
        <v>7</v>
      </c>
      <c r="D425" s="9" t="str">
        <f>VLOOKUP(Table_scibert_document_topics[[#This Row],[Column3.topic]],scibert_documents_topicDescript!$B$2:$C$27, 2, FALSE)</f>
        <v>7_game_games_gaming_and</v>
      </c>
    </row>
    <row r="426" spans="1:4" x14ac:dyDescent="0.25">
      <c r="A426" t="s">
        <v>3663</v>
      </c>
      <c r="B426" t="s">
        <v>3664</v>
      </c>
      <c r="C426">
        <v>4</v>
      </c>
      <c r="D426" s="9" t="str">
        <f>VLOOKUP(Table_scibert_document_topics[[#This Row],[Column3.topic]],scibert_documents_topicDescript!$B$2:$C$27, 2, FALSE)</f>
        <v>4_intercultural_telecollaboration_and_the</v>
      </c>
    </row>
    <row r="427" spans="1:4" x14ac:dyDescent="0.25">
      <c r="A427" t="s">
        <v>3964</v>
      </c>
      <c r="B427" t="s">
        <v>3965</v>
      </c>
      <c r="C427">
        <v>9</v>
      </c>
      <c r="D427" s="9" t="str">
        <f>VLOOKUP(Table_scibert_document_topics[[#This Row],[Column3.topic]],scibert_documents_topicDescript!$B$2:$C$27, 2, FALSE)</f>
        <v>9_writing_collaborative_wiki_the</v>
      </c>
    </row>
    <row r="428" spans="1:4" x14ac:dyDescent="0.25">
      <c r="A428" t="s">
        <v>3969</v>
      </c>
      <c r="B428" t="s">
        <v>3970</v>
      </c>
      <c r="C428">
        <v>5</v>
      </c>
      <c r="D428" s="9" t="str">
        <f>VLOOKUP(Table_scibert_document_topics[[#This Row],[Column3.topic]],scibert_documents_topicDescript!$B$2:$C$27, 2, FALSE)</f>
        <v>5_corpus_the_of_ddl</v>
      </c>
    </row>
    <row r="429" spans="1:4" x14ac:dyDescent="0.25">
      <c r="A429" t="s">
        <v>3974</v>
      </c>
      <c r="B429" t="s">
        <v>5993</v>
      </c>
      <c r="C429">
        <v>-1</v>
      </c>
      <c r="D429" s="9" t="str">
        <f>VLOOKUP(Table_scibert_document_topics[[#This Row],[Column3.topic]],scibert_documents_topicDescript!$B$2:$C$27, 2, FALSE)</f>
        <v>-1_the_of_and_in_language_learning</v>
      </c>
    </row>
    <row r="430" spans="1:4" x14ac:dyDescent="0.25">
      <c r="A430" t="s">
        <v>3977</v>
      </c>
      <c r="B430" t="s">
        <v>3978</v>
      </c>
      <c r="C430">
        <v>19</v>
      </c>
      <c r="D430" s="9" t="str">
        <f>VLOOKUP(Table_scibert_document_topics[[#This Row],[Column3.topic]],scibert_documents_topicDescript!$B$2:$C$27, 2, FALSE)</f>
        <v>19_reading_students_comprehension_the</v>
      </c>
    </row>
    <row r="431" spans="1:4" x14ac:dyDescent="0.25">
      <c r="A431" t="s">
        <v>3982</v>
      </c>
      <c r="B431" t="s">
        <v>3983</v>
      </c>
      <c r="C431">
        <v>3</v>
      </c>
      <c r="D431" s="9" t="str">
        <f>VLOOKUP(Table_scibert_document_topics[[#This Row],[Column3.topic]],scibert_documents_topicDescript!$B$2:$C$27, 2, FALSE)</f>
        <v>3_mobile_learning_mall_the</v>
      </c>
    </row>
    <row r="432" spans="1:4" x14ac:dyDescent="0.25">
      <c r="A432" t="s">
        <v>3987</v>
      </c>
      <c r="B432" t="s">
        <v>3988</v>
      </c>
      <c r="C432">
        <v>2</v>
      </c>
      <c r="D432" s="9" t="str">
        <f>VLOOKUP(Table_scibert_document_topics[[#This Row],[Column3.topic]],scibert_documents_topicDescript!$B$2:$C$27, 2, FALSE)</f>
        <v>2_task_the_in_and</v>
      </c>
    </row>
    <row r="433" spans="1:4" x14ac:dyDescent="0.25">
      <c r="A433" t="s">
        <v>3991</v>
      </c>
      <c r="B433" t="s">
        <v>3992</v>
      </c>
      <c r="C433">
        <v>-1</v>
      </c>
      <c r="D433" s="9" t="str">
        <f>VLOOKUP(Table_scibert_document_topics[[#This Row],[Column3.topic]],scibert_documents_topicDescript!$B$2:$C$27, 2, FALSE)</f>
        <v>-1_the_of_and_in_language_learning</v>
      </c>
    </row>
    <row r="434" spans="1:4" x14ac:dyDescent="0.25">
      <c r="A434" t="s">
        <v>3996</v>
      </c>
      <c r="B434" t="s">
        <v>3997</v>
      </c>
      <c r="C434">
        <v>-1</v>
      </c>
      <c r="D434" s="9" t="str">
        <f>VLOOKUP(Table_scibert_document_topics[[#This Row],[Column3.topic]],scibert_documents_topicDescript!$B$2:$C$27, 2, FALSE)</f>
        <v>-1_the_of_and_in_language_learning</v>
      </c>
    </row>
    <row r="435" spans="1:4" x14ac:dyDescent="0.25">
      <c r="A435" t="s">
        <v>4001</v>
      </c>
      <c r="B435" t="s">
        <v>4002</v>
      </c>
      <c r="C435">
        <v>24</v>
      </c>
      <c r="D435" s="9" t="str">
        <f>VLOOKUP(Table_scibert_document_topics[[#This Row],[Column3.topic]],scibert_documents_topicDescript!$B$2:$C$27, 2, FALSE)</f>
        <v>24_anxiety_fla_the_and</v>
      </c>
    </row>
    <row r="436" spans="1:4" x14ac:dyDescent="0.25">
      <c r="A436" t="s">
        <v>4006</v>
      </c>
      <c r="B436" t="s">
        <v>4007</v>
      </c>
      <c r="C436">
        <v>-1</v>
      </c>
      <c r="D436" s="9" t="str">
        <f>VLOOKUP(Table_scibert_document_topics[[#This Row],[Column3.topic]],scibert_documents_topicDescript!$B$2:$C$27, 2, FALSE)</f>
        <v>-1_the_of_and_in_language_learning</v>
      </c>
    </row>
    <row r="437" spans="1:4" x14ac:dyDescent="0.25">
      <c r="A437" t="s">
        <v>4011</v>
      </c>
      <c r="B437" t="s">
        <v>5994</v>
      </c>
      <c r="C437">
        <v>-1</v>
      </c>
      <c r="D437" s="9" t="str">
        <f>VLOOKUP(Table_scibert_document_topics[[#This Row],[Column3.topic]],scibert_documents_topicDescript!$B$2:$C$27, 2, FALSE)</f>
        <v>-1_the_of_and_in_language_learning</v>
      </c>
    </row>
    <row r="438" spans="1:4" x14ac:dyDescent="0.25">
      <c r="A438" t="s">
        <v>4015</v>
      </c>
      <c r="B438" t="s">
        <v>4016</v>
      </c>
      <c r="C438">
        <v>-1</v>
      </c>
      <c r="D438" s="9" t="str">
        <f>VLOOKUP(Table_scibert_document_topics[[#This Row],[Column3.topic]],scibert_documents_topicDescript!$B$2:$C$27, 2, FALSE)</f>
        <v>-1_the_of_and_in_language_learning</v>
      </c>
    </row>
    <row r="439" spans="1:4" x14ac:dyDescent="0.25">
      <c r="A439" t="s">
        <v>4020</v>
      </c>
      <c r="B439" t="s">
        <v>5995</v>
      </c>
      <c r="C439">
        <v>1</v>
      </c>
      <c r="D439" s="9" t="str">
        <f>VLOOKUP(Table_scibert_document_topics[[#This Row],[Column3.topic]],scibert_documents_topicDescript!$B$2:$C$27, 2, FALSE)</f>
        <v>1_writing_feedback_the_and</v>
      </c>
    </row>
    <row r="440" spans="1:4" x14ac:dyDescent="0.25">
      <c r="A440" t="s">
        <v>4024</v>
      </c>
      <c r="B440" t="s">
        <v>4025</v>
      </c>
      <c r="C440">
        <v>-1</v>
      </c>
      <c r="D440" s="9" t="str">
        <f>VLOOKUP(Table_scibert_document_topics[[#This Row],[Column3.topic]],scibert_documents_topicDescript!$B$2:$C$27, 2, FALSE)</f>
        <v>-1_the_of_and_in_language_learning</v>
      </c>
    </row>
    <row r="441" spans="1:4" x14ac:dyDescent="0.25">
      <c r="A441" t="s">
        <v>4029</v>
      </c>
      <c r="B441" t="s">
        <v>4030</v>
      </c>
      <c r="C441">
        <v>11</v>
      </c>
      <c r="D441" s="9" t="str">
        <f>VLOOKUP(Table_scibert_document_topics[[#This Row],[Column3.topic]],scibert_documents_topicDescript!$B$2:$C$27, 2, FALSE)</f>
        <v>11_online_and_the_for</v>
      </c>
    </row>
    <row r="442" spans="1:4" x14ac:dyDescent="0.25">
      <c r="A442" t="s">
        <v>4034</v>
      </c>
      <c r="B442" t="s">
        <v>4035</v>
      </c>
      <c r="C442">
        <v>16</v>
      </c>
      <c r="D442" s="9" t="str">
        <f>VLOOKUP(Table_scibert_document_topics[[#This Row],[Column3.topic]],scibert_documents_topicDescript!$B$2:$C$27, 2, FALSE)</f>
        <v>16_captions_comprehension_captioning_caption</v>
      </c>
    </row>
    <row r="443" spans="1:4" x14ac:dyDescent="0.25">
      <c r="A443" t="s">
        <v>4038</v>
      </c>
      <c r="B443" t="s">
        <v>4039</v>
      </c>
      <c r="C443">
        <v>19</v>
      </c>
      <c r="D443" s="9" t="str">
        <f>VLOOKUP(Table_scibert_document_topics[[#This Row],[Column3.topic]],scibert_documents_topicDescript!$B$2:$C$27, 2, FALSE)</f>
        <v>19_reading_students_comprehension_the</v>
      </c>
    </row>
    <row r="444" spans="1:4" x14ac:dyDescent="0.25">
      <c r="A444" t="s">
        <v>4043</v>
      </c>
      <c r="B444" t="s">
        <v>4044</v>
      </c>
      <c r="C444">
        <v>12</v>
      </c>
      <c r="D444" s="9" t="str">
        <f>VLOOKUP(Table_scibert_document_topics[[#This Row],[Column3.topic]],scibert_documents_topicDescript!$B$2:$C$27, 2, FALSE)</f>
        <v>12_listening_test_the_of</v>
      </c>
    </row>
    <row r="445" spans="1:4" x14ac:dyDescent="0.25">
      <c r="A445" t="s">
        <v>4048</v>
      </c>
      <c r="B445" t="s">
        <v>4049</v>
      </c>
      <c r="C445">
        <v>0</v>
      </c>
      <c r="D445" s="9" t="str">
        <f>VLOOKUP(Table_scibert_document_topics[[#This Row],[Column3.topic]],scibert_documents_topicDescript!$B$2:$C$27, 2, FALSE)</f>
        <v>0_technology_teachers_of_the</v>
      </c>
    </row>
    <row r="446" spans="1:4" x14ac:dyDescent="0.25">
      <c r="A446" t="s">
        <v>4053</v>
      </c>
      <c r="B446" t="s">
        <v>4054</v>
      </c>
      <c r="C446">
        <v>16</v>
      </c>
      <c r="D446" s="9" t="str">
        <f>VLOOKUP(Table_scibert_document_topics[[#This Row],[Column3.topic]],scibert_documents_topicDescript!$B$2:$C$27, 2, FALSE)</f>
        <v>16_captions_comprehension_captioning_caption</v>
      </c>
    </row>
    <row r="447" spans="1:4" x14ac:dyDescent="0.25">
      <c r="A447" t="s">
        <v>4058</v>
      </c>
      <c r="B447" t="s">
        <v>4059</v>
      </c>
      <c r="C447">
        <v>-1</v>
      </c>
      <c r="D447" s="9" t="str">
        <f>VLOOKUP(Table_scibert_document_topics[[#This Row],[Column3.topic]],scibert_documents_topicDescript!$B$2:$C$27, 2, FALSE)</f>
        <v>-1_the_of_and_in_language_learning</v>
      </c>
    </row>
    <row r="448" spans="1:4" x14ac:dyDescent="0.25">
      <c r="A448" t="s">
        <v>4062</v>
      </c>
      <c r="B448" t="s">
        <v>4063</v>
      </c>
      <c r="C448">
        <v>21</v>
      </c>
      <c r="D448" s="9" t="str">
        <f>VLOOKUP(Table_scibert_document_topics[[#This Row],[Column3.topic]],scibert_documents_topicDescript!$B$2:$C$27, 2, FALSE)</f>
        <v>21_call_quot_studies_the</v>
      </c>
    </row>
    <row r="449" spans="1:4" x14ac:dyDescent="0.25">
      <c r="A449" t="s">
        <v>4067</v>
      </c>
      <c r="B449" t="s">
        <v>4068</v>
      </c>
      <c r="C449">
        <v>1</v>
      </c>
      <c r="D449" s="9" t="str">
        <f>VLOOKUP(Table_scibert_document_topics[[#This Row],[Column3.topic]],scibert_documents_topicDescript!$B$2:$C$27, 2, FALSE)</f>
        <v>1_writing_feedback_the_and</v>
      </c>
    </row>
    <row r="450" spans="1:4" x14ac:dyDescent="0.25">
      <c r="A450" t="s">
        <v>4072</v>
      </c>
      <c r="B450" t="s">
        <v>4073</v>
      </c>
      <c r="C450">
        <v>0</v>
      </c>
      <c r="D450" s="9" t="str">
        <f>VLOOKUP(Table_scibert_document_topics[[#This Row],[Column3.topic]],scibert_documents_topicDescript!$B$2:$C$27, 2, FALSE)</f>
        <v>0_technology_teachers_of_the</v>
      </c>
    </row>
    <row r="451" spans="1:4" x14ac:dyDescent="0.25">
      <c r="A451" t="s">
        <v>4077</v>
      </c>
      <c r="B451" t="s">
        <v>4078</v>
      </c>
      <c r="C451">
        <v>-1</v>
      </c>
      <c r="D451" s="9" t="str">
        <f>VLOOKUP(Table_scibert_document_topics[[#This Row],[Column3.topic]],scibert_documents_topicDescript!$B$2:$C$27, 2, FALSE)</f>
        <v>-1_the_of_and_in_language_learning</v>
      </c>
    </row>
    <row r="452" spans="1:4" x14ac:dyDescent="0.25">
      <c r="A452" t="s">
        <v>4082</v>
      </c>
      <c r="B452" t="s">
        <v>4083</v>
      </c>
      <c r="C452">
        <v>10</v>
      </c>
      <c r="D452" s="9" t="str">
        <f>VLOOKUP(Table_scibert_document_topics[[#This Row],[Column3.topic]],scibert_documents_topicDescript!$B$2:$C$27, 2, FALSE)</f>
        <v>10_vr_virtual_the_and</v>
      </c>
    </row>
    <row r="453" spans="1:4" x14ac:dyDescent="0.25">
      <c r="A453" t="s">
        <v>4087</v>
      </c>
      <c r="B453" t="s">
        <v>4088</v>
      </c>
      <c r="C453">
        <v>3</v>
      </c>
      <c r="D453" s="9" t="str">
        <f>VLOOKUP(Table_scibert_document_topics[[#This Row],[Column3.topic]],scibert_documents_topicDescript!$B$2:$C$27, 2, FALSE)</f>
        <v>3_mobile_learning_mall_the</v>
      </c>
    </row>
    <row r="454" spans="1:4" x14ac:dyDescent="0.25">
      <c r="A454" t="s">
        <v>4092</v>
      </c>
      <c r="B454" t="s">
        <v>4093</v>
      </c>
      <c r="C454">
        <v>-1</v>
      </c>
      <c r="D454" s="9" t="str">
        <f>VLOOKUP(Table_scibert_document_topics[[#This Row],[Column3.topic]],scibert_documents_topicDescript!$B$2:$C$27, 2, FALSE)</f>
        <v>-1_the_of_and_in_language_learning</v>
      </c>
    </row>
    <row r="455" spans="1:4" x14ac:dyDescent="0.25">
      <c r="A455" t="s">
        <v>4097</v>
      </c>
      <c r="B455" t="s">
        <v>4098</v>
      </c>
      <c r="C455">
        <v>12</v>
      </c>
      <c r="D455" s="9" t="str">
        <f>VLOOKUP(Table_scibert_document_topics[[#This Row],[Column3.topic]],scibert_documents_topicDescript!$B$2:$C$27, 2, FALSE)</f>
        <v>12_listening_test_the_of</v>
      </c>
    </row>
    <row r="456" spans="1:4" x14ac:dyDescent="0.25">
      <c r="A456" t="s">
        <v>4103</v>
      </c>
      <c r="B456" t="s">
        <v>4104</v>
      </c>
      <c r="C456">
        <v>8</v>
      </c>
      <c r="D456" s="9" t="str">
        <f>VLOOKUP(Table_scibert_document_topics[[#This Row],[Column3.topic]],scibert_documents_topicDescript!$B$2:$C$27, 2, FALSE)</f>
        <v>8_blended_online_the_learning</v>
      </c>
    </row>
    <row r="457" spans="1:4" x14ac:dyDescent="0.25">
      <c r="A457" t="s">
        <v>4109</v>
      </c>
      <c r="B457" t="s">
        <v>4110</v>
      </c>
      <c r="C457">
        <v>-1</v>
      </c>
      <c r="D457" s="9" t="str">
        <f>VLOOKUP(Table_scibert_document_topics[[#This Row],[Column3.topic]],scibert_documents_topicDescript!$B$2:$C$27, 2, FALSE)</f>
        <v>-1_the_of_and_in_language_learning</v>
      </c>
    </row>
    <row r="458" spans="1:4" x14ac:dyDescent="0.25">
      <c r="A458" t="s">
        <v>4113</v>
      </c>
      <c r="B458" t="s">
        <v>4114</v>
      </c>
      <c r="C458">
        <v>13</v>
      </c>
      <c r="D458" s="9" t="str">
        <f>VLOOKUP(Table_scibert_document_topics[[#This Row],[Column3.topic]],scibert_documents_topicDescript!$B$2:$C$27, 2, FALSE)</f>
        <v>13_digital_storytelling_the_and</v>
      </c>
    </row>
    <row r="459" spans="1:4" x14ac:dyDescent="0.25">
      <c r="A459" t="s">
        <v>4118</v>
      </c>
      <c r="B459" t="s">
        <v>4119</v>
      </c>
      <c r="C459">
        <v>-1</v>
      </c>
      <c r="D459" s="9" t="str">
        <f>VLOOKUP(Table_scibert_document_topics[[#This Row],[Column3.topic]],scibert_documents_topicDescript!$B$2:$C$27, 2, FALSE)</f>
        <v>-1_the_of_and_in_language_learning</v>
      </c>
    </row>
    <row r="460" spans="1:4" x14ac:dyDescent="0.25">
      <c r="A460" t="s">
        <v>4123</v>
      </c>
      <c r="B460" t="s">
        <v>4124</v>
      </c>
      <c r="C460">
        <v>0</v>
      </c>
      <c r="D460" s="9" t="str">
        <f>VLOOKUP(Table_scibert_document_topics[[#This Row],[Column3.topic]],scibert_documents_topicDescript!$B$2:$C$27, 2, FALSE)</f>
        <v>0_technology_teachers_of_the</v>
      </c>
    </row>
    <row r="461" spans="1:4" x14ac:dyDescent="0.25">
      <c r="A461" t="s">
        <v>4128</v>
      </c>
      <c r="B461" t="s">
        <v>4129</v>
      </c>
      <c r="C461">
        <v>0</v>
      </c>
      <c r="D461" s="9" t="str">
        <f>VLOOKUP(Table_scibert_document_topics[[#This Row],[Column3.topic]],scibert_documents_topicDescript!$B$2:$C$27, 2, FALSE)</f>
        <v>0_technology_teachers_of_the</v>
      </c>
    </row>
    <row r="462" spans="1:4" x14ac:dyDescent="0.25">
      <c r="A462" t="s">
        <v>4133</v>
      </c>
      <c r="B462" t="s">
        <v>5998</v>
      </c>
      <c r="C462">
        <v>22</v>
      </c>
      <c r="D462" s="9" t="str">
        <f>VLOOKUP(Table_scibert_document_topics[[#This Row],[Column3.topic]],scibert_documents_topicDescript!$B$2:$C$27, 2, FALSE)</f>
        <v>22_mt_translation_students_machine</v>
      </c>
    </row>
    <row r="463" spans="1:4" x14ac:dyDescent="0.25">
      <c r="A463" t="s">
        <v>4136</v>
      </c>
      <c r="B463" t="s">
        <v>4137</v>
      </c>
      <c r="C463">
        <v>23</v>
      </c>
      <c r="D463" s="9" t="str">
        <f>VLOOKUP(Table_scibert_document_topics[[#This Row],[Column3.topic]],scibert_documents_topicDescript!$B$2:$C$27, 2, FALSE)</f>
        <v>23_robot_rall_the_and</v>
      </c>
    </row>
    <row r="464" spans="1:4" x14ac:dyDescent="0.25">
      <c r="A464" t="s">
        <v>4141</v>
      </c>
      <c r="B464" t="s">
        <v>4142</v>
      </c>
      <c r="C464">
        <v>24</v>
      </c>
      <c r="D464" s="9" t="str">
        <f>VLOOKUP(Table_scibert_document_topics[[#This Row],[Column3.topic]],scibert_documents_topicDescript!$B$2:$C$27, 2, FALSE)</f>
        <v>24_anxiety_fla_the_and</v>
      </c>
    </row>
    <row r="465" spans="1:4" x14ac:dyDescent="0.25">
      <c r="A465" t="s">
        <v>4146</v>
      </c>
      <c r="B465" t="s">
        <v>4147</v>
      </c>
      <c r="C465">
        <v>-1</v>
      </c>
      <c r="D465" s="9" t="str">
        <f>VLOOKUP(Table_scibert_document_topics[[#This Row],[Column3.topic]],scibert_documents_topicDescript!$B$2:$C$27, 2, FALSE)</f>
        <v>-1_the_of_and_in_language_learning</v>
      </c>
    </row>
    <row r="466" spans="1:4" x14ac:dyDescent="0.25">
      <c r="A466" t="s">
        <v>4151</v>
      </c>
      <c r="B466" t="s">
        <v>4152</v>
      </c>
      <c r="C466">
        <v>-1</v>
      </c>
      <c r="D466" s="9" t="str">
        <f>VLOOKUP(Table_scibert_document_topics[[#This Row],[Column3.topic]],scibert_documents_topicDescript!$B$2:$C$27, 2, FALSE)</f>
        <v>-1_the_of_and_in_language_learning</v>
      </c>
    </row>
    <row r="467" spans="1:4" x14ac:dyDescent="0.25">
      <c r="A467" t="s">
        <v>4156</v>
      </c>
      <c r="B467" t="s">
        <v>4157</v>
      </c>
      <c r="C467">
        <v>8</v>
      </c>
      <c r="D467" s="9" t="str">
        <f>VLOOKUP(Table_scibert_document_topics[[#This Row],[Column3.topic]],scibert_documents_topicDescript!$B$2:$C$27, 2, FALSE)</f>
        <v>8_blended_online_the_learning</v>
      </c>
    </row>
    <row r="468" spans="1:4" x14ac:dyDescent="0.25">
      <c r="A468" t="s">
        <v>4161</v>
      </c>
      <c r="B468" t="s">
        <v>6000</v>
      </c>
      <c r="C468">
        <v>5</v>
      </c>
      <c r="D468" s="9" t="str">
        <f>VLOOKUP(Table_scibert_document_topics[[#This Row],[Column3.topic]],scibert_documents_topicDescript!$B$2:$C$27, 2, FALSE)</f>
        <v>5_corpus_the_of_ddl</v>
      </c>
    </row>
    <row r="469" spans="1:4" x14ac:dyDescent="0.25">
      <c r="A469" t="s">
        <v>4164</v>
      </c>
      <c r="B469" t="s">
        <v>4165</v>
      </c>
      <c r="C469">
        <v>4</v>
      </c>
      <c r="D469" s="9" t="str">
        <f>VLOOKUP(Table_scibert_document_topics[[#This Row],[Column3.topic]],scibert_documents_topicDescript!$B$2:$C$27, 2, FALSE)</f>
        <v>4_intercultural_telecollaboration_and_the</v>
      </c>
    </row>
    <row r="470" spans="1:4" x14ac:dyDescent="0.25">
      <c r="A470" t="s">
        <v>4170</v>
      </c>
      <c r="B470" t="s">
        <v>4171</v>
      </c>
      <c r="C470">
        <v>8</v>
      </c>
      <c r="D470" s="9" t="str">
        <f>VLOOKUP(Table_scibert_document_topics[[#This Row],[Column3.topic]],scibert_documents_topicDescript!$B$2:$C$27, 2, FALSE)</f>
        <v>8_blended_online_the_learning</v>
      </c>
    </row>
    <row r="471" spans="1:4" x14ac:dyDescent="0.25">
      <c r="A471" t="s">
        <v>4175</v>
      </c>
      <c r="B471" t="s">
        <v>5996</v>
      </c>
      <c r="C471">
        <v>-1</v>
      </c>
      <c r="D471" s="9" t="str">
        <f>VLOOKUP(Table_scibert_document_topics[[#This Row],[Column3.topic]],scibert_documents_topicDescript!$B$2:$C$27, 2, FALSE)</f>
        <v>-1_the_of_and_in_language_learning</v>
      </c>
    </row>
    <row r="472" spans="1:4" x14ac:dyDescent="0.25">
      <c r="A472" t="s">
        <v>4180</v>
      </c>
      <c r="B472" t="s">
        <v>4181</v>
      </c>
      <c r="C472">
        <v>18</v>
      </c>
      <c r="D472" s="9" t="str">
        <f>VLOOKUP(Table_scibert_document_topics[[#This Row],[Column3.topic]],scibert_documents_topicDescript!$B$2:$C$27, 2, FALSE)</f>
        <v>18_flipped_the_classroom_in</v>
      </c>
    </row>
    <row r="473" spans="1:4" x14ac:dyDescent="0.25">
      <c r="A473" t="s">
        <v>4185</v>
      </c>
      <c r="B473" t="s">
        <v>5997</v>
      </c>
      <c r="C473">
        <v>13</v>
      </c>
      <c r="D473" s="9" t="str">
        <f>VLOOKUP(Table_scibert_document_topics[[#This Row],[Column3.topic]],scibert_documents_topicDescript!$B$2:$C$27, 2, FALSE)</f>
        <v>13_digital_storytelling_the_and</v>
      </c>
    </row>
    <row r="474" spans="1:4" x14ac:dyDescent="0.25">
      <c r="A474" t="s">
        <v>4189</v>
      </c>
      <c r="B474" t="s">
        <v>4190</v>
      </c>
      <c r="C474">
        <v>-1</v>
      </c>
      <c r="D474" s="9" t="str">
        <f>VLOOKUP(Table_scibert_document_topics[[#This Row],[Column3.topic]],scibert_documents_topicDescript!$B$2:$C$27, 2, FALSE)</f>
        <v>-1_the_of_and_in_language_learning</v>
      </c>
    </row>
    <row r="475" spans="1:4" x14ac:dyDescent="0.25">
      <c r="A475" t="s">
        <v>4194</v>
      </c>
      <c r="B475" t="s">
        <v>4195</v>
      </c>
      <c r="C475">
        <v>12</v>
      </c>
      <c r="D475" s="9" t="str">
        <f>VLOOKUP(Table_scibert_document_topics[[#This Row],[Column3.topic]],scibert_documents_topicDescript!$B$2:$C$27, 2, FALSE)</f>
        <v>12_listening_test_the_of</v>
      </c>
    </row>
    <row r="476" spans="1:4" x14ac:dyDescent="0.25">
      <c r="A476" t="s">
        <v>4199</v>
      </c>
      <c r="B476" t="s">
        <v>4200</v>
      </c>
      <c r="C476">
        <v>2</v>
      </c>
      <c r="D476" s="9" t="str">
        <f>VLOOKUP(Table_scibert_document_topics[[#This Row],[Column3.topic]],scibert_documents_topicDescript!$B$2:$C$27, 2, FALSE)</f>
        <v>2_task_the_in_and</v>
      </c>
    </row>
    <row r="477" spans="1:4" x14ac:dyDescent="0.25">
      <c r="A477" t="s">
        <v>4204</v>
      </c>
      <c r="B477" t="s">
        <v>4205</v>
      </c>
      <c r="C477">
        <v>9</v>
      </c>
      <c r="D477" s="9" t="str">
        <f>VLOOKUP(Table_scibert_document_topics[[#This Row],[Column3.topic]],scibert_documents_topicDescript!$B$2:$C$27, 2, FALSE)</f>
        <v>9_writing_collaborative_wiki_the</v>
      </c>
    </row>
    <row r="478" spans="1:4" x14ac:dyDescent="0.25">
      <c r="A478" t="s">
        <v>4209</v>
      </c>
      <c r="B478" t="s">
        <v>4210</v>
      </c>
      <c r="C478">
        <v>15</v>
      </c>
      <c r="D478" s="9" t="str">
        <f>VLOOKUP(Table_scibert_document_topics[[#This Row],[Column3.topic]],scibert_documents_topicDescript!$B$2:$C$27, 2, FALSE)</f>
        <v>15_multimodal_of_the_and</v>
      </c>
    </row>
    <row r="479" spans="1:4" x14ac:dyDescent="0.25">
      <c r="A479" t="s">
        <v>4214</v>
      </c>
      <c r="B479" t="s">
        <v>4215</v>
      </c>
      <c r="C479">
        <v>17</v>
      </c>
      <c r="D479" s="9" t="str">
        <f>VLOOKUP(Table_scibert_document_topics[[#This Row],[Column3.topic]],scibert_documents_topicDescript!$B$2:$C$27, 2, FALSE)</f>
        <v>17_vocabulary_of_the_and</v>
      </c>
    </row>
    <row r="480" spans="1:4" x14ac:dyDescent="0.25">
      <c r="A480" t="s">
        <v>4220</v>
      </c>
      <c r="B480" t="s">
        <v>4221</v>
      </c>
      <c r="C480">
        <v>0</v>
      </c>
      <c r="D480" s="9" t="str">
        <f>VLOOKUP(Table_scibert_document_topics[[#This Row],[Column3.topic]],scibert_documents_topicDescript!$B$2:$C$27, 2, FALSE)</f>
        <v>0_technology_teachers_of_the</v>
      </c>
    </row>
    <row r="481" spans="1:4" x14ac:dyDescent="0.25">
      <c r="A481" t="s">
        <v>4225</v>
      </c>
      <c r="B481" t="s">
        <v>4226</v>
      </c>
      <c r="C481">
        <v>-1</v>
      </c>
      <c r="D481" s="9" t="str">
        <f>VLOOKUP(Table_scibert_document_topics[[#This Row],[Column3.topic]],scibert_documents_topicDescript!$B$2:$C$27, 2, FALSE)</f>
        <v>-1_the_of_and_in_language_learning</v>
      </c>
    </row>
    <row r="482" spans="1:4" x14ac:dyDescent="0.25">
      <c r="A482" t="s">
        <v>4230</v>
      </c>
      <c r="B482" t="s">
        <v>4231</v>
      </c>
      <c r="C482">
        <v>11</v>
      </c>
      <c r="D482" s="9" t="str">
        <f>VLOOKUP(Table_scibert_document_topics[[#This Row],[Column3.topic]],scibert_documents_topicDescript!$B$2:$C$27, 2, FALSE)</f>
        <v>11_online_and_the_for</v>
      </c>
    </row>
    <row r="483" spans="1:4" x14ac:dyDescent="0.25">
      <c r="A483" t="s">
        <v>4235</v>
      </c>
      <c r="B483" t="s">
        <v>4236</v>
      </c>
      <c r="C483">
        <v>-1</v>
      </c>
      <c r="D483" s="9" t="str">
        <f>VLOOKUP(Table_scibert_document_topics[[#This Row],[Column3.topic]],scibert_documents_topicDescript!$B$2:$C$27, 2, FALSE)</f>
        <v>-1_the_of_and_in_language_learning</v>
      </c>
    </row>
    <row r="484" spans="1:4" x14ac:dyDescent="0.25">
      <c r="A484" t="s">
        <v>4240</v>
      </c>
      <c r="B484" t="s">
        <v>4241</v>
      </c>
      <c r="C484">
        <v>23</v>
      </c>
      <c r="D484" s="9" t="str">
        <f>VLOOKUP(Table_scibert_document_topics[[#This Row],[Column3.topic]],scibert_documents_topicDescript!$B$2:$C$27, 2, FALSE)</f>
        <v>23_robot_rall_the_and</v>
      </c>
    </row>
    <row r="485" spans="1:4" x14ac:dyDescent="0.25">
      <c r="A485" t="s">
        <v>4245</v>
      </c>
      <c r="B485" t="s">
        <v>4246</v>
      </c>
      <c r="C485">
        <v>18</v>
      </c>
      <c r="D485" s="9" t="str">
        <f>VLOOKUP(Table_scibert_document_topics[[#This Row],[Column3.topic]],scibert_documents_topicDescript!$B$2:$C$27, 2, FALSE)</f>
        <v>18_flipped_the_classroom_in</v>
      </c>
    </row>
    <row r="486" spans="1:4" x14ac:dyDescent="0.25">
      <c r="A486" t="s">
        <v>4250</v>
      </c>
      <c r="B486" t="s">
        <v>4251</v>
      </c>
      <c r="C486">
        <v>3</v>
      </c>
      <c r="D486" s="9" t="str">
        <f>VLOOKUP(Table_scibert_document_topics[[#This Row],[Column3.topic]],scibert_documents_topicDescript!$B$2:$C$27, 2, FALSE)</f>
        <v>3_mobile_learning_mall_the</v>
      </c>
    </row>
    <row r="487" spans="1:4" x14ac:dyDescent="0.25">
      <c r="A487" t="s">
        <v>4255</v>
      </c>
      <c r="B487" t="s">
        <v>5999</v>
      </c>
      <c r="C487">
        <v>3</v>
      </c>
      <c r="D487" s="9" t="str">
        <f>VLOOKUP(Table_scibert_document_topics[[#This Row],[Column3.topic]],scibert_documents_topicDescript!$B$2:$C$27, 2, FALSE)</f>
        <v>3_mobile_learning_mall_the</v>
      </c>
    </row>
    <row r="488" spans="1:4" x14ac:dyDescent="0.25">
      <c r="A488" t="s">
        <v>4259</v>
      </c>
      <c r="B488" t="s">
        <v>4260</v>
      </c>
      <c r="C488">
        <v>7</v>
      </c>
      <c r="D488" s="9" t="str">
        <f>VLOOKUP(Table_scibert_document_topics[[#This Row],[Column3.topic]],scibert_documents_topicDescript!$B$2:$C$27, 2, FALSE)</f>
        <v>7_game_games_gaming_and</v>
      </c>
    </row>
    <row r="489" spans="1:4" x14ac:dyDescent="0.25">
      <c r="A489" t="s">
        <v>4458</v>
      </c>
      <c r="B489" t="s">
        <v>4459</v>
      </c>
      <c r="C489">
        <v>0</v>
      </c>
      <c r="D489" s="9" t="str">
        <f>VLOOKUP(Table_scibert_document_topics[[#This Row],[Column3.topic]],scibert_documents_topicDescript!$B$2:$C$27, 2, FALSE)</f>
        <v>0_technology_teachers_of_the</v>
      </c>
    </row>
    <row r="490" spans="1:4" x14ac:dyDescent="0.25">
      <c r="A490" t="s">
        <v>4464</v>
      </c>
      <c r="B490" t="s">
        <v>5964</v>
      </c>
      <c r="C490">
        <v>9</v>
      </c>
      <c r="D490" s="9" t="str">
        <f>VLOOKUP(Table_scibert_document_topics[[#This Row],[Column3.topic]],scibert_documents_topicDescript!$B$2:$C$27, 2, FALSE)</f>
        <v>9_writing_collaborative_wiki_the</v>
      </c>
    </row>
    <row r="491" spans="1:4" x14ac:dyDescent="0.25">
      <c r="A491" t="s">
        <v>4467</v>
      </c>
      <c r="B491" t="s">
        <v>4468</v>
      </c>
      <c r="C491">
        <v>0</v>
      </c>
      <c r="D491" s="9" t="str">
        <f>VLOOKUP(Table_scibert_document_topics[[#This Row],[Column3.topic]],scibert_documents_topicDescript!$B$2:$C$27, 2, FALSE)</f>
        <v>0_technology_teachers_of_the</v>
      </c>
    </row>
    <row r="492" spans="1:4" x14ac:dyDescent="0.25">
      <c r="A492" t="s">
        <v>4472</v>
      </c>
      <c r="B492" t="s">
        <v>4473</v>
      </c>
      <c r="C492">
        <v>-1</v>
      </c>
      <c r="D492" s="9" t="str">
        <f>VLOOKUP(Table_scibert_document_topics[[#This Row],[Column3.topic]],scibert_documents_topicDescript!$B$2:$C$27, 2, FALSE)</f>
        <v>-1_the_of_and_in_language_learning</v>
      </c>
    </row>
    <row r="493" spans="1:4" x14ac:dyDescent="0.25">
      <c r="A493" t="s">
        <v>4477</v>
      </c>
      <c r="B493" t="s">
        <v>4478</v>
      </c>
      <c r="C493">
        <v>9</v>
      </c>
      <c r="D493" s="9" t="str">
        <f>VLOOKUP(Table_scibert_document_topics[[#This Row],[Column3.topic]],scibert_documents_topicDescript!$B$2:$C$27, 2, FALSE)</f>
        <v>9_writing_collaborative_wiki_the</v>
      </c>
    </row>
    <row r="494" spans="1:4" x14ac:dyDescent="0.25">
      <c r="A494" t="s">
        <v>4481</v>
      </c>
      <c r="B494" t="s">
        <v>4482</v>
      </c>
      <c r="C494">
        <v>-1</v>
      </c>
      <c r="D494" s="9" t="str">
        <f>VLOOKUP(Table_scibert_document_topics[[#This Row],[Column3.topic]],scibert_documents_topicDescript!$B$2:$C$27, 2, FALSE)</f>
        <v>-1_the_of_and_in_language_learning</v>
      </c>
    </row>
    <row r="495" spans="1:4" x14ac:dyDescent="0.25">
      <c r="A495" t="s">
        <v>4486</v>
      </c>
      <c r="B495" t="s">
        <v>4487</v>
      </c>
      <c r="C495">
        <v>-1</v>
      </c>
      <c r="D495" s="9" t="str">
        <f>VLOOKUP(Table_scibert_document_topics[[#This Row],[Column3.topic]],scibert_documents_topicDescript!$B$2:$C$27, 2, FALSE)</f>
        <v>-1_the_of_and_in_language_learning</v>
      </c>
    </row>
    <row r="496" spans="1:4" x14ac:dyDescent="0.25">
      <c r="A496" t="s">
        <v>4491</v>
      </c>
      <c r="B496" t="s">
        <v>4492</v>
      </c>
      <c r="C496">
        <v>-1</v>
      </c>
      <c r="D496" s="9" t="str">
        <f>VLOOKUP(Table_scibert_document_topics[[#This Row],[Column3.topic]],scibert_documents_topicDescript!$B$2:$C$27, 2, FALSE)</f>
        <v>-1_the_of_and_in_language_learning</v>
      </c>
    </row>
    <row r="497" spans="1:4" x14ac:dyDescent="0.25">
      <c r="A497" t="s">
        <v>4496</v>
      </c>
      <c r="B497" t="s">
        <v>4497</v>
      </c>
      <c r="C497">
        <v>6</v>
      </c>
      <c r="D497" s="9" t="str">
        <f>VLOOKUP(Table_scibert_document_topics[[#This Row],[Column3.topic]],scibert_documents_topicDescript!$B$2:$C$27, 2, FALSE)</f>
        <v>6_pronunciation_the_asr_of</v>
      </c>
    </row>
    <row r="498" spans="1:4" x14ac:dyDescent="0.25">
      <c r="A498" t="s">
        <v>4501</v>
      </c>
      <c r="B498" t="s">
        <v>4502</v>
      </c>
      <c r="C498">
        <v>-1</v>
      </c>
      <c r="D498" s="9" t="str">
        <f>VLOOKUP(Table_scibert_document_topics[[#This Row],[Column3.topic]],scibert_documents_topicDescript!$B$2:$C$27, 2, FALSE)</f>
        <v>-1_the_of_and_in_language_learning</v>
      </c>
    </row>
    <row r="499" spans="1:4" x14ac:dyDescent="0.25">
      <c r="A499" t="s">
        <v>4506</v>
      </c>
      <c r="B499" t="s">
        <v>4507</v>
      </c>
      <c r="C499">
        <v>17</v>
      </c>
      <c r="D499" s="9" t="str">
        <f>VLOOKUP(Table_scibert_document_topics[[#This Row],[Column3.topic]],scibert_documents_topicDescript!$B$2:$C$27, 2, FALSE)</f>
        <v>17_vocabulary_of_the_and</v>
      </c>
    </row>
    <row r="500" spans="1:4" x14ac:dyDescent="0.25">
      <c r="A500" t="s">
        <v>4511</v>
      </c>
      <c r="B500" t="s">
        <v>4512</v>
      </c>
      <c r="C500">
        <v>1</v>
      </c>
      <c r="D500" s="9" t="str">
        <f>VLOOKUP(Table_scibert_document_topics[[#This Row],[Column3.topic]],scibert_documents_topicDescript!$B$2:$C$27, 2, FALSE)</f>
        <v>1_writing_feedback_the_and</v>
      </c>
    </row>
    <row r="501" spans="1:4" x14ac:dyDescent="0.25">
      <c r="A501" t="s">
        <v>4516</v>
      </c>
      <c r="B501" t="s">
        <v>4517</v>
      </c>
      <c r="C501">
        <v>-1</v>
      </c>
      <c r="D501" s="9" t="str">
        <f>VLOOKUP(Table_scibert_document_topics[[#This Row],[Column3.topic]],scibert_documents_topicDescript!$B$2:$C$27, 2, FALSE)</f>
        <v>-1_the_of_and_in_language_learning</v>
      </c>
    </row>
    <row r="502" spans="1:4" x14ac:dyDescent="0.25">
      <c r="A502" t="s">
        <v>4521</v>
      </c>
      <c r="B502" t="s">
        <v>4522</v>
      </c>
      <c r="C502">
        <v>0</v>
      </c>
      <c r="D502" s="9" t="str">
        <f>VLOOKUP(Table_scibert_document_topics[[#This Row],[Column3.topic]],scibert_documents_topicDescript!$B$2:$C$27, 2, FALSE)</f>
        <v>0_technology_teachers_of_the</v>
      </c>
    </row>
    <row r="503" spans="1:4" x14ac:dyDescent="0.25">
      <c r="A503" t="s">
        <v>4526</v>
      </c>
      <c r="B503" t="s">
        <v>4527</v>
      </c>
      <c r="C503">
        <v>9</v>
      </c>
      <c r="D503" s="9" t="str">
        <f>VLOOKUP(Table_scibert_document_topics[[#This Row],[Column3.topic]],scibert_documents_topicDescript!$B$2:$C$27, 2, FALSE)</f>
        <v>9_writing_collaborative_wiki_the</v>
      </c>
    </row>
    <row r="504" spans="1:4" x14ac:dyDescent="0.25">
      <c r="A504" t="s">
        <v>4530</v>
      </c>
      <c r="B504" t="s">
        <v>4531</v>
      </c>
      <c r="C504">
        <v>-1</v>
      </c>
      <c r="D504" s="9" t="str">
        <f>VLOOKUP(Table_scibert_document_topics[[#This Row],[Column3.topic]],scibert_documents_topicDescript!$B$2:$C$27, 2, FALSE)</f>
        <v>-1_the_of_and_in_language_learning</v>
      </c>
    </row>
    <row r="505" spans="1:4" x14ac:dyDescent="0.25">
      <c r="A505" t="s">
        <v>4535</v>
      </c>
      <c r="B505" t="s">
        <v>4536</v>
      </c>
      <c r="C505">
        <v>-1</v>
      </c>
      <c r="D505" s="9" t="str">
        <f>VLOOKUP(Table_scibert_document_topics[[#This Row],[Column3.topic]],scibert_documents_topicDescript!$B$2:$C$27, 2, FALSE)</f>
        <v>-1_the_of_and_in_language_learning</v>
      </c>
    </row>
    <row r="506" spans="1:4" x14ac:dyDescent="0.25">
      <c r="A506" t="s">
        <v>4540</v>
      </c>
      <c r="B506" t="s">
        <v>4541</v>
      </c>
      <c r="C506">
        <v>0</v>
      </c>
      <c r="D506" s="9" t="str">
        <f>VLOOKUP(Table_scibert_document_topics[[#This Row],[Column3.topic]],scibert_documents_topicDescript!$B$2:$C$27, 2, FALSE)</f>
        <v>0_technology_teachers_of_the</v>
      </c>
    </row>
    <row r="507" spans="1:4" x14ac:dyDescent="0.25">
      <c r="A507" t="s">
        <v>4545</v>
      </c>
      <c r="B507" t="s">
        <v>4546</v>
      </c>
      <c r="C507">
        <v>5</v>
      </c>
      <c r="D507" s="9" t="str">
        <f>VLOOKUP(Table_scibert_document_topics[[#This Row],[Column3.topic]],scibert_documents_topicDescript!$B$2:$C$27, 2, FALSE)</f>
        <v>5_corpus_the_of_ddl</v>
      </c>
    </row>
    <row r="508" spans="1:4" x14ac:dyDescent="0.25">
      <c r="A508" t="s">
        <v>4550</v>
      </c>
      <c r="B508" t="s">
        <v>4551</v>
      </c>
      <c r="C508">
        <v>-1</v>
      </c>
      <c r="D508" s="9" t="str">
        <f>VLOOKUP(Table_scibert_document_topics[[#This Row],[Column3.topic]],scibert_documents_topicDescript!$B$2:$C$27, 2, FALSE)</f>
        <v>-1_the_of_and_in_language_learning</v>
      </c>
    </row>
    <row r="509" spans="1:4" x14ac:dyDescent="0.25">
      <c r="A509" t="s">
        <v>377</v>
      </c>
      <c r="B509" t="s">
        <v>378</v>
      </c>
      <c r="C509">
        <v>2</v>
      </c>
      <c r="D509" s="9" t="str">
        <f>VLOOKUP(Table_scibert_document_topics[[#This Row],[Column3.topic]],scibert_documents_topicDescript!$B$2:$C$27, 2, FALSE)</f>
        <v>2_task_the_in_and</v>
      </c>
    </row>
    <row r="510" spans="1:4" x14ac:dyDescent="0.25">
      <c r="A510" t="s">
        <v>384</v>
      </c>
      <c r="B510" t="s">
        <v>385</v>
      </c>
      <c r="C510">
        <v>1</v>
      </c>
      <c r="D510" s="9" t="str">
        <f>VLOOKUP(Table_scibert_document_topics[[#This Row],[Column3.topic]],scibert_documents_topicDescript!$B$2:$C$27, 2, FALSE)</f>
        <v>1_writing_feedback_the_and</v>
      </c>
    </row>
    <row r="511" spans="1:4" x14ac:dyDescent="0.25">
      <c r="A511" t="s">
        <v>390</v>
      </c>
      <c r="B511" t="s">
        <v>391</v>
      </c>
      <c r="C511">
        <v>6</v>
      </c>
      <c r="D511" s="9" t="str">
        <f>VLOOKUP(Table_scibert_document_topics[[#This Row],[Column3.topic]],scibert_documents_topicDescript!$B$2:$C$27, 2, FALSE)</f>
        <v>6_pronunciation_the_asr_of</v>
      </c>
    </row>
    <row r="512" spans="1:4" x14ac:dyDescent="0.25">
      <c r="A512" t="s">
        <v>395</v>
      </c>
      <c r="B512" t="s">
        <v>396</v>
      </c>
      <c r="C512">
        <v>2</v>
      </c>
      <c r="D512" s="9" t="str">
        <f>VLOOKUP(Table_scibert_document_topics[[#This Row],[Column3.topic]],scibert_documents_topicDescript!$B$2:$C$27, 2, FALSE)</f>
        <v>2_task_the_in_and</v>
      </c>
    </row>
    <row r="513" spans="1:4" x14ac:dyDescent="0.25">
      <c r="A513" t="s">
        <v>400</v>
      </c>
      <c r="B513" t="s">
        <v>401</v>
      </c>
      <c r="C513">
        <v>19</v>
      </c>
      <c r="D513" s="9" t="str">
        <f>VLOOKUP(Table_scibert_document_topics[[#This Row],[Column3.topic]],scibert_documents_topicDescript!$B$2:$C$27, 2, FALSE)</f>
        <v>19_reading_students_comprehension_the</v>
      </c>
    </row>
    <row r="514" spans="1:4" x14ac:dyDescent="0.25">
      <c r="A514" t="s">
        <v>405</v>
      </c>
      <c r="B514" t="s">
        <v>406</v>
      </c>
      <c r="C514">
        <v>1</v>
      </c>
      <c r="D514" s="9" t="str">
        <f>VLOOKUP(Table_scibert_document_topics[[#This Row],[Column3.topic]],scibert_documents_topicDescript!$B$2:$C$27, 2, FALSE)</f>
        <v>1_writing_feedback_the_and</v>
      </c>
    </row>
    <row r="515" spans="1:4" x14ac:dyDescent="0.25">
      <c r="A515" t="s">
        <v>410</v>
      </c>
      <c r="B515" t="s">
        <v>411</v>
      </c>
      <c r="C515">
        <v>2</v>
      </c>
      <c r="D515" s="9" t="str">
        <f>VLOOKUP(Table_scibert_document_topics[[#This Row],[Column3.topic]],scibert_documents_topicDescript!$B$2:$C$27, 2, FALSE)</f>
        <v>2_task_the_in_and</v>
      </c>
    </row>
    <row r="516" spans="1:4" x14ac:dyDescent="0.25">
      <c r="A516" t="s">
        <v>415</v>
      </c>
      <c r="B516" t="s">
        <v>416</v>
      </c>
      <c r="C516">
        <v>-1</v>
      </c>
      <c r="D516" s="9" t="str">
        <f>VLOOKUP(Table_scibert_document_topics[[#This Row],[Column3.topic]],scibert_documents_topicDescript!$B$2:$C$27, 2, FALSE)</f>
        <v>-1_the_of_and_in_language_learning</v>
      </c>
    </row>
    <row r="517" spans="1:4" x14ac:dyDescent="0.25">
      <c r="A517" t="s">
        <v>419</v>
      </c>
      <c r="B517" t="s">
        <v>420</v>
      </c>
      <c r="C517">
        <v>8</v>
      </c>
      <c r="D517" s="9" t="str">
        <f>VLOOKUP(Table_scibert_document_topics[[#This Row],[Column3.topic]],scibert_documents_topicDescript!$B$2:$C$27, 2, FALSE)</f>
        <v>8_blended_online_the_learning</v>
      </c>
    </row>
    <row r="518" spans="1:4" x14ac:dyDescent="0.25">
      <c r="A518" t="s">
        <v>424</v>
      </c>
      <c r="B518" t="s">
        <v>425</v>
      </c>
      <c r="C518">
        <v>0</v>
      </c>
      <c r="D518" s="9" t="str">
        <f>VLOOKUP(Table_scibert_document_topics[[#This Row],[Column3.topic]],scibert_documents_topicDescript!$B$2:$C$27, 2, FALSE)</f>
        <v>0_technology_teachers_of_the</v>
      </c>
    </row>
    <row r="519" spans="1:4" x14ac:dyDescent="0.25">
      <c r="A519" t="s">
        <v>429</v>
      </c>
      <c r="B519" t="s">
        <v>430</v>
      </c>
      <c r="C519">
        <v>0</v>
      </c>
      <c r="D519" s="9" t="str">
        <f>VLOOKUP(Table_scibert_document_topics[[#This Row],[Column3.topic]],scibert_documents_topicDescript!$B$2:$C$27, 2, FALSE)</f>
        <v>0_technology_teachers_of_the</v>
      </c>
    </row>
    <row r="520" spans="1:4" x14ac:dyDescent="0.25">
      <c r="A520" t="s">
        <v>434</v>
      </c>
      <c r="B520" t="s">
        <v>435</v>
      </c>
      <c r="C520">
        <v>-1</v>
      </c>
      <c r="D520" s="9" t="str">
        <f>VLOOKUP(Table_scibert_document_topics[[#This Row],[Column3.topic]],scibert_documents_topicDescript!$B$2:$C$27, 2, FALSE)</f>
        <v>-1_the_of_and_in_language_learning</v>
      </c>
    </row>
    <row r="521" spans="1:4" x14ac:dyDescent="0.25">
      <c r="A521" t="s">
        <v>439</v>
      </c>
      <c r="B521" t="s">
        <v>440</v>
      </c>
      <c r="C521">
        <v>16</v>
      </c>
      <c r="D521" s="9" t="str">
        <f>VLOOKUP(Table_scibert_document_topics[[#This Row],[Column3.topic]],scibert_documents_topicDescript!$B$2:$C$27, 2, FALSE)</f>
        <v>16_captions_comprehension_captioning_caption</v>
      </c>
    </row>
    <row r="522" spans="1:4" x14ac:dyDescent="0.25">
      <c r="A522" t="s">
        <v>445</v>
      </c>
      <c r="B522" t="s">
        <v>446</v>
      </c>
      <c r="C522">
        <v>9</v>
      </c>
      <c r="D522" s="9" t="str">
        <f>VLOOKUP(Table_scibert_document_topics[[#This Row],[Column3.topic]],scibert_documents_topicDescript!$B$2:$C$27, 2, FALSE)</f>
        <v>9_writing_collaborative_wiki_the</v>
      </c>
    </row>
    <row r="523" spans="1:4" x14ac:dyDescent="0.25">
      <c r="A523" t="s">
        <v>450</v>
      </c>
      <c r="B523" t="s">
        <v>451</v>
      </c>
      <c r="C523">
        <v>24</v>
      </c>
      <c r="D523" s="9" t="str">
        <f>VLOOKUP(Table_scibert_document_topics[[#This Row],[Column3.topic]],scibert_documents_topicDescript!$B$2:$C$27, 2, FALSE)</f>
        <v>24_anxiety_fla_the_and</v>
      </c>
    </row>
    <row r="524" spans="1:4" x14ac:dyDescent="0.25">
      <c r="A524" t="s">
        <v>455</v>
      </c>
      <c r="B524" t="s">
        <v>456</v>
      </c>
      <c r="C524">
        <v>1</v>
      </c>
      <c r="D524" s="9" t="str">
        <f>VLOOKUP(Table_scibert_document_topics[[#This Row],[Column3.topic]],scibert_documents_topicDescript!$B$2:$C$27, 2, FALSE)</f>
        <v>1_writing_feedback_the_and</v>
      </c>
    </row>
    <row r="525" spans="1:4" x14ac:dyDescent="0.25">
      <c r="A525" t="s">
        <v>460</v>
      </c>
      <c r="B525" t="s">
        <v>461</v>
      </c>
      <c r="C525">
        <v>-1</v>
      </c>
      <c r="D525" s="9" t="str">
        <f>VLOOKUP(Table_scibert_document_topics[[#This Row],[Column3.topic]],scibert_documents_topicDescript!$B$2:$C$27, 2, FALSE)</f>
        <v>-1_the_of_and_in_language_learning</v>
      </c>
    </row>
    <row r="526" spans="1:4" x14ac:dyDescent="0.25">
      <c r="A526" t="s">
        <v>464</v>
      </c>
      <c r="B526" t="s">
        <v>465</v>
      </c>
      <c r="C526">
        <v>4</v>
      </c>
      <c r="D526" s="9" t="str">
        <f>VLOOKUP(Table_scibert_document_topics[[#This Row],[Column3.topic]],scibert_documents_topicDescript!$B$2:$C$27, 2, FALSE)</f>
        <v>4_intercultural_telecollaboration_and_the</v>
      </c>
    </row>
    <row r="527" spans="1:4" x14ac:dyDescent="0.25">
      <c r="A527" t="s">
        <v>469</v>
      </c>
      <c r="B527" t="s">
        <v>470</v>
      </c>
      <c r="C527">
        <v>9</v>
      </c>
      <c r="D527" s="9" t="str">
        <f>VLOOKUP(Table_scibert_document_topics[[#This Row],[Column3.topic]],scibert_documents_topicDescript!$B$2:$C$27, 2, FALSE)</f>
        <v>9_writing_collaborative_wiki_the</v>
      </c>
    </row>
    <row r="528" spans="1:4" x14ac:dyDescent="0.25">
      <c r="A528" t="s">
        <v>474</v>
      </c>
      <c r="B528" t="s">
        <v>475</v>
      </c>
      <c r="C528">
        <v>4</v>
      </c>
      <c r="D528" s="9" t="str">
        <f>VLOOKUP(Table_scibert_document_topics[[#This Row],[Column3.topic]],scibert_documents_topicDescript!$B$2:$C$27, 2, FALSE)</f>
        <v>4_intercultural_telecollaboration_and_the</v>
      </c>
    </row>
    <row r="529" spans="1:4" x14ac:dyDescent="0.25">
      <c r="A529" t="s">
        <v>479</v>
      </c>
      <c r="B529" t="s">
        <v>480</v>
      </c>
      <c r="C529">
        <v>5</v>
      </c>
      <c r="D529" s="9" t="str">
        <f>VLOOKUP(Table_scibert_document_topics[[#This Row],[Column3.topic]],scibert_documents_topicDescript!$B$2:$C$27, 2, FALSE)</f>
        <v>5_corpus_the_of_ddl</v>
      </c>
    </row>
    <row r="530" spans="1:4" x14ac:dyDescent="0.25">
      <c r="A530" t="s">
        <v>484</v>
      </c>
      <c r="B530" t="s">
        <v>485</v>
      </c>
      <c r="C530">
        <v>2</v>
      </c>
      <c r="D530" s="9" t="str">
        <f>VLOOKUP(Table_scibert_document_topics[[#This Row],[Column3.topic]],scibert_documents_topicDescript!$B$2:$C$27, 2, FALSE)</f>
        <v>2_task_the_in_and</v>
      </c>
    </row>
    <row r="531" spans="1:4" x14ac:dyDescent="0.25">
      <c r="A531" t="s">
        <v>489</v>
      </c>
      <c r="B531" t="s">
        <v>490</v>
      </c>
      <c r="C531">
        <v>-1</v>
      </c>
      <c r="D531" s="9" t="str">
        <f>VLOOKUP(Table_scibert_document_topics[[#This Row],[Column3.topic]],scibert_documents_topicDescript!$B$2:$C$27, 2, FALSE)</f>
        <v>-1_the_of_and_in_language_learning</v>
      </c>
    </row>
    <row r="532" spans="1:4" x14ac:dyDescent="0.25">
      <c r="A532" t="s">
        <v>495</v>
      </c>
      <c r="B532" t="s">
        <v>496</v>
      </c>
      <c r="C532">
        <v>7</v>
      </c>
      <c r="D532" s="9" t="str">
        <f>VLOOKUP(Table_scibert_document_topics[[#This Row],[Column3.topic]],scibert_documents_topicDescript!$B$2:$C$27, 2, FALSE)</f>
        <v>7_game_games_gaming_and</v>
      </c>
    </row>
    <row r="533" spans="1:4" x14ac:dyDescent="0.25">
      <c r="A533" t="s">
        <v>501</v>
      </c>
      <c r="B533" t="s">
        <v>502</v>
      </c>
      <c r="C533">
        <v>7</v>
      </c>
      <c r="D533" s="9" t="str">
        <f>VLOOKUP(Table_scibert_document_topics[[#This Row],[Column3.topic]],scibert_documents_topicDescript!$B$2:$C$27, 2, FALSE)</f>
        <v>7_game_games_gaming_and</v>
      </c>
    </row>
    <row r="534" spans="1:4" x14ac:dyDescent="0.25">
      <c r="A534" t="s">
        <v>505</v>
      </c>
      <c r="B534" t="s">
        <v>506</v>
      </c>
      <c r="C534">
        <v>2</v>
      </c>
      <c r="D534" s="9" t="str">
        <f>VLOOKUP(Table_scibert_document_topics[[#This Row],[Column3.topic]],scibert_documents_topicDescript!$B$2:$C$27, 2, FALSE)</f>
        <v>2_task_the_in_and</v>
      </c>
    </row>
    <row r="535" spans="1:4" x14ac:dyDescent="0.25">
      <c r="A535" t="s">
        <v>510</v>
      </c>
      <c r="B535" t="s">
        <v>511</v>
      </c>
      <c r="C535">
        <v>20</v>
      </c>
      <c r="D535" s="9" t="str">
        <f>VLOOKUP(Table_scibert_document_topics[[#This Row],[Column3.topic]],scibert_documents_topicDescript!$B$2:$C$27, 2, FALSE)</f>
        <v>20_and_of_identity_in</v>
      </c>
    </row>
    <row r="536" spans="1:4" x14ac:dyDescent="0.25">
      <c r="A536" t="s">
        <v>515</v>
      </c>
      <c r="B536" t="s">
        <v>516</v>
      </c>
      <c r="C536">
        <v>7</v>
      </c>
      <c r="D536" s="9" t="str">
        <f>VLOOKUP(Table_scibert_document_topics[[#This Row],[Column3.topic]],scibert_documents_topicDescript!$B$2:$C$27, 2, FALSE)</f>
        <v>7_game_games_gaming_and</v>
      </c>
    </row>
    <row r="537" spans="1:4" x14ac:dyDescent="0.25">
      <c r="A537" t="s">
        <v>850</v>
      </c>
      <c r="B537" t="s">
        <v>851</v>
      </c>
      <c r="C537">
        <v>20</v>
      </c>
      <c r="D537" s="9" t="str">
        <f>VLOOKUP(Table_scibert_document_topics[[#This Row],[Column3.topic]],scibert_documents_topicDescript!$B$2:$C$27, 2, FALSE)</f>
        <v>20_and_of_identity_in</v>
      </c>
    </row>
    <row r="538" spans="1:4" x14ac:dyDescent="0.25">
      <c r="A538" t="s">
        <v>855</v>
      </c>
      <c r="B538" t="s">
        <v>5550</v>
      </c>
      <c r="C538">
        <v>20</v>
      </c>
      <c r="D538" s="9" t="str">
        <f>VLOOKUP(Table_scibert_document_topics[[#This Row],[Column3.topic]],scibert_documents_topicDescript!$B$2:$C$27, 2, FALSE)</f>
        <v>20_and_of_identity_in</v>
      </c>
    </row>
    <row r="539" spans="1:4" x14ac:dyDescent="0.25">
      <c r="A539" t="s">
        <v>860</v>
      </c>
      <c r="B539" t="s">
        <v>861</v>
      </c>
      <c r="C539">
        <v>14</v>
      </c>
      <c r="D539" s="9" t="str">
        <f>VLOOKUP(Table_scibert_document_topics[[#This Row],[Column3.topic]],scibert_documents_topicDescript!$B$2:$C$27, 2, FALSE)</f>
        <v>14_and_in_language_social</v>
      </c>
    </row>
    <row r="540" spans="1:4" x14ac:dyDescent="0.25">
      <c r="A540" t="s">
        <v>864</v>
      </c>
      <c r="B540" t="s">
        <v>865</v>
      </c>
      <c r="C540">
        <v>4</v>
      </c>
      <c r="D540" s="9" t="str">
        <f>VLOOKUP(Table_scibert_document_topics[[#This Row],[Column3.topic]],scibert_documents_topicDescript!$B$2:$C$27, 2, FALSE)</f>
        <v>4_intercultural_telecollaboration_and_the</v>
      </c>
    </row>
    <row r="541" spans="1:4" x14ac:dyDescent="0.25">
      <c r="A541" t="s">
        <v>870</v>
      </c>
      <c r="B541" t="s">
        <v>871</v>
      </c>
      <c r="C541">
        <v>0</v>
      </c>
      <c r="D541" s="9" t="str">
        <f>VLOOKUP(Table_scibert_document_topics[[#This Row],[Column3.topic]],scibert_documents_topicDescript!$B$2:$C$27, 2, FALSE)</f>
        <v>0_technology_teachers_of_the</v>
      </c>
    </row>
    <row r="542" spans="1:4" x14ac:dyDescent="0.25">
      <c r="A542" t="s">
        <v>875</v>
      </c>
      <c r="B542" t="s">
        <v>876</v>
      </c>
      <c r="C542">
        <v>-1</v>
      </c>
      <c r="D542" s="9" t="str">
        <f>VLOOKUP(Table_scibert_document_topics[[#This Row],[Column3.topic]],scibert_documents_topicDescript!$B$2:$C$27, 2, FALSE)</f>
        <v>-1_the_of_and_in_language_learning</v>
      </c>
    </row>
    <row r="543" spans="1:4" x14ac:dyDescent="0.25">
      <c r="A543" t="s">
        <v>880</v>
      </c>
      <c r="B543" t="s">
        <v>881</v>
      </c>
      <c r="C543">
        <v>9</v>
      </c>
      <c r="D543" s="9" t="str">
        <f>VLOOKUP(Table_scibert_document_topics[[#This Row],[Column3.topic]],scibert_documents_topicDescript!$B$2:$C$27, 2, FALSE)</f>
        <v>9_writing_collaborative_wiki_the</v>
      </c>
    </row>
    <row r="544" spans="1:4" x14ac:dyDescent="0.25">
      <c r="A544" t="s">
        <v>885</v>
      </c>
      <c r="B544" t="s">
        <v>886</v>
      </c>
      <c r="C544">
        <v>4</v>
      </c>
      <c r="D544" s="9" t="str">
        <f>VLOOKUP(Table_scibert_document_topics[[#This Row],[Column3.topic]],scibert_documents_topicDescript!$B$2:$C$27, 2, FALSE)</f>
        <v>4_intercultural_telecollaboration_and_the</v>
      </c>
    </row>
    <row r="545" spans="1:4" x14ac:dyDescent="0.25">
      <c r="A545" t="s">
        <v>891</v>
      </c>
      <c r="B545" t="s">
        <v>892</v>
      </c>
      <c r="C545">
        <v>0</v>
      </c>
      <c r="D545" s="9" t="str">
        <f>VLOOKUP(Table_scibert_document_topics[[#This Row],[Column3.topic]],scibert_documents_topicDescript!$B$2:$C$27, 2, FALSE)</f>
        <v>0_technology_teachers_of_the</v>
      </c>
    </row>
    <row r="546" spans="1:4" x14ac:dyDescent="0.25">
      <c r="A546" t="s">
        <v>896</v>
      </c>
      <c r="B546" t="s">
        <v>897</v>
      </c>
      <c r="C546">
        <v>0</v>
      </c>
      <c r="D546" s="9" t="str">
        <f>VLOOKUP(Table_scibert_document_topics[[#This Row],[Column3.topic]],scibert_documents_topicDescript!$B$2:$C$27, 2, FALSE)</f>
        <v>0_technology_teachers_of_the</v>
      </c>
    </row>
    <row r="547" spans="1:4" x14ac:dyDescent="0.25">
      <c r="A547" t="s">
        <v>901</v>
      </c>
      <c r="B547" t="s">
        <v>902</v>
      </c>
      <c r="C547">
        <v>-1</v>
      </c>
      <c r="D547" s="9" t="str">
        <f>VLOOKUP(Table_scibert_document_topics[[#This Row],[Column3.topic]],scibert_documents_topicDescript!$B$2:$C$27, 2, FALSE)</f>
        <v>-1_the_of_and_in_language_learning</v>
      </c>
    </row>
    <row r="548" spans="1:4" x14ac:dyDescent="0.25">
      <c r="A548" t="s">
        <v>905</v>
      </c>
      <c r="B548" t="s">
        <v>906</v>
      </c>
      <c r="C548">
        <v>-1</v>
      </c>
      <c r="D548" s="9" t="str">
        <f>VLOOKUP(Table_scibert_document_topics[[#This Row],[Column3.topic]],scibert_documents_topicDescript!$B$2:$C$27, 2, FALSE)</f>
        <v>-1_the_of_and_in_language_learning</v>
      </c>
    </row>
    <row r="549" spans="1:4" x14ac:dyDescent="0.25">
      <c r="A549" t="s">
        <v>910</v>
      </c>
      <c r="B549" t="s">
        <v>911</v>
      </c>
      <c r="C549">
        <v>-1</v>
      </c>
      <c r="D549" s="9" t="str">
        <f>VLOOKUP(Table_scibert_document_topics[[#This Row],[Column3.topic]],scibert_documents_topicDescript!$B$2:$C$27, 2, FALSE)</f>
        <v>-1_the_of_and_in_language_learning</v>
      </c>
    </row>
    <row r="550" spans="1:4" x14ac:dyDescent="0.25">
      <c r="A550" t="s">
        <v>916</v>
      </c>
      <c r="B550" t="s">
        <v>917</v>
      </c>
      <c r="C550">
        <v>0</v>
      </c>
      <c r="D550" s="9" t="str">
        <f>VLOOKUP(Table_scibert_document_topics[[#This Row],[Column3.topic]],scibert_documents_topicDescript!$B$2:$C$27, 2, FALSE)</f>
        <v>0_technology_teachers_of_the</v>
      </c>
    </row>
    <row r="551" spans="1:4" x14ac:dyDescent="0.25">
      <c r="A551" t="s">
        <v>921</v>
      </c>
      <c r="B551" t="s">
        <v>922</v>
      </c>
      <c r="C551">
        <v>10</v>
      </c>
      <c r="D551" s="9" t="str">
        <f>VLOOKUP(Table_scibert_document_topics[[#This Row],[Column3.topic]],scibert_documents_topicDescript!$B$2:$C$27, 2, FALSE)</f>
        <v>10_vr_virtual_the_and</v>
      </c>
    </row>
    <row r="552" spans="1:4" x14ac:dyDescent="0.25">
      <c r="A552" t="s">
        <v>927</v>
      </c>
      <c r="B552" t="s">
        <v>928</v>
      </c>
      <c r="C552">
        <v>0</v>
      </c>
      <c r="D552" s="9" t="str">
        <f>VLOOKUP(Table_scibert_document_topics[[#This Row],[Column3.topic]],scibert_documents_topicDescript!$B$2:$C$27, 2, FALSE)</f>
        <v>0_technology_teachers_of_the</v>
      </c>
    </row>
    <row r="553" spans="1:4" x14ac:dyDescent="0.25">
      <c r="A553" t="s">
        <v>932</v>
      </c>
      <c r="B553" t="s">
        <v>933</v>
      </c>
      <c r="C553">
        <v>0</v>
      </c>
      <c r="D553" s="9" t="str">
        <f>VLOOKUP(Table_scibert_document_topics[[#This Row],[Column3.topic]],scibert_documents_topicDescript!$B$2:$C$27, 2, FALSE)</f>
        <v>0_technology_teachers_of_the</v>
      </c>
    </row>
    <row r="554" spans="1:4" x14ac:dyDescent="0.25">
      <c r="A554" t="s">
        <v>937</v>
      </c>
      <c r="B554" t="s">
        <v>938</v>
      </c>
      <c r="C554">
        <v>0</v>
      </c>
      <c r="D554" s="9" t="str">
        <f>VLOOKUP(Table_scibert_document_topics[[#This Row],[Column3.topic]],scibert_documents_topicDescript!$B$2:$C$27, 2, FALSE)</f>
        <v>0_technology_teachers_of_the</v>
      </c>
    </row>
    <row r="555" spans="1:4" x14ac:dyDescent="0.25">
      <c r="A555" t="s">
        <v>942</v>
      </c>
      <c r="B555" t="s">
        <v>943</v>
      </c>
      <c r="C555">
        <v>1</v>
      </c>
      <c r="D555" s="9" t="str">
        <f>VLOOKUP(Table_scibert_document_topics[[#This Row],[Column3.topic]],scibert_documents_topicDescript!$B$2:$C$27, 2, FALSE)</f>
        <v>1_writing_feedback_the_and</v>
      </c>
    </row>
    <row r="556" spans="1:4" x14ac:dyDescent="0.25">
      <c r="A556" t="s">
        <v>947</v>
      </c>
      <c r="B556" t="s">
        <v>948</v>
      </c>
      <c r="C556">
        <v>19</v>
      </c>
      <c r="D556" s="9" t="str">
        <f>VLOOKUP(Table_scibert_document_topics[[#This Row],[Column3.topic]],scibert_documents_topicDescript!$B$2:$C$27, 2, FALSE)</f>
        <v>19_reading_students_comprehension_the</v>
      </c>
    </row>
    <row r="557" spans="1:4" x14ac:dyDescent="0.25">
      <c r="A557" t="s">
        <v>952</v>
      </c>
      <c r="B557" t="s">
        <v>953</v>
      </c>
      <c r="C557">
        <v>-1</v>
      </c>
      <c r="D557" s="9" t="str">
        <f>VLOOKUP(Table_scibert_document_topics[[#This Row],[Column3.topic]],scibert_documents_topicDescript!$B$2:$C$27, 2, FALSE)</f>
        <v>-1_the_of_and_in_language_learning</v>
      </c>
    </row>
    <row r="558" spans="1:4" x14ac:dyDescent="0.25">
      <c r="A558" t="s">
        <v>956</v>
      </c>
      <c r="B558" t="s">
        <v>957</v>
      </c>
      <c r="C558">
        <v>-1</v>
      </c>
      <c r="D558" s="9" t="str">
        <f>VLOOKUP(Table_scibert_document_topics[[#This Row],[Column3.topic]],scibert_documents_topicDescript!$B$2:$C$27, 2, FALSE)</f>
        <v>-1_the_of_and_in_language_learning</v>
      </c>
    </row>
    <row r="559" spans="1:4" x14ac:dyDescent="0.25">
      <c r="A559" t="s">
        <v>961</v>
      </c>
      <c r="B559" t="s">
        <v>962</v>
      </c>
      <c r="C559">
        <v>1</v>
      </c>
      <c r="D559" s="9" t="str">
        <f>VLOOKUP(Table_scibert_document_topics[[#This Row],[Column3.topic]],scibert_documents_topicDescript!$B$2:$C$27, 2, FALSE)</f>
        <v>1_writing_feedback_the_and</v>
      </c>
    </row>
    <row r="560" spans="1:4" x14ac:dyDescent="0.25">
      <c r="A560" t="s">
        <v>966</v>
      </c>
      <c r="B560" t="s">
        <v>967</v>
      </c>
      <c r="C560">
        <v>2</v>
      </c>
      <c r="D560" s="9" t="str">
        <f>VLOOKUP(Table_scibert_document_topics[[#This Row],[Column3.topic]],scibert_documents_topicDescript!$B$2:$C$27, 2, FALSE)</f>
        <v>2_task_the_in_and</v>
      </c>
    </row>
    <row r="561" spans="1:4" x14ac:dyDescent="0.25">
      <c r="A561" t="s">
        <v>971</v>
      </c>
      <c r="B561" t="s">
        <v>972</v>
      </c>
      <c r="C561">
        <v>-1</v>
      </c>
      <c r="D561" s="9" t="str">
        <f>VLOOKUP(Table_scibert_document_topics[[#This Row],[Column3.topic]],scibert_documents_topicDescript!$B$2:$C$27, 2, FALSE)</f>
        <v>-1_the_of_and_in_language_learning</v>
      </c>
    </row>
    <row r="562" spans="1:4" x14ac:dyDescent="0.25">
      <c r="A562" t="s">
        <v>976</v>
      </c>
      <c r="B562" t="s">
        <v>977</v>
      </c>
      <c r="C562">
        <v>4</v>
      </c>
      <c r="D562" s="9" t="str">
        <f>VLOOKUP(Table_scibert_document_topics[[#This Row],[Column3.topic]],scibert_documents_topicDescript!$B$2:$C$27, 2, FALSE)</f>
        <v>4_intercultural_telecollaboration_and_the</v>
      </c>
    </row>
    <row r="563" spans="1:4" x14ac:dyDescent="0.25">
      <c r="A563" t="s">
        <v>981</v>
      </c>
      <c r="B563" t="s">
        <v>982</v>
      </c>
      <c r="C563">
        <v>5</v>
      </c>
      <c r="D563" s="9" t="str">
        <f>VLOOKUP(Table_scibert_document_topics[[#This Row],[Column3.topic]],scibert_documents_topicDescript!$B$2:$C$27, 2, FALSE)</f>
        <v>5_corpus_the_of_ddl</v>
      </c>
    </row>
    <row r="564" spans="1:4" x14ac:dyDescent="0.25">
      <c r="A564" t="s">
        <v>986</v>
      </c>
      <c r="B564" t="s">
        <v>987</v>
      </c>
      <c r="C564">
        <v>10</v>
      </c>
      <c r="D564" s="9" t="str">
        <f>VLOOKUP(Table_scibert_document_topics[[#This Row],[Column3.topic]],scibert_documents_topicDescript!$B$2:$C$27, 2, FALSE)</f>
        <v>10_vr_virtual_the_and</v>
      </c>
    </row>
    <row r="565" spans="1:4" x14ac:dyDescent="0.25">
      <c r="A565" t="s">
        <v>1422</v>
      </c>
      <c r="B565" t="s">
        <v>1423</v>
      </c>
      <c r="C565">
        <v>11</v>
      </c>
      <c r="D565" s="9" t="str">
        <f>VLOOKUP(Table_scibert_document_topics[[#This Row],[Column3.topic]],scibert_documents_topicDescript!$B$2:$C$27, 2, FALSE)</f>
        <v>11_online_and_the_for</v>
      </c>
    </row>
    <row r="566" spans="1:4" x14ac:dyDescent="0.25">
      <c r="A566" t="s">
        <v>1427</v>
      </c>
      <c r="B566" t="s">
        <v>1428</v>
      </c>
      <c r="C566">
        <v>-1</v>
      </c>
      <c r="D566" s="9" t="str">
        <f>VLOOKUP(Table_scibert_document_topics[[#This Row],[Column3.topic]],scibert_documents_topicDescript!$B$2:$C$27, 2, FALSE)</f>
        <v>-1_the_of_and_in_language_learning</v>
      </c>
    </row>
    <row r="567" spans="1:4" x14ac:dyDescent="0.25">
      <c r="A567" t="s">
        <v>1432</v>
      </c>
      <c r="B567" t="s">
        <v>1433</v>
      </c>
      <c r="C567">
        <v>-1</v>
      </c>
      <c r="D567" s="9" t="str">
        <f>VLOOKUP(Table_scibert_document_topics[[#This Row],[Column3.topic]],scibert_documents_topicDescript!$B$2:$C$27, 2, FALSE)</f>
        <v>-1_the_of_and_in_language_learning</v>
      </c>
    </row>
    <row r="568" spans="1:4" x14ac:dyDescent="0.25">
      <c r="A568" t="s">
        <v>1437</v>
      </c>
      <c r="B568" t="s">
        <v>1438</v>
      </c>
      <c r="C568">
        <v>21</v>
      </c>
      <c r="D568" s="9" t="str">
        <f>VLOOKUP(Table_scibert_document_topics[[#This Row],[Column3.topic]],scibert_documents_topicDescript!$B$2:$C$27, 2, FALSE)</f>
        <v>21_call_quot_studies_the</v>
      </c>
    </row>
    <row r="569" spans="1:4" x14ac:dyDescent="0.25">
      <c r="A569" t="s">
        <v>1442</v>
      </c>
      <c r="B569" t="s">
        <v>1443</v>
      </c>
      <c r="C569">
        <v>6</v>
      </c>
      <c r="D569" s="9" t="str">
        <f>VLOOKUP(Table_scibert_document_topics[[#This Row],[Column3.topic]],scibert_documents_topicDescript!$B$2:$C$27, 2, FALSE)</f>
        <v>6_pronunciation_the_asr_of</v>
      </c>
    </row>
    <row r="570" spans="1:4" x14ac:dyDescent="0.25">
      <c r="A570" t="s">
        <v>1447</v>
      </c>
      <c r="B570" t="s">
        <v>1448</v>
      </c>
      <c r="C570">
        <v>-1</v>
      </c>
      <c r="D570" s="9" t="str">
        <f>VLOOKUP(Table_scibert_document_topics[[#This Row],[Column3.topic]],scibert_documents_topicDescript!$B$2:$C$27, 2, FALSE)</f>
        <v>-1_the_of_and_in_language_learning</v>
      </c>
    </row>
    <row r="571" spans="1:4" x14ac:dyDescent="0.25">
      <c r="A571" t="s">
        <v>1452</v>
      </c>
      <c r="B571" t="s">
        <v>1453</v>
      </c>
      <c r="C571">
        <v>-1</v>
      </c>
      <c r="D571" s="9" t="str">
        <f>VLOOKUP(Table_scibert_document_topics[[#This Row],[Column3.topic]],scibert_documents_topicDescript!$B$2:$C$27, 2, FALSE)</f>
        <v>-1_the_of_and_in_language_learning</v>
      </c>
    </row>
    <row r="572" spans="1:4" x14ac:dyDescent="0.25">
      <c r="A572" t="s">
        <v>1457</v>
      </c>
      <c r="B572" t="s">
        <v>1458</v>
      </c>
      <c r="C572">
        <v>-1</v>
      </c>
      <c r="D572" s="9" t="str">
        <f>VLOOKUP(Table_scibert_document_topics[[#This Row],[Column3.topic]],scibert_documents_topicDescript!$B$2:$C$27, 2, FALSE)</f>
        <v>-1_the_of_and_in_language_learning</v>
      </c>
    </row>
    <row r="573" spans="1:4" x14ac:dyDescent="0.25">
      <c r="A573" t="s">
        <v>1462</v>
      </c>
      <c r="B573" t="s">
        <v>1463</v>
      </c>
      <c r="C573">
        <v>4</v>
      </c>
      <c r="D573" s="9" t="str">
        <f>VLOOKUP(Table_scibert_document_topics[[#This Row],[Column3.topic]],scibert_documents_topicDescript!$B$2:$C$27, 2, FALSE)</f>
        <v>4_intercultural_telecollaboration_and_the</v>
      </c>
    </row>
    <row r="574" spans="1:4" x14ac:dyDescent="0.25">
      <c r="A574" t="s">
        <v>1467</v>
      </c>
      <c r="B574" t="s">
        <v>1468</v>
      </c>
      <c r="C574">
        <v>21</v>
      </c>
      <c r="D574" s="9" t="str">
        <f>VLOOKUP(Table_scibert_document_topics[[#This Row],[Column3.topic]],scibert_documents_topicDescript!$B$2:$C$27, 2, FALSE)</f>
        <v>21_call_quot_studies_the</v>
      </c>
    </row>
    <row r="575" spans="1:4" x14ac:dyDescent="0.25">
      <c r="A575" t="s">
        <v>1472</v>
      </c>
      <c r="B575" t="s">
        <v>1473</v>
      </c>
      <c r="C575">
        <v>-1</v>
      </c>
      <c r="D575" s="9" t="str">
        <f>VLOOKUP(Table_scibert_document_topics[[#This Row],[Column3.topic]],scibert_documents_topicDescript!$B$2:$C$27, 2, FALSE)</f>
        <v>-1_the_of_and_in_language_learning</v>
      </c>
    </row>
    <row r="576" spans="1:4" x14ac:dyDescent="0.25">
      <c r="A576" t="s">
        <v>1477</v>
      </c>
      <c r="B576" t="s">
        <v>1478</v>
      </c>
      <c r="C576">
        <v>-1</v>
      </c>
      <c r="D576" s="9" t="str">
        <f>VLOOKUP(Table_scibert_document_topics[[#This Row],[Column3.topic]],scibert_documents_topicDescript!$B$2:$C$27, 2, FALSE)</f>
        <v>-1_the_of_and_in_language_learning</v>
      </c>
    </row>
    <row r="577" spans="1:4" x14ac:dyDescent="0.25">
      <c r="A577" t="s">
        <v>1481</v>
      </c>
      <c r="B577" t="s">
        <v>1482</v>
      </c>
      <c r="C577">
        <v>15</v>
      </c>
      <c r="D577" s="9" t="str">
        <f>VLOOKUP(Table_scibert_document_topics[[#This Row],[Column3.topic]],scibert_documents_topicDescript!$B$2:$C$27, 2, FALSE)</f>
        <v>15_multimodal_of_the_and</v>
      </c>
    </row>
    <row r="578" spans="1:4" x14ac:dyDescent="0.25">
      <c r="A578" t="s">
        <v>1485</v>
      </c>
      <c r="B578" t="s">
        <v>1486</v>
      </c>
      <c r="C578">
        <v>20</v>
      </c>
      <c r="D578" s="9" t="str">
        <f>VLOOKUP(Table_scibert_document_topics[[#This Row],[Column3.topic]],scibert_documents_topicDescript!$B$2:$C$27, 2, FALSE)</f>
        <v>20_and_of_identity_in</v>
      </c>
    </row>
    <row r="579" spans="1:4" x14ac:dyDescent="0.25">
      <c r="A579" t="s">
        <v>1490</v>
      </c>
      <c r="B579" t="s">
        <v>1491</v>
      </c>
      <c r="C579">
        <v>-1</v>
      </c>
      <c r="D579" s="9" t="str">
        <f>VLOOKUP(Table_scibert_document_topics[[#This Row],[Column3.topic]],scibert_documents_topicDescript!$B$2:$C$27, 2, FALSE)</f>
        <v>-1_the_of_and_in_language_learning</v>
      </c>
    </row>
    <row r="580" spans="1:4" x14ac:dyDescent="0.25">
      <c r="A580" t="s">
        <v>1495</v>
      </c>
      <c r="B580" t="s">
        <v>1496</v>
      </c>
      <c r="C580">
        <v>-1</v>
      </c>
      <c r="D580" s="9" t="str">
        <f>VLOOKUP(Table_scibert_document_topics[[#This Row],[Column3.topic]],scibert_documents_topicDescript!$B$2:$C$27, 2, FALSE)</f>
        <v>-1_the_of_and_in_language_learning</v>
      </c>
    </row>
    <row r="581" spans="1:4" x14ac:dyDescent="0.25">
      <c r="A581" t="s">
        <v>1500</v>
      </c>
      <c r="B581" t="s">
        <v>1501</v>
      </c>
      <c r="C581">
        <v>11</v>
      </c>
      <c r="D581" s="9" t="str">
        <f>VLOOKUP(Table_scibert_document_topics[[#This Row],[Column3.topic]],scibert_documents_topicDescript!$B$2:$C$27, 2, FALSE)</f>
        <v>11_online_and_the_for</v>
      </c>
    </row>
    <row r="582" spans="1:4" x14ac:dyDescent="0.25">
      <c r="A582" t="s">
        <v>1506</v>
      </c>
      <c r="B582" t="s">
        <v>1507</v>
      </c>
      <c r="C582">
        <v>9</v>
      </c>
      <c r="D582" s="9" t="str">
        <f>VLOOKUP(Table_scibert_document_topics[[#This Row],[Column3.topic]],scibert_documents_topicDescript!$B$2:$C$27, 2, FALSE)</f>
        <v>9_writing_collaborative_wiki_the</v>
      </c>
    </row>
    <row r="583" spans="1:4" x14ac:dyDescent="0.25">
      <c r="A583" t="s">
        <v>1511</v>
      </c>
      <c r="B583" t="s">
        <v>1512</v>
      </c>
      <c r="C583">
        <v>12</v>
      </c>
      <c r="D583" s="9" t="str">
        <f>VLOOKUP(Table_scibert_document_topics[[#This Row],[Column3.topic]],scibert_documents_topicDescript!$B$2:$C$27, 2, FALSE)</f>
        <v>12_listening_test_the_of</v>
      </c>
    </row>
    <row r="584" spans="1:4" x14ac:dyDescent="0.25">
      <c r="A584" t="s">
        <v>1516</v>
      </c>
      <c r="B584" t="s">
        <v>1517</v>
      </c>
      <c r="C584">
        <v>-1</v>
      </c>
      <c r="D584" s="9" t="str">
        <f>VLOOKUP(Table_scibert_document_topics[[#This Row],[Column3.topic]],scibert_documents_topicDescript!$B$2:$C$27, 2, FALSE)</f>
        <v>-1_the_of_and_in_language_learning</v>
      </c>
    </row>
    <row r="585" spans="1:4" x14ac:dyDescent="0.25">
      <c r="A585" t="s">
        <v>1521</v>
      </c>
      <c r="B585" t="s">
        <v>1522</v>
      </c>
      <c r="C585">
        <v>5</v>
      </c>
      <c r="D585" s="9" t="str">
        <f>VLOOKUP(Table_scibert_document_topics[[#This Row],[Column3.topic]],scibert_documents_topicDescript!$B$2:$C$27, 2, FALSE)</f>
        <v>5_corpus_the_of_ddl</v>
      </c>
    </row>
    <row r="586" spans="1:4" x14ac:dyDescent="0.25">
      <c r="A586" t="s">
        <v>1526</v>
      </c>
      <c r="B586" t="s">
        <v>1527</v>
      </c>
      <c r="C586">
        <v>10</v>
      </c>
      <c r="D586" s="9" t="str">
        <f>VLOOKUP(Table_scibert_document_topics[[#This Row],[Column3.topic]],scibert_documents_topicDescript!$B$2:$C$27, 2, FALSE)</f>
        <v>10_vr_virtual_the_and</v>
      </c>
    </row>
    <row r="587" spans="1:4" x14ac:dyDescent="0.25">
      <c r="A587" t="s">
        <v>1532</v>
      </c>
      <c r="B587" t="s">
        <v>1533</v>
      </c>
      <c r="C587">
        <v>14</v>
      </c>
      <c r="D587" s="9" t="str">
        <f>VLOOKUP(Table_scibert_document_topics[[#This Row],[Column3.topic]],scibert_documents_topicDescript!$B$2:$C$27, 2, FALSE)</f>
        <v>14_and_in_language_social</v>
      </c>
    </row>
    <row r="588" spans="1:4" x14ac:dyDescent="0.25">
      <c r="A588" t="s">
        <v>1537</v>
      </c>
      <c r="B588" t="s">
        <v>1538</v>
      </c>
      <c r="C588">
        <v>6</v>
      </c>
      <c r="D588" s="9" t="str">
        <f>VLOOKUP(Table_scibert_document_topics[[#This Row],[Column3.topic]],scibert_documents_topicDescript!$B$2:$C$27, 2, FALSE)</f>
        <v>6_pronunciation_the_asr_of</v>
      </c>
    </row>
    <row r="589" spans="1:4" x14ac:dyDescent="0.25">
      <c r="A589" t="s">
        <v>1542</v>
      </c>
      <c r="B589" t="s">
        <v>1543</v>
      </c>
      <c r="C589">
        <v>-1</v>
      </c>
      <c r="D589" s="9" t="str">
        <f>VLOOKUP(Table_scibert_document_topics[[#This Row],[Column3.topic]],scibert_documents_topicDescript!$B$2:$C$27, 2, FALSE)</f>
        <v>-1_the_of_and_in_language_learning</v>
      </c>
    </row>
    <row r="590" spans="1:4" x14ac:dyDescent="0.25">
      <c r="A590" t="s">
        <v>1547</v>
      </c>
      <c r="B590" t="s">
        <v>5540</v>
      </c>
      <c r="C590">
        <v>-1</v>
      </c>
      <c r="D590" s="9" t="str">
        <f>VLOOKUP(Table_scibert_document_topics[[#This Row],[Column3.topic]],scibert_documents_topicDescript!$B$2:$C$27, 2, FALSE)</f>
        <v>-1_the_of_and_in_language_learning</v>
      </c>
    </row>
    <row r="591" spans="1:4" x14ac:dyDescent="0.25">
      <c r="A591" t="s">
        <v>1550</v>
      </c>
      <c r="B591" t="s">
        <v>1551</v>
      </c>
      <c r="C591">
        <v>20</v>
      </c>
      <c r="D591" s="9" t="str">
        <f>VLOOKUP(Table_scibert_document_topics[[#This Row],[Column3.topic]],scibert_documents_topicDescript!$B$2:$C$27, 2, FALSE)</f>
        <v>20_and_of_identity_in</v>
      </c>
    </row>
    <row r="592" spans="1:4" x14ac:dyDescent="0.25">
      <c r="A592" t="s">
        <v>1555</v>
      </c>
      <c r="B592" t="s">
        <v>1556</v>
      </c>
      <c r="C592">
        <v>2</v>
      </c>
      <c r="D592" s="9" t="str">
        <f>VLOOKUP(Table_scibert_document_topics[[#This Row],[Column3.topic]],scibert_documents_topicDescript!$B$2:$C$27, 2, FALSE)</f>
        <v>2_task_the_in_and</v>
      </c>
    </row>
    <row r="593" spans="1:4" x14ac:dyDescent="0.25">
      <c r="A593" t="s">
        <v>1560</v>
      </c>
      <c r="B593" t="s">
        <v>1561</v>
      </c>
      <c r="C593">
        <v>2</v>
      </c>
      <c r="D593" s="9" t="str">
        <f>VLOOKUP(Table_scibert_document_topics[[#This Row],[Column3.topic]],scibert_documents_topicDescript!$B$2:$C$27, 2, FALSE)</f>
        <v>2_task_the_in_and</v>
      </c>
    </row>
    <row r="594" spans="1:4" x14ac:dyDescent="0.25">
      <c r="A594" t="s">
        <v>1565</v>
      </c>
      <c r="B594" t="s">
        <v>1566</v>
      </c>
      <c r="C594">
        <v>17</v>
      </c>
      <c r="D594" s="9" t="str">
        <f>VLOOKUP(Table_scibert_document_topics[[#This Row],[Column3.topic]],scibert_documents_topicDescript!$B$2:$C$27, 2, FALSE)</f>
        <v>17_vocabulary_of_the_and</v>
      </c>
    </row>
    <row r="595" spans="1:4" x14ac:dyDescent="0.25">
      <c r="A595" t="s">
        <v>1570</v>
      </c>
      <c r="B595" t="s">
        <v>1571</v>
      </c>
      <c r="C595">
        <v>-1</v>
      </c>
      <c r="D595" s="9" t="str">
        <f>VLOOKUP(Table_scibert_document_topics[[#This Row],[Column3.topic]],scibert_documents_topicDescript!$B$2:$C$27, 2, FALSE)</f>
        <v>-1_the_of_and_in_language_learning</v>
      </c>
    </row>
    <row r="596" spans="1:4" x14ac:dyDescent="0.25">
      <c r="A596" t="s">
        <v>1574</v>
      </c>
      <c r="B596" t="s">
        <v>1575</v>
      </c>
      <c r="C596">
        <v>20</v>
      </c>
      <c r="D596" s="9" t="str">
        <f>VLOOKUP(Table_scibert_document_topics[[#This Row],[Column3.topic]],scibert_documents_topicDescript!$B$2:$C$27, 2, FALSE)</f>
        <v>20_and_of_identity_in</v>
      </c>
    </row>
    <row r="597" spans="1:4" x14ac:dyDescent="0.25">
      <c r="A597" t="s">
        <v>1579</v>
      </c>
      <c r="B597" t="s">
        <v>1580</v>
      </c>
      <c r="C597">
        <v>-1</v>
      </c>
      <c r="D597" s="9" t="str">
        <f>VLOOKUP(Table_scibert_document_topics[[#This Row],[Column3.topic]],scibert_documents_topicDescript!$B$2:$C$27, 2, FALSE)</f>
        <v>-1_the_of_and_in_language_learning</v>
      </c>
    </row>
    <row r="598" spans="1:4" x14ac:dyDescent="0.25">
      <c r="A598" t="s">
        <v>1869</v>
      </c>
      <c r="B598" t="s">
        <v>1870</v>
      </c>
      <c r="C598">
        <v>-1</v>
      </c>
      <c r="D598" s="9" t="str">
        <f>VLOOKUP(Table_scibert_document_topics[[#This Row],[Column3.topic]],scibert_documents_topicDescript!$B$2:$C$27, 2, FALSE)</f>
        <v>-1_the_of_and_in_language_learning</v>
      </c>
    </row>
    <row r="599" spans="1:4" x14ac:dyDescent="0.25">
      <c r="A599" t="s">
        <v>1874</v>
      </c>
      <c r="B599" t="s">
        <v>1875</v>
      </c>
      <c r="C599">
        <v>9</v>
      </c>
      <c r="D599" s="9" t="str">
        <f>VLOOKUP(Table_scibert_document_topics[[#This Row],[Column3.topic]],scibert_documents_topicDescript!$B$2:$C$27, 2, FALSE)</f>
        <v>9_writing_collaborative_wiki_the</v>
      </c>
    </row>
    <row r="600" spans="1:4" x14ac:dyDescent="0.25">
      <c r="A600" t="s">
        <v>1879</v>
      </c>
      <c r="B600" t="s">
        <v>1880</v>
      </c>
      <c r="C600">
        <v>-1</v>
      </c>
      <c r="D600" s="9" t="str">
        <f>VLOOKUP(Table_scibert_document_topics[[#This Row],[Column3.topic]],scibert_documents_topicDescript!$B$2:$C$27, 2, FALSE)</f>
        <v>-1_the_of_and_in_language_learning</v>
      </c>
    </row>
    <row r="601" spans="1:4" x14ac:dyDescent="0.25">
      <c r="A601" t="s">
        <v>1884</v>
      </c>
      <c r="B601" t="s">
        <v>1885</v>
      </c>
      <c r="C601">
        <v>1</v>
      </c>
      <c r="D601" s="9" t="str">
        <f>VLOOKUP(Table_scibert_document_topics[[#This Row],[Column3.topic]],scibert_documents_topicDescript!$B$2:$C$27, 2, FALSE)</f>
        <v>1_writing_feedback_the_and</v>
      </c>
    </row>
    <row r="602" spans="1:4" x14ac:dyDescent="0.25">
      <c r="A602" t="s">
        <v>1889</v>
      </c>
      <c r="B602" t="s">
        <v>1890</v>
      </c>
      <c r="C602">
        <v>2</v>
      </c>
      <c r="D602" s="9" t="str">
        <f>VLOOKUP(Table_scibert_document_topics[[#This Row],[Column3.topic]],scibert_documents_topicDescript!$B$2:$C$27, 2, FALSE)</f>
        <v>2_task_the_in_and</v>
      </c>
    </row>
    <row r="603" spans="1:4" x14ac:dyDescent="0.25">
      <c r="A603" t="s">
        <v>1895</v>
      </c>
      <c r="B603" t="s">
        <v>1896</v>
      </c>
      <c r="C603">
        <v>1</v>
      </c>
      <c r="D603" s="9" t="str">
        <f>VLOOKUP(Table_scibert_document_topics[[#This Row],[Column3.topic]],scibert_documents_topicDescript!$B$2:$C$27, 2, FALSE)</f>
        <v>1_writing_feedback_the_and</v>
      </c>
    </row>
    <row r="604" spans="1:4" x14ac:dyDescent="0.25">
      <c r="A604" t="s">
        <v>1901</v>
      </c>
      <c r="B604" t="s">
        <v>1902</v>
      </c>
      <c r="C604">
        <v>20</v>
      </c>
      <c r="D604" s="9" t="str">
        <f>VLOOKUP(Table_scibert_document_topics[[#This Row],[Column3.topic]],scibert_documents_topicDescript!$B$2:$C$27, 2, FALSE)</f>
        <v>20_and_of_identity_in</v>
      </c>
    </row>
    <row r="605" spans="1:4" x14ac:dyDescent="0.25">
      <c r="A605" t="s">
        <v>1906</v>
      </c>
      <c r="B605" t="s">
        <v>1907</v>
      </c>
      <c r="C605">
        <v>2</v>
      </c>
      <c r="D605" s="9" t="str">
        <f>VLOOKUP(Table_scibert_document_topics[[#This Row],[Column3.topic]],scibert_documents_topicDescript!$B$2:$C$27, 2, FALSE)</f>
        <v>2_task_the_in_and</v>
      </c>
    </row>
    <row r="606" spans="1:4" x14ac:dyDescent="0.25">
      <c r="A606" t="s">
        <v>1911</v>
      </c>
      <c r="B606" t="s">
        <v>1912</v>
      </c>
      <c r="C606">
        <v>-1</v>
      </c>
      <c r="D606" s="9" t="str">
        <f>VLOOKUP(Table_scibert_document_topics[[#This Row],[Column3.topic]],scibert_documents_topicDescript!$B$2:$C$27, 2, FALSE)</f>
        <v>-1_the_of_and_in_language_learning</v>
      </c>
    </row>
    <row r="607" spans="1:4" x14ac:dyDescent="0.25">
      <c r="A607" t="s">
        <v>1916</v>
      </c>
      <c r="B607" t="s">
        <v>1917</v>
      </c>
      <c r="C607">
        <v>-1</v>
      </c>
      <c r="D607" s="9" t="str">
        <f>VLOOKUP(Table_scibert_document_topics[[#This Row],[Column3.topic]],scibert_documents_topicDescript!$B$2:$C$27, 2, FALSE)</f>
        <v>-1_the_of_and_in_language_learning</v>
      </c>
    </row>
    <row r="608" spans="1:4" x14ac:dyDescent="0.25">
      <c r="A608" t="s">
        <v>1921</v>
      </c>
      <c r="B608" t="s">
        <v>1922</v>
      </c>
      <c r="C608">
        <v>15</v>
      </c>
      <c r="D608" s="9" t="str">
        <f>VLOOKUP(Table_scibert_document_topics[[#This Row],[Column3.topic]],scibert_documents_topicDescript!$B$2:$C$27, 2, FALSE)</f>
        <v>15_multimodal_of_the_and</v>
      </c>
    </row>
    <row r="609" spans="1:4" x14ac:dyDescent="0.25">
      <c r="A609" t="s">
        <v>1926</v>
      </c>
      <c r="B609" t="s">
        <v>5535</v>
      </c>
      <c r="C609">
        <v>18</v>
      </c>
      <c r="D609" s="9" t="str">
        <f>VLOOKUP(Table_scibert_document_topics[[#This Row],[Column3.topic]],scibert_documents_topicDescript!$B$2:$C$27, 2, FALSE)</f>
        <v>18_flipped_the_classroom_in</v>
      </c>
    </row>
    <row r="610" spans="1:4" x14ac:dyDescent="0.25">
      <c r="A610" t="s">
        <v>1929</v>
      </c>
      <c r="B610" t="s">
        <v>1930</v>
      </c>
      <c r="C610">
        <v>7</v>
      </c>
      <c r="D610" s="9" t="str">
        <f>VLOOKUP(Table_scibert_document_topics[[#This Row],[Column3.topic]],scibert_documents_topicDescript!$B$2:$C$27, 2, FALSE)</f>
        <v>7_game_games_gaming_and</v>
      </c>
    </row>
    <row r="611" spans="1:4" x14ac:dyDescent="0.25">
      <c r="A611" t="s">
        <v>1934</v>
      </c>
      <c r="B611" t="s">
        <v>1935</v>
      </c>
      <c r="C611">
        <v>2</v>
      </c>
      <c r="D611" s="9" t="str">
        <f>VLOOKUP(Table_scibert_document_topics[[#This Row],[Column3.topic]],scibert_documents_topicDescript!$B$2:$C$27, 2, FALSE)</f>
        <v>2_task_the_in_and</v>
      </c>
    </row>
    <row r="612" spans="1:4" x14ac:dyDescent="0.25">
      <c r="A612" t="s">
        <v>1939</v>
      </c>
      <c r="B612" t="s">
        <v>1940</v>
      </c>
      <c r="C612">
        <v>1</v>
      </c>
      <c r="D612" s="9" t="str">
        <f>VLOOKUP(Table_scibert_document_topics[[#This Row],[Column3.topic]],scibert_documents_topicDescript!$B$2:$C$27, 2, FALSE)</f>
        <v>1_writing_feedback_the_and</v>
      </c>
    </row>
    <row r="613" spans="1:4" x14ac:dyDescent="0.25">
      <c r="A613" t="s">
        <v>1944</v>
      </c>
      <c r="B613" t="s">
        <v>1945</v>
      </c>
      <c r="C613">
        <v>8</v>
      </c>
      <c r="D613" s="9" t="str">
        <f>VLOOKUP(Table_scibert_document_topics[[#This Row],[Column3.topic]],scibert_documents_topicDescript!$B$2:$C$27, 2, FALSE)</f>
        <v>8_blended_online_the_learning</v>
      </c>
    </row>
    <row r="614" spans="1:4" x14ac:dyDescent="0.25">
      <c r="A614" t="s">
        <v>1948</v>
      </c>
      <c r="B614" t="s">
        <v>1949</v>
      </c>
      <c r="C614">
        <v>15</v>
      </c>
      <c r="D614" s="9" t="str">
        <f>VLOOKUP(Table_scibert_document_topics[[#This Row],[Column3.topic]],scibert_documents_topicDescript!$B$2:$C$27, 2, FALSE)</f>
        <v>15_multimodal_of_the_and</v>
      </c>
    </row>
    <row r="615" spans="1:4" x14ac:dyDescent="0.25">
      <c r="A615" t="s">
        <v>1954</v>
      </c>
      <c r="B615" t="s">
        <v>1955</v>
      </c>
      <c r="C615">
        <v>9</v>
      </c>
      <c r="D615" s="9" t="str">
        <f>VLOOKUP(Table_scibert_document_topics[[#This Row],[Column3.topic]],scibert_documents_topicDescript!$B$2:$C$27, 2, FALSE)</f>
        <v>9_writing_collaborative_wiki_the</v>
      </c>
    </row>
    <row r="616" spans="1:4" x14ac:dyDescent="0.25">
      <c r="A616" t="s">
        <v>1959</v>
      </c>
      <c r="B616" t="s">
        <v>1960</v>
      </c>
      <c r="C616">
        <v>3</v>
      </c>
      <c r="D616" s="9" t="str">
        <f>VLOOKUP(Table_scibert_document_topics[[#This Row],[Column3.topic]],scibert_documents_topicDescript!$B$2:$C$27, 2, FALSE)</f>
        <v>3_mobile_learning_mall_the</v>
      </c>
    </row>
    <row r="617" spans="1:4" x14ac:dyDescent="0.25">
      <c r="A617" t="s">
        <v>1963</v>
      </c>
      <c r="B617" t="s">
        <v>1964</v>
      </c>
      <c r="C617">
        <v>5</v>
      </c>
      <c r="D617" s="9" t="str">
        <f>VLOOKUP(Table_scibert_document_topics[[#This Row],[Column3.topic]],scibert_documents_topicDescript!$B$2:$C$27, 2, FALSE)</f>
        <v>5_corpus_the_of_ddl</v>
      </c>
    </row>
    <row r="618" spans="1:4" x14ac:dyDescent="0.25">
      <c r="A618" t="s">
        <v>1968</v>
      </c>
      <c r="B618" t="s">
        <v>1969</v>
      </c>
      <c r="C618">
        <v>5</v>
      </c>
      <c r="D618" s="9" t="str">
        <f>VLOOKUP(Table_scibert_document_topics[[#This Row],[Column3.topic]],scibert_documents_topicDescript!$B$2:$C$27, 2, FALSE)</f>
        <v>5_corpus_the_of_ddl</v>
      </c>
    </row>
    <row r="619" spans="1:4" x14ac:dyDescent="0.25">
      <c r="A619" t="s">
        <v>1972</v>
      </c>
      <c r="B619" t="s">
        <v>1973</v>
      </c>
      <c r="C619">
        <v>-1</v>
      </c>
      <c r="D619" s="9" t="str">
        <f>VLOOKUP(Table_scibert_document_topics[[#This Row],[Column3.topic]],scibert_documents_topicDescript!$B$2:$C$27, 2, FALSE)</f>
        <v>-1_the_of_and_in_language_learning</v>
      </c>
    </row>
    <row r="620" spans="1:4" x14ac:dyDescent="0.25">
      <c r="A620" t="s">
        <v>1977</v>
      </c>
      <c r="B620" t="s">
        <v>1978</v>
      </c>
      <c r="C620">
        <v>17</v>
      </c>
      <c r="D620" s="9" t="str">
        <f>VLOOKUP(Table_scibert_document_topics[[#This Row],[Column3.topic]],scibert_documents_topicDescript!$B$2:$C$27, 2, FALSE)</f>
        <v>17_vocabulary_of_the_and</v>
      </c>
    </row>
    <row r="621" spans="1:4" x14ac:dyDescent="0.25">
      <c r="A621" t="s">
        <v>1982</v>
      </c>
      <c r="B621" t="s">
        <v>1983</v>
      </c>
      <c r="C621">
        <v>1</v>
      </c>
      <c r="D621" s="9" t="str">
        <f>VLOOKUP(Table_scibert_document_topics[[#This Row],[Column3.topic]],scibert_documents_topicDescript!$B$2:$C$27, 2, FALSE)</f>
        <v>1_writing_feedback_the_and</v>
      </c>
    </row>
    <row r="622" spans="1:4" x14ac:dyDescent="0.25">
      <c r="A622" t="s">
        <v>1988</v>
      </c>
      <c r="B622" t="s">
        <v>1989</v>
      </c>
      <c r="C622">
        <v>11</v>
      </c>
      <c r="D622" s="9" t="str">
        <f>VLOOKUP(Table_scibert_document_topics[[#This Row],[Column3.topic]],scibert_documents_topicDescript!$B$2:$C$27, 2, FALSE)</f>
        <v>11_online_and_the_for</v>
      </c>
    </row>
    <row r="623" spans="1:4" x14ac:dyDescent="0.25">
      <c r="A623" t="s">
        <v>1994</v>
      </c>
      <c r="B623" t="s">
        <v>1995</v>
      </c>
      <c r="C623">
        <v>5</v>
      </c>
      <c r="D623" s="9" t="str">
        <f>VLOOKUP(Table_scibert_document_topics[[#This Row],[Column3.topic]],scibert_documents_topicDescript!$B$2:$C$27, 2, FALSE)</f>
        <v>5_corpus_the_of_ddl</v>
      </c>
    </row>
    <row r="624" spans="1:4" x14ac:dyDescent="0.25">
      <c r="A624" t="s">
        <v>2000</v>
      </c>
      <c r="B624" t="s">
        <v>2001</v>
      </c>
      <c r="C624">
        <v>2</v>
      </c>
      <c r="D624" s="9" t="str">
        <f>VLOOKUP(Table_scibert_document_topics[[#This Row],[Column3.topic]],scibert_documents_topicDescript!$B$2:$C$27, 2, FALSE)</f>
        <v>2_task_the_in_and</v>
      </c>
    </row>
    <row r="625" spans="1:4" x14ac:dyDescent="0.25">
      <c r="A625" t="s">
        <v>2006</v>
      </c>
      <c r="B625" t="s">
        <v>2007</v>
      </c>
      <c r="C625">
        <v>5</v>
      </c>
      <c r="D625" s="9" t="str">
        <f>VLOOKUP(Table_scibert_document_topics[[#This Row],[Column3.topic]],scibert_documents_topicDescript!$B$2:$C$27, 2, FALSE)</f>
        <v>5_corpus_the_of_ddl</v>
      </c>
    </row>
    <row r="626" spans="1:4" x14ac:dyDescent="0.25">
      <c r="A626" t="s">
        <v>2011</v>
      </c>
      <c r="B626" t="s">
        <v>2012</v>
      </c>
      <c r="C626">
        <v>5</v>
      </c>
      <c r="D626" s="9" t="str">
        <f>VLOOKUP(Table_scibert_document_topics[[#This Row],[Column3.topic]],scibert_documents_topicDescript!$B$2:$C$27, 2, FALSE)</f>
        <v>5_corpus_the_of_ddl</v>
      </c>
    </row>
    <row r="627" spans="1:4" x14ac:dyDescent="0.25">
      <c r="A627" t="s">
        <v>2312</v>
      </c>
      <c r="B627" t="s">
        <v>2313</v>
      </c>
      <c r="C627">
        <v>1</v>
      </c>
      <c r="D627" s="9" t="str">
        <f>VLOOKUP(Table_scibert_document_topics[[#This Row],[Column3.topic]],scibert_documents_topicDescript!$B$2:$C$27, 2, FALSE)</f>
        <v>1_writing_feedback_the_and</v>
      </c>
    </row>
    <row r="628" spans="1:4" x14ac:dyDescent="0.25">
      <c r="A628" t="s">
        <v>2317</v>
      </c>
      <c r="B628" t="s">
        <v>5533</v>
      </c>
      <c r="C628">
        <v>20</v>
      </c>
      <c r="D628" s="9" t="str">
        <f>VLOOKUP(Table_scibert_document_topics[[#This Row],[Column3.topic]],scibert_documents_topicDescript!$B$2:$C$27, 2, FALSE)</f>
        <v>20_and_of_identity_in</v>
      </c>
    </row>
    <row r="629" spans="1:4" x14ac:dyDescent="0.25">
      <c r="A629" t="s">
        <v>2322</v>
      </c>
      <c r="B629" t="s">
        <v>5534</v>
      </c>
      <c r="C629">
        <v>-1</v>
      </c>
      <c r="D629" s="9" t="str">
        <f>VLOOKUP(Table_scibert_document_topics[[#This Row],[Column3.topic]],scibert_documents_topicDescript!$B$2:$C$27, 2, FALSE)</f>
        <v>-1_the_of_and_in_language_learning</v>
      </c>
    </row>
    <row r="630" spans="1:4" x14ac:dyDescent="0.25">
      <c r="A630" t="s">
        <v>2326</v>
      </c>
      <c r="B630" t="s">
        <v>2327</v>
      </c>
      <c r="C630">
        <v>14</v>
      </c>
      <c r="D630" s="9" t="str">
        <f>VLOOKUP(Table_scibert_document_topics[[#This Row],[Column3.topic]],scibert_documents_topicDescript!$B$2:$C$27, 2, FALSE)</f>
        <v>14_and_in_language_social</v>
      </c>
    </row>
    <row r="631" spans="1:4" x14ac:dyDescent="0.25">
      <c r="A631" t="s">
        <v>2331</v>
      </c>
      <c r="B631" t="s">
        <v>2332</v>
      </c>
      <c r="C631">
        <v>19</v>
      </c>
      <c r="D631" s="9" t="str">
        <f>VLOOKUP(Table_scibert_document_topics[[#This Row],[Column3.topic]],scibert_documents_topicDescript!$B$2:$C$27, 2, FALSE)</f>
        <v>19_reading_students_comprehension_the</v>
      </c>
    </row>
    <row r="632" spans="1:4" x14ac:dyDescent="0.25">
      <c r="A632" t="s">
        <v>2336</v>
      </c>
      <c r="B632" t="s">
        <v>2337</v>
      </c>
      <c r="C632">
        <v>12</v>
      </c>
      <c r="D632" s="9" t="str">
        <f>VLOOKUP(Table_scibert_document_topics[[#This Row],[Column3.topic]],scibert_documents_topicDescript!$B$2:$C$27, 2, FALSE)</f>
        <v>12_listening_test_the_of</v>
      </c>
    </row>
    <row r="633" spans="1:4" x14ac:dyDescent="0.25">
      <c r="A633" t="s">
        <v>2341</v>
      </c>
      <c r="B633" t="s">
        <v>2342</v>
      </c>
      <c r="C633">
        <v>6</v>
      </c>
      <c r="D633" s="9" t="str">
        <f>VLOOKUP(Table_scibert_document_topics[[#This Row],[Column3.topic]],scibert_documents_topicDescript!$B$2:$C$27, 2, FALSE)</f>
        <v>6_pronunciation_the_asr_of</v>
      </c>
    </row>
    <row r="634" spans="1:4" x14ac:dyDescent="0.25">
      <c r="A634" t="s">
        <v>2346</v>
      </c>
      <c r="B634" t="s">
        <v>2347</v>
      </c>
      <c r="C634">
        <v>4</v>
      </c>
      <c r="D634" s="9" t="str">
        <f>VLOOKUP(Table_scibert_document_topics[[#This Row],[Column3.topic]],scibert_documents_topicDescript!$B$2:$C$27, 2, FALSE)</f>
        <v>4_intercultural_telecollaboration_and_the</v>
      </c>
    </row>
    <row r="635" spans="1:4" x14ac:dyDescent="0.25">
      <c r="A635" t="s">
        <v>2352</v>
      </c>
      <c r="B635" t="s">
        <v>5532</v>
      </c>
      <c r="C635">
        <v>11</v>
      </c>
      <c r="D635" s="9" t="str">
        <f>VLOOKUP(Table_scibert_document_topics[[#This Row],[Column3.topic]],scibert_documents_topicDescript!$B$2:$C$27, 2, FALSE)</f>
        <v>11_online_and_the_for</v>
      </c>
    </row>
    <row r="636" spans="1:4" x14ac:dyDescent="0.25">
      <c r="A636" t="s">
        <v>2357</v>
      </c>
      <c r="B636" t="s">
        <v>2358</v>
      </c>
      <c r="C636">
        <v>-1</v>
      </c>
      <c r="D636" s="9" t="str">
        <f>VLOOKUP(Table_scibert_document_topics[[#This Row],[Column3.topic]],scibert_documents_topicDescript!$B$2:$C$27, 2, FALSE)</f>
        <v>-1_the_of_and_in_language_learning</v>
      </c>
    </row>
    <row r="637" spans="1:4" x14ac:dyDescent="0.25">
      <c r="A637" t="s">
        <v>2362</v>
      </c>
      <c r="B637" t="s">
        <v>2363</v>
      </c>
      <c r="C637">
        <v>18</v>
      </c>
      <c r="D637" s="9" t="str">
        <f>VLOOKUP(Table_scibert_document_topics[[#This Row],[Column3.topic]],scibert_documents_topicDescript!$B$2:$C$27, 2, FALSE)</f>
        <v>18_flipped_the_classroom_in</v>
      </c>
    </row>
    <row r="638" spans="1:4" x14ac:dyDescent="0.25">
      <c r="A638" t="s">
        <v>2367</v>
      </c>
      <c r="B638" t="s">
        <v>2368</v>
      </c>
      <c r="C638">
        <v>2</v>
      </c>
      <c r="D638" s="9" t="str">
        <f>VLOOKUP(Table_scibert_document_topics[[#This Row],[Column3.topic]],scibert_documents_topicDescript!$B$2:$C$27, 2, FALSE)</f>
        <v>2_task_the_in_and</v>
      </c>
    </row>
    <row r="639" spans="1:4" x14ac:dyDescent="0.25">
      <c r="A639" t="s">
        <v>2372</v>
      </c>
      <c r="B639" t="s">
        <v>2373</v>
      </c>
      <c r="C639">
        <v>21</v>
      </c>
      <c r="D639" s="9" t="str">
        <f>VLOOKUP(Table_scibert_document_topics[[#This Row],[Column3.topic]],scibert_documents_topicDescript!$B$2:$C$27, 2, FALSE)</f>
        <v>21_call_quot_studies_the</v>
      </c>
    </row>
    <row r="640" spans="1:4" x14ac:dyDescent="0.25">
      <c r="A640" t="s">
        <v>2377</v>
      </c>
      <c r="B640" t="s">
        <v>2378</v>
      </c>
      <c r="C640">
        <v>18</v>
      </c>
      <c r="D640" s="9" t="str">
        <f>VLOOKUP(Table_scibert_document_topics[[#This Row],[Column3.topic]],scibert_documents_topicDescript!$B$2:$C$27, 2, FALSE)</f>
        <v>18_flipped_the_classroom_in</v>
      </c>
    </row>
    <row r="641" spans="1:4" x14ac:dyDescent="0.25">
      <c r="A641" t="s">
        <v>2382</v>
      </c>
      <c r="B641" t="s">
        <v>2383</v>
      </c>
      <c r="C641">
        <v>-1</v>
      </c>
      <c r="D641" s="9" t="str">
        <f>VLOOKUP(Table_scibert_document_topics[[#This Row],[Column3.topic]],scibert_documents_topicDescript!$B$2:$C$27, 2, FALSE)</f>
        <v>-1_the_of_and_in_language_learning</v>
      </c>
    </row>
    <row r="642" spans="1:4" x14ac:dyDescent="0.25">
      <c r="A642" t="s">
        <v>2387</v>
      </c>
      <c r="B642" t="s">
        <v>2388</v>
      </c>
      <c r="C642">
        <v>15</v>
      </c>
      <c r="D642" s="9" t="str">
        <f>VLOOKUP(Table_scibert_document_topics[[#This Row],[Column3.topic]],scibert_documents_topicDescript!$B$2:$C$27, 2, FALSE)</f>
        <v>15_multimodal_of_the_and</v>
      </c>
    </row>
    <row r="643" spans="1:4" x14ac:dyDescent="0.25">
      <c r="A643" t="s">
        <v>2391</v>
      </c>
      <c r="B643" t="s">
        <v>2392</v>
      </c>
      <c r="C643">
        <v>14</v>
      </c>
      <c r="D643" s="9" t="str">
        <f>VLOOKUP(Table_scibert_document_topics[[#This Row],[Column3.topic]],scibert_documents_topicDescript!$B$2:$C$27, 2, FALSE)</f>
        <v>14_and_in_language_social</v>
      </c>
    </row>
    <row r="644" spans="1:4" x14ac:dyDescent="0.25">
      <c r="A644" t="s">
        <v>2395</v>
      </c>
      <c r="B644" t="s">
        <v>2396</v>
      </c>
      <c r="C644">
        <v>-1</v>
      </c>
      <c r="D644" s="9" t="str">
        <f>VLOOKUP(Table_scibert_document_topics[[#This Row],[Column3.topic]],scibert_documents_topicDescript!$B$2:$C$27, 2, FALSE)</f>
        <v>-1_the_of_and_in_language_learning</v>
      </c>
    </row>
    <row r="645" spans="1:4" x14ac:dyDescent="0.25">
      <c r="A645" t="s">
        <v>2400</v>
      </c>
      <c r="B645" t="s">
        <v>2401</v>
      </c>
      <c r="C645">
        <v>-1</v>
      </c>
      <c r="D645" s="9" t="str">
        <f>VLOOKUP(Table_scibert_document_topics[[#This Row],[Column3.topic]],scibert_documents_topicDescript!$B$2:$C$27, 2, FALSE)</f>
        <v>-1_the_of_and_in_language_learning</v>
      </c>
    </row>
    <row r="646" spans="1:4" x14ac:dyDescent="0.25">
      <c r="A646" t="s">
        <v>2405</v>
      </c>
      <c r="B646" t="s">
        <v>2406</v>
      </c>
      <c r="C646">
        <v>-1</v>
      </c>
      <c r="D646" s="9" t="str">
        <f>VLOOKUP(Table_scibert_document_topics[[#This Row],[Column3.topic]],scibert_documents_topicDescript!$B$2:$C$27, 2, FALSE)</f>
        <v>-1_the_of_and_in_language_learning</v>
      </c>
    </row>
    <row r="647" spans="1:4" x14ac:dyDescent="0.25">
      <c r="A647" t="s">
        <v>2410</v>
      </c>
      <c r="B647" t="s">
        <v>2411</v>
      </c>
      <c r="C647">
        <v>9</v>
      </c>
      <c r="D647" s="9" t="str">
        <f>VLOOKUP(Table_scibert_document_topics[[#This Row],[Column3.topic]],scibert_documents_topicDescript!$B$2:$C$27, 2, FALSE)</f>
        <v>9_writing_collaborative_wiki_the</v>
      </c>
    </row>
    <row r="648" spans="1:4" x14ac:dyDescent="0.25">
      <c r="A648" t="s">
        <v>2415</v>
      </c>
      <c r="B648" t="s">
        <v>2416</v>
      </c>
      <c r="C648">
        <v>2</v>
      </c>
      <c r="D648" s="9" t="str">
        <f>VLOOKUP(Table_scibert_document_topics[[#This Row],[Column3.topic]],scibert_documents_topicDescript!$B$2:$C$27, 2, FALSE)</f>
        <v>2_task_the_in_and</v>
      </c>
    </row>
    <row r="649" spans="1:4" x14ac:dyDescent="0.25">
      <c r="A649" t="s">
        <v>2420</v>
      </c>
      <c r="B649" t="s">
        <v>2421</v>
      </c>
      <c r="C649">
        <v>2</v>
      </c>
      <c r="D649" s="9" t="str">
        <f>VLOOKUP(Table_scibert_document_topics[[#This Row],[Column3.topic]],scibert_documents_topicDescript!$B$2:$C$27, 2, FALSE)</f>
        <v>2_task_the_in_and</v>
      </c>
    </row>
    <row r="650" spans="1:4" x14ac:dyDescent="0.25">
      <c r="A650" t="s">
        <v>2425</v>
      </c>
      <c r="B650" t="s">
        <v>2426</v>
      </c>
      <c r="C650">
        <v>14</v>
      </c>
      <c r="D650" s="9" t="str">
        <f>VLOOKUP(Table_scibert_document_topics[[#This Row],[Column3.topic]],scibert_documents_topicDescript!$B$2:$C$27, 2, FALSE)</f>
        <v>14_and_in_language_social</v>
      </c>
    </row>
    <row r="651" spans="1:4" x14ac:dyDescent="0.25">
      <c r="A651" t="s">
        <v>2430</v>
      </c>
      <c r="B651" t="s">
        <v>2431</v>
      </c>
      <c r="C651">
        <v>23</v>
      </c>
      <c r="D651" s="9" t="str">
        <f>VLOOKUP(Table_scibert_document_topics[[#This Row],[Column3.topic]],scibert_documents_topicDescript!$B$2:$C$27, 2, FALSE)</f>
        <v>23_robot_rall_the_and</v>
      </c>
    </row>
    <row r="652" spans="1:4" x14ac:dyDescent="0.25">
      <c r="A652" t="s">
        <v>2435</v>
      </c>
      <c r="B652" t="s">
        <v>2436</v>
      </c>
      <c r="C652">
        <v>22</v>
      </c>
      <c r="D652" s="9" t="str">
        <f>VLOOKUP(Table_scibert_document_topics[[#This Row],[Column3.topic]],scibert_documents_topicDescript!$B$2:$C$27, 2, FALSE)</f>
        <v>22_mt_translation_students_machine</v>
      </c>
    </row>
    <row r="653" spans="1:4" x14ac:dyDescent="0.25">
      <c r="A653" t="s">
        <v>2440</v>
      </c>
      <c r="B653" t="s">
        <v>2441</v>
      </c>
      <c r="C653">
        <v>-1</v>
      </c>
      <c r="D653" s="9" t="str">
        <f>VLOOKUP(Table_scibert_document_topics[[#This Row],[Column3.topic]],scibert_documents_topicDescript!$B$2:$C$27, 2, FALSE)</f>
        <v>-1_the_of_and_in_language_learning</v>
      </c>
    </row>
    <row r="654" spans="1:4" x14ac:dyDescent="0.25">
      <c r="A654" t="s">
        <v>2444</v>
      </c>
      <c r="B654" t="s">
        <v>2445</v>
      </c>
      <c r="C654">
        <v>7</v>
      </c>
      <c r="D654" s="9" t="str">
        <f>VLOOKUP(Table_scibert_document_topics[[#This Row],[Column3.topic]],scibert_documents_topicDescript!$B$2:$C$27, 2, FALSE)</f>
        <v>7_game_games_gaming_and</v>
      </c>
    </row>
    <row r="655" spans="1:4" x14ac:dyDescent="0.25">
      <c r="A655" t="s">
        <v>2714</v>
      </c>
      <c r="B655" t="s">
        <v>2715</v>
      </c>
      <c r="C655">
        <v>17</v>
      </c>
      <c r="D655" s="9" t="str">
        <f>VLOOKUP(Table_scibert_document_topics[[#This Row],[Column3.topic]],scibert_documents_topicDescript!$B$2:$C$27, 2, FALSE)</f>
        <v>17_vocabulary_of_the_and</v>
      </c>
    </row>
    <row r="656" spans="1:4" x14ac:dyDescent="0.25">
      <c r="A656" t="s">
        <v>2719</v>
      </c>
      <c r="B656" t="s">
        <v>2720</v>
      </c>
      <c r="C656">
        <v>-1</v>
      </c>
      <c r="D656" s="9" t="str">
        <f>VLOOKUP(Table_scibert_document_topics[[#This Row],[Column3.topic]],scibert_documents_topicDescript!$B$2:$C$27, 2, FALSE)</f>
        <v>-1_the_of_and_in_language_learning</v>
      </c>
    </row>
    <row r="657" spans="1:4" x14ac:dyDescent="0.25">
      <c r="A657" t="s">
        <v>2725</v>
      </c>
      <c r="B657" t="s">
        <v>2726</v>
      </c>
      <c r="C657">
        <v>1</v>
      </c>
      <c r="D657" s="9" t="str">
        <f>VLOOKUP(Table_scibert_document_topics[[#This Row],[Column3.topic]],scibert_documents_topicDescript!$B$2:$C$27, 2, FALSE)</f>
        <v>1_writing_feedback_the_and</v>
      </c>
    </row>
    <row r="658" spans="1:4" x14ac:dyDescent="0.25">
      <c r="A658" t="s">
        <v>2730</v>
      </c>
      <c r="B658" t="s">
        <v>2731</v>
      </c>
      <c r="C658">
        <v>-1</v>
      </c>
      <c r="D658" s="9" t="str">
        <f>VLOOKUP(Table_scibert_document_topics[[#This Row],[Column3.topic]],scibert_documents_topicDescript!$B$2:$C$27, 2, FALSE)</f>
        <v>-1_the_of_and_in_language_learning</v>
      </c>
    </row>
    <row r="659" spans="1:4" x14ac:dyDescent="0.25">
      <c r="A659" t="s">
        <v>2735</v>
      </c>
      <c r="B659" t="s">
        <v>2736</v>
      </c>
      <c r="C659">
        <v>17</v>
      </c>
      <c r="D659" s="9" t="str">
        <f>VLOOKUP(Table_scibert_document_topics[[#This Row],[Column3.topic]],scibert_documents_topicDescript!$B$2:$C$27, 2, FALSE)</f>
        <v>17_vocabulary_of_the_and</v>
      </c>
    </row>
    <row r="660" spans="1:4" x14ac:dyDescent="0.25">
      <c r="A660" t="s">
        <v>2740</v>
      </c>
      <c r="B660" t="s">
        <v>2741</v>
      </c>
      <c r="C660">
        <v>16</v>
      </c>
      <c r="D660" s="9" t="str">
        <f>VLOOKUP(Table_scibert_document_topics[[#This Row],[Column3.topic]],scibert_documents_topicDescript!$B$2:$C$27, 2, FALSE)</f>
        <v>16_captions_comprehension_captioning_caption</v>
      </c>
    </row>
    <row r="661" spans="1:4" x14ac:dyDescent="0.25">
      <c r="A661" t="s">
        <v>2745</v>
      </c>
      <c r="B661" t="s">
        <v>2746</v>
      </c>
      <c r="C661">
        <v>9</v>
      </c>
      <c r="D661" s="9" t="str">
        <f>VLOOKUP(Table_scibert_document_topics[[#This Row],[Column3.topic]],scibert_documents_topicDescript!$B$2:$C$27, 2, FALSE)</f>
        <v>9_writing_collaborative_wiki_the</v>
      </c>
    </row>
    <row r="662" spans="1:4" x14ac:dyDescent="0.25">
      <c r="A662" t="s">
        <v>2750</v>
      </c>
      <c r="B662" t="s">
        <v>2751</v>
      </c>
      <c r="C662">
        <v>1</v>
      </c>
      <c r="D662" s="9" t="str">
        <f>VLOOKUP(Table_scibert_document_topics[[#This Row],[Column3.topic]],scibert_documents_topicDescript!$B$2:$C$27, 2, FALSE)</f>
        <v>1_writing_feedback_the_and</v>
      </c>
    </row>
    <row r="663" spans="1:4" x14ac:dyDescent="0.25">
      <c r="A663" t="s">
        <v>2755</v>
      </c>
      <c r="B663" t="s">
        <v>2756</v>
      </c>
      <c r="C663">
        <v>4</v>
      </c>
      <c r="D663" s="9" t="str">
        <f>VLOOKUP(Table_scibert_document_topics[[#This Row],[Column3.topic]],scibert_documents_topicDescript!$B$2:$C$27, 2, FALSE)</f>
        <v>4_intercultural_telecollaboration_and_the</v>
      </c>
    </row>
    <row r="664" spans="1:4" x14ac:dyDescent="0.25">
      <c r="A664" t="s">
        <v>2760</v>
      </c>
      <c r="B664" t="s">
        <v>2761</v>
      </c>
      <c r="C664">
        <v>4</v>
      </c>
      <c r="D664" s="9" t="str">
        <f>VLOOKUP(Table_scibert_document_topics[[#This Row],[Column3.topic]],scibert_documents_topicDescript!$B$2:$C$27, 2, FALSE)</f>
        <v>4_intercultural_telecollaboration_and_the</v>
      </c>
    </row>
    <row r="665" spans="1:4" x14ac:dyDescent="0.25">
      <c r="A665" t="s">
        <v>2766</v>
      </c>
      <c r="B665" t="s">
        <v>2767</v>
      </c>
      <c r="C665">
        <v>4</v>
      </c>
      <c r="D665" s="9" t="str">
        <f>VLOOKUP(Table_scibert_document_topics[[#This Row],[Column3.topic]],scibert_documents_topicDescript!$B$2:$C$27, 2, FALSE)</f>
        <v>4_intercultural_telecollaboration_and_the</v>
      </c>
    </row>
    <row r="666" spans="1:4" x14ac:dyDescent="0.25">
      <c r="A666" t="s">
        <v>2771</v>
      </c>
      <c r="B666" t="s">
        <v>2772</v>
      </c>
      <c r="C666">
        <v>4</v>
      </c>
      <c r="D666" s="9" t="str">
        <f>VLOOKUP(Table_scibert_document_topics[[#This Row],[Column3.topic]],scibert_documents_topicDescript!$B$2:$C$27, 2, FALSE)</f>
        <v>4_intercultural_telecollaboration_and_the</v>
      </c>
    </row>
    <row r="667" spans="1:4" x14ac:dyDescent="0.25">
      <c r="A667" t="s">
        <v>2777</v>
      </c>
      <c r="B667" t="s">
        <v>2778</v>
      </c>
      <c r="C667">
        <v>4</v>
      </c>
      <c r="D667" s="9" t="str">
        <f>VLOOKUP(Table_scibert_document_topics[[#This Row],[Column3.topic]],scibert_documents_topicDescript!$B$2:$C$27, 2, FALSE)</f>
        <v>4_intercultural_telecollaboration_and_the</v>
      </c>
    </row>
    <row r="668" spans="1:4" x14ac:dyDescent="0.25">
      <c r="A668" t="s">
        <v>2781</v>
      </c>
      <c r="B668" t="s">
        <v>2782</v>
      </c>
      <c r="C668">
        <v>-1</v>
      </c>
      <c r="D668" s="9" t="str">
        <f>VLOOKUP(Table_scibert_document_topics[[#This Row],[Column3.topic]],scibert_documents_topicDescript!$B$2:$C$27, 2, FALSE)</f>
        <v>-1_the_of_and_in_language_learning</v>
      </c>
    </row>
    <row r="669" spans="1:4" x14ac:dyDescent="0.25">
      <c r="A669" t="s">
        <v>2787</v>
      </c>
      <c r="B669" t="s">
        <v>2788</v>
      </c>
      <c r="C669">
        <v>-1</v>
      </c>
      <c r="D669" s="9" t="str">
        <f>VLOOKUP(Table_scibert_document_topics[[#This Row],[Column3.topic]],scibert_documents_topicDescript!$B$2:$C$27, 2, FALSE)</f>
        <v>-1_the_of_and_in_language_learning</v>
      </c>
    </row>
    <row r="670" spans="1:4" x14ac:dyDescent="0.25">
      <c r="A670" t="s">
        <v>2792</v>
      </c>
      <c r="B670" t="s">
        <v>2793</v>
      </c>
      <c r="C670">
        <v>4</v>
      </c>
      <c r="D670" s="9" t="str">
        <f>VLOOKUP(Table_scibert_document_topics[[#This Row],[Column3.topic]],scibert_documents_topicDescript!$B$2:$C$27, 2, FALSE)</f>
        <v>4_intercultural_telecollaboration_and_the</v>
      </c>
    </row>
    <row r="671" spans="1:4" x14ac:dyDescent="0.25">
      <c r="A671" t="s">
        <v>2797</v>
      </c>
      <c r="B671" t="s">
        <v>2798</v>
      </c>
      <c r="C671">
        <v>2</v>
      </c>
      <c r="D671" s="9" t="str">
        <f>VLOOKUP(Table_scibert_document_topics[[#This Row],[Column3.topic]],scibert_documents_topicDescript!$B$2:$C$27, 2, FALSE)</f>
        <v>2_task_the_in_and</v>
      </c>
    </row>
    <row r="672" spans="1:4" x14ac:dyDescent="0.25">
      <c r="A672" t="s">
        <v>2803</v>
      </c>
      <c r="B672" t="s">
        <v>2804</v>
      </c>
      <c r="C672">
        <v>7</v>
      </c>
      <c r="D672" s="9" t="str">
        <f>VLOOKUP(Table_scibert_document_topics[[#This Row],[Column3.topic]],scibert_documents_topicDescript!$B$2:$C$27, 2, FALSE)</f>
        <v>7_game_games_gaming_and</v>
      </c>
    </row>
    <row r="673" spans="1:4" x14ac:dyDescent="0.25">
      <c r="A673" t="s">
        <v>2808</v>
      </c>
      <c r="B673" t="s">
        <v>2809</v>
      </c>
      <c r="C673">
        <v>13</v>
      </c>
      <c r="D673" s="9" t="str">
        <f>VLOOKUP(Table_scibert_document_topics[[#This Row],[Column3.topic]],scibert_documents_topicDescript!$B$2:$C$27, 2, FALSE)</f>
        <v>13_digital_storytelling_the_and</v>
      </c>
    </row>
    <row r="674" spans="1:4" x14ac:dyDescent="0.25">
      <c r="A674" t="s">
        <v>2814</v>
      </c>
      <c r="B674" t="s">
        <v>2815</v>
      </c>
      <c r="C674">
        <v>-1</v>
      </c>
      <c r="D674" s="9" t="str">
        <f>VLOOKUP(Table_scibert_document_topics[[#This Row],[Column3.topic]],scibert_documents_topicDescript!$B$2:$C$27, 2, FALSE)</f>
        <v>-1_the_of_and_in_language_learning</v>
      </c>
    </row>
    <row r="675" spans="1:4" x14ac:dyDescent="0.25">
      <c r="A675" t="s">
        <v>2820</v>
      </c>
      <c r="B675" t="s">
        <v>2821</v>
      </c>
      <c r="C675">
        <v>24</v>
      </c>
      <c r="D675" s="9" t="str">
        <f>VLOOKUP(Table_scibert_document_topics[[#This Row],[Column3.topic]],scibert_documents_topicDescript!$B$2:$C$27, 2, FALSE)</f>
        <v>24_anxiety_fla_the_and</v>
      </c>
    </row>
    <row r="676" spans="1:4" x14ac:dyDescent="0.25">
      <c r="A676" t="s">
        <v>2824</v>
      </c>
      <c r="B676" t="s">
        <v>2825</v>
      </c>
      <c r="C676">
        <v>19</v>
      </c>
      <c r="D676" s="9" t="str">
        <f>VLOOKUP(Table_scibert_document_topics[[#This Row],[Column3.topic]],scibert_documents_topicDescript!$B$2:$C$27, 2, FALSE)</f>
        <v>19_reading_students_comprehension_the</v>
      </c>
    </row>
    <row r="677" spans="1:4" x14ac:dyDescent="0.25">
      <c r="A677" t="s">
        <v>2829</v>
      </c>
      <c r="B677" t="s">
        <v>2830</v>
      </c>
      <c r="C677">
        <v>-1</v>
      </c>
      <c r="D677" s="9" t="str">
        <f>VLOOKUP(Table_scibert_document_topics[[#This Row],[Column3.topic]],scibert_documents_topicDescript!$B$2:$C$27, 2, FALSE)</f>
        <v>-1_the_of_and_in_language_learning</v>
      </c>
    </row>
    <row r="678" spans="1:4" x14ac:dyDescent="0.25">
      <c r="A678" t="s">
        <v>2833</v>
      </c>
      <c r="B678" t="s">
        <v>2834</v>
      </c>
      <c r="C678">
        <v>13</v>
      </c>
      <c r="D678" s="9" t="str">
        <f>VLOOKUP(Table_scibert_document_topics[[#This Row],[Column3.topic]],scibert_documents_topicDescript!$B$2:$C$27, 2, FALSE)</f>
        <v>13_digital_storytelling_the_and</v>
      </c>
    </row>
    <row r="679" spans="1:4" x14ac:dyDescent="0.25">
      <c r="A679" t="s">
        <v>3225</v>
      </c>
      <c r="B679" t="s">
        <v>3226</v>
      </c>
      <c r="C679">
        <v>0</v>
      </c>
      <c r="D679" s="9" t="str">
        <f>VLOOKUP(Table_scibert_document_topics[[#This Row],[Column3.topic]],scibert_documents_topicDescript!$B$2:$C$27, 2, FALSE)</f>
        <v>0_technology_teachers_of_the</v>
      </c>
    </row>
    <row r="680" spans="1:4" x14ac:dyDescent="0.25">
      <c r="A680" t="s">
        <v>3230</v>
      </c>
      <c r="B680" t="s">
        <v>3231</v>
      </c>
      <c r="C680">
        <v>4</v>
      </c>
      <c r="D680" s="9" t="str">
        <f>VLOOKUP(Table_scibert_document_topics[[#This Row],[Column3.topic]],scibert_documents_topicDescript!$B$2:$C$27, 2, FALSE)</f>
        <v>4_intercultural_telecollaboration_and_the</v>
      </c>
    </row>
    <row r="681" spans="1:4" x14ac:dyDescent="0.25">
      <c r="A681" t="s">
        <v>3234</v>
      </c>
      <c r="B681" t="s">
        <v>3235</v>
      </c>
      <c r="C681">
        <v>2</v>
      </c>
      <c r="D681" s="9" t="str">
        <f>VLOOKUP(Table_scibert_document_topics[[#This Row],[Column3.topic]],scibert_documents_topicDescript!$B$2:$C$27, 2, FALSE)</f>
        <v>2_task_the_in_and</v>
      </c>
    </row>
    <row r="682" spans="1:4" x14ac:dyDescent="0.25">
      <c r="A682" t="s">
        <v>3239</v>
      </c>
      <c r="B682" t="s">
        <v>3240</v>
      </c>
      <c r="C682">
        <v>2</v>
      </c>
      <c r="D682" s="9" t="str">
        <f>VLOOKUP(Table_scibert_document_topics[[#This Row],[Column3.topic]],scibert_documents_topicDescript!$B$2:$C$27, 2, FALSE)</f>
        <v>2_task_the_in_and</v>
      </c>
    </row>
    <row r="683" spans="1:4" x14ac:dyDescent="0.25">
      <c r="A683" t="s">
        <v>3244</v>
      </c>
      <c r="B683" t="s">
        <v>3245</v>
      </c>
      <c r="C683">
        <v>0</v>
      </c>
      <c r="D683" s="9" t="str">
        <f>VLOOKUP(Table_scibert_document_topics[[#This Row],[Column3.topic]],scibert_documents_topicDescript!$B$2:$C$27, 2, FALSE)</f>
        <v>0_technology_teachers_of_the</v>
      </c>
    </row>
    <row r="684" spans="1:4" x14ac:dyDescent="0.25">
      <c r="A684" t="s">
        <v>3249</v>
      </c>
      <c r="B684" t="s">
        <v>3250</v>
      </c>
      <c r="C684">
        <v>11</v>
      </c>
      <c r="D684" s="9" t="str">
        <f>VLOOKUP(Table_scibert_document_topics[[#This Row],[Column3.topic]],scibert_documents_topicDescript!$B$2:$C$27, 2, FALSE)</f>
        <v>11_online_and_the_for</v>
      </c>
    </row>
    <row r="685" spans="1:4" x14ac:dyDescent="0.25">
      <c r="A685" t="s">
        <v>3254</v>
      </c>
      <c r="B685" t="s">
        <v>3255</v>
      </c>
      <c r="C685">
        <v>-1</v>
      </c>
      <c r="D685" s="9" t="str">
        <f>VLOOKUP(Table_scibert_document_topics[[#This Row],[Column3.topic]],scibert_documents_topicDescript!$B$2:$C$27, 2, FALSE)</f>
        <v>-1_the_of_and_in_language_learning</v>
      </c>
    </row>
    <row r="686" spans="1:4" x14ac:dyDescent="0.25">
      <c r="A686" t="s">
        <v>3259</v>
      </c>
      <c r="B686" t="s">
        <v>3260</v>
      </c>
      <c r="C686">
        <v>-1</v>
      </c>
      <c r="D686" s="9" t="str">
        <f>VLOOKUP(Table_scibert_document_topics[[#This Row],[Column3.topic]],scibert_documents_topicDescript!$B$2:$C$27, 2, FALSE)</f>
        <v>-1_the_of_and_in_language_learning</v>
      </c>
    </row>
    <row r="687" spans="1:4" x14ac:dyDescent="0.25">
      <c r="A687" t="s">
        <v>3265</v>
      </c>
      <c r="B687" t="s">
        <v>3266</v>
      </c>
      <c r="C687">
        <v>1</v>
      </c>
      <c r="D687" s="9" t="str">
        <f>VLOOKUP(Table_scibert_document_topics[[#This Row],[Column3.topic]],scibert_documents_topicDescript!$B$2:$C$27, 2, FALSE)</f>
        <v>1_writing_feedback_the_and</v>
      </c>
    </row>
    <row r="688" spans="1:4" x14ac:dyDescent="0.25">
      <c r="A688" t="s">
        <v>3270</v>
      </c>
      <c r="B688" t="s">
        <v>3271</v>
      </c>
      <c r="C688">
        <v>-1</v>
      </c>
      <c r="D688" s="9" t="str">
        <f>VLOOKUP(Table_scibert_document_topics[[#This Row],[Column3.topic]],scibert_documents_topicDescript!$B$2:$C$27, 2, FALSE)</f>
        <v>-1_the_of_and_in_language_learning</v>
      </c>
    </row>
    <row r="689" spans="1:4" x14ac:dyDescent="0.25">
      <c r="A689" t="s">
        <v>3274</v>
      </c>
      <c r="B689" t="s">
        <v>3275</v>
      </c>
      <c r="C689">
        <v>19</v>
      </c>
      <c r="D689" s="9" t="str">
        <f>VLOOKUP(Table_scibert_document_topics[[#This Row],[Column3.topic]],scibert_documents_topicDescript!$B$2:$C$27, 2, FALSE)</f>
        <v>19_reading_students_comprehension_the</v>
      </c>
    </row>
    <row r="690" spans="1:4" x14ac:dyDescent="0.25">
      <c r="A690" t="s">
        <v>3279</v>
      </c>
      <c r="B690" t="s">
        <v>3280</v>
      </c>
      <c r="C690">
        <v>-1</v>
      </c>
      <c r="D690" s="9" t="str">
        <f>VLOOKUP(Table_scibert_document_topics[[#This Row],[Column3.topic]],scibert_documents_topicDescript!$B$2:$C$27, 2, FALSE)</f>
        <v>-1_the_of_and_in_language_learning</v>
      </c>
    </row>
    <row r="691" spans="1:4" x14ac:dyDescent="0.25">
      <c r="A691" t="s">
        <v>3284</v>
      </c>
      <c r="B691" t="s">
        <v>3285</v>
      </c>
      <c r="C691">
        <v>2</v>
      </c>
      <c r="D691" s="9" t="str">
        <f>VLOOKUP(Table_scibert_document_topics[[#This Row],[Column3.topic]],scibert_documents_topicDescript!$B$2:$C$27, 2, FALSE)</f>
        <v>2_task_the_in_and</v>
      </c>
    </row>
    <row r="692" spans="1:4" x14ac:dyDescent="0.25">
      <c r="A692" t="s">
        <v>3289</v>
      </c>
      <c r="B692" t="s">
        <v>3290</v>
      </c>
      <c r="C692">
        <v>23</v>
      </c>
      <c r="D692" s="9" t="str">
        <f>VLOOKUP(Table_scibert_document_topics[[#This Row],[Column3.topic]],scibert_documents_topicDescript!$B$2:$C$27, 2, FALSE)</f>
        <v>23_robot_rall_the_and</v>
      </c>
    </row>
    <row r="693" spans="1:4" x14ac:dyDescent="0.25">
      <c r="A693" t="s">
        <v>3294</v>
      </c>
      <c r="B693" t="s">
        <v>3295</v>
      </c>
      <c r="C693">
        <v>-1</v>
      </c>
      <c r="D693" s="9" t="str">
        <f>VLOOKUP(Table_scibert_document_topics[[#This Row],[Column3.topic]],scibert_documents_topicDescript!$B$2:$C$27, 2, FALSE)</f>
        <v>-1_the_of_and_in_language_learning</v>
      </c>
    </row>
    <row r="694" spans="1:4" x14ac:dyDescent="0.25">
      <c r="A694" t="s">
        <v>3299</v>
      </c>
      <c r="B694" t="s">
        <v>3300</v>
      </c>
      <c r="C694">
        <v>-1</v>
      </c>
      <c r="D694" s="9" t="str">
        <f>VLOOKUP(Table_scibert_document_topics[[#This Row],[Column3.topic]],scibert_documents_topicDescript!$B$2:$C$27, 2, FALSE)</f>
        <v>-1_the_of_and_in_language_learning</v>
      </c>
    </row>
    <row r="695" spans="1:4" x14ac:dyDescent="0.25">
      <c r="A695" t="s">
        <v>3304</v>
      </c>
      <c r="B695" t="s">
        <v>3305</v>
      </c>
      <c r="C695">
        <v>23</v>
      </c>
      <c r="D695" s="9" t="str">
        <f>VLOOKUP(Table_scibert_document_topics[[#This Row],[Column3.topic]],scibert_documents_topicDescript!$B$2:$C$27, 2, FALSE)</f>
        <v>23_robot_rall_the_and</v>
      </c>
    </row>
    <row r="696" spans="1:4" x14ac:dyDescent="0.25">
      <c r="A696" t="s">
        <v>3309</v>
      </c>
      <c r="B696" t="s">
        <v>3310</v>
      </c>
      <c r="C696">
        <v>6</v>
      </c>
      <c r="D696" s="9" t="str">
        <f>VLOOKUP(Table_scibert_document_topics[[#This Row],[Column3.topic]],scibert_documents_topicDescript!$B$2:$C$27, 2, FALSE)</f>
        <v>6_pronunciation_the_asr_of</v>
      </c>
    </row>
    <row r="697" spans="1:4" x14ac:dyDescent="0.25">
      <c r="A697" t="s">
        <v>3314</v>
      </c>
      <c r="B697" t="s">
        <v>3315</v>
      </c>
      <c r="C697">
        <v>6</v>
      </c>
      <c r="D697" s="9" t="str">
        <f>VLOOKUP(Table_scibert_document_topics[[#This Row],[Column3.topic]],scibert_documents_topicDescript!$B$2:$C$27, 2, FALSE)</f>
        <v>6_pronunciation_the_asr_of</v>
      </c>
    </row>
    <row r="698" spans="1:4" x14ac:dyDescent="0.25">
      <c r="A698" t="s">
        <v>3318</v>
      </c>
      <c r="B698" t="s">
        <v>3319</v>
      </c>
      <c r="C698">
        <v>1</v>
      </c>
      <c r="D698" s="9" t="str">
        <f>VLOOKUP(Table_scibert_document_topics[[#This Row],[Column3.topic]],scibert_documents_topicDescript!$B$2:$C$27, 2, FALSE)</f>
        <v>1_writing_feedback_the_and</v>
      </c>
    </row>
    <row r="699" spans="1:4" x14ac:dyDescent="0.25">
      <c r="A699" t="s">
        <v>3322</v>
      </c>
      <c r="B699" t="s">
        <v>3323</v>
      </c>
      <c r="C699">
        <v>10</v>
      </c>
      <c r="D699" s="9" t="str">
        <f>VLOOKUP(Table_scibert_document_topics[[#This Row],[Column3.topic]],scibert_documents_topicDescript!$B$2:$C$27, 2, FALSE)</f>
        <v>10_vr_virtual_the_and</v>
      </c>
    </row>
    <row r="700" spans="1:4" x14ac:dyDescent="0.25">
      <c r="A700" t="s">
        <v>3327</v>
      </c>
      <c r="B700" t="s">
        <v>3328</v>
      </c>
      <c r="C700">
        <v>4</v>
      </c>
      <c r="D700" s="9" t="str">
        <f>VLOOKUP(Table_scibert_document_topics[[#This Row],[Column3.topic]],scibert_documents_topicDescript!$B$2:$C$27, 2, FALSE)</f>
        <v>4_intercultural_telecollaboration_and_the</v>
      </c>
    </row>
    <row r="701" spans="1:4" x14ac:dyDescent="0.25">
      <c r="A701" t="s">
        <v>3331</v>
      </c>
      <c r="B701" t="s">
        <v>3332</v>
      </c>
      <c r="C701">
        <v>10</v>
      </c>
      <c r="D701" s="9" t="str">
        <f>VLOOKUP(Table_scibert_document_topics[[#This Row],[Column3.topic]],scibert_documents_topicDescript!$B$2:$C$27, 2, FALSE)</f>
        <v>10_vr_virtual_the_and</v>
      </c>
    </row>
    <row r="702" spans="1:4" x14ac:dyDescent="0.25">
      <c r="A702" t="s">
        <v>3335</v>
      </c>
      <c r="B702" t="s">
        <v>3336</v>
      </c>
      <c r="C702">
        <v>-1</v>
      </c>
      <c r="D702" s="9" t="str">
        <f>VLOOKUP(Table_scibert_document_topics[[#This Row],[Column3.topic]],scibert_documents_topicDescript!$B$2:$C$27, 2, FALSE)</f>
        <v>-1_the_of_and_in_language_learning</v>
      </c>
    </row>
    <row r="703" spans="1:4" x14ac:dyDescent="0.25">
      <c r="A703" t="s">
        <v>3340</v>
      </c>
      <c r="B703" t="s">
        <v>3341</v>
      </c>
      <c r="C703">
        <v>6</v>
      </c>
      <c r="D703" s="9" t="str">
        <f>VLOOKUP(Table_scibert_document_topics[[#This Row],[Column3.topic]],scibert_documents_topicDescript!$B$2:$C$27, 2, FALSE)</f>
        <v>6_pronunciation_the_asr_of</v>
      </c>
    </row>
    <row r="704" spans="1:4" x14ac:dyDescent="0.25">
      <c r="A704" t="s">
        <v>3344</v>
      </c>
      <c r="B704" t="s">
        <v>5531</v>
      </c>
      <c r="C704">
        <v>-1</v>
      </c>
      <c r="D704" s="9" t="str">
        <f>VLOOKUP(Table_scibert_document_topics[[#This Row],[Column3.topic]],scibert_documents_topicDescript!$B$2:$C$27, 2, FALSE)</f>
        <v>-1_the_of_and_in_language_learning</v>
      </c>
    </row>
    <row r="705" spans="1:4" x14ac:dyDescent="0.25">
      <c r="A705" t="s">
        <v>3348</v>
      </c>
      <c r="B705" t="s">
        <v>3349</v>
      </c>
      <c r="C705">
        <v>6</v>
      </c>
      <c r="D705" s="9" t="str">
        <f>VLOOKUP(Table_scibert_document_topics[[#This Row],[Column3.topic]],scibert_documents_topicDescript!$B$2:$C$27, 2, FALSE)</f>
        <v>6_pronunciation_the_asr_of</v>
      </c>
    </row>
    <row r="706" spans="1:4" x14ac:dyDescent="0.25">
      <c r="A706" t="s">
        <v>3353</v>
      </c>
      <c r="B706" t="s">
        <v>3354</v>
      </c>
      <c r="C706">
        <v>8</v>
      </c>
      <c r="D706" s="9" t="str">
        <f>VLOOKUP(Table_scibert_document_topics[[#This Row],[Column3.topic]],scibert_documents_topicDescript!$B$2:$C$27, 2, FALSE)</f>
        <v>8_blended_online_the_learning</v>
      </c>
    </row>
    <row r="707" spans="1:4" x14ac:dyDescent="0.25">
      <c r="A707" t="s">
        <v>3669</v>
      </c>
      <c r="B707" t="s">
        <v>3670</v>
      </c>
      <c r="C707">
        <v>6</v>
      </c>
      <c r="D707" s="9" t="str">
        <f>VLOOKUP(Table_scibert_document_topics[[#This Row],[Column3.topic]],scibert_documents_topicDescript!$B$2:$C$27, 2, FALSE)</f>
        <v>6_pronunciation_the_asr_of</v>
      </c>
    </row>
    <row r="708" spans="1:4" x14ac:dyDescent="0.25">
      <c r="A708" t="s">
        <v>3674</v>
      </c>
      <c r="B708" t="s">
        <v>3675</v>
      </c>
      <c r="C708">
        <v>-1</v>
      </c>
      <c r="D708" s="9" t="str">
        <f>VLOOKUP(Table_scibert_document_topics[[#This Row],[Column3.topic]],scibert_documents_topicDescript!$B$2:$C$27, 2, FALSE)</f>
        <v>-1_the_of_and_in_language_learning</v>
      </c>
    </row>
    <row r="709" spans="1:4" x14ac:dyDescent="0.25">
      <c r="A709" t="s">
        <v>3678</v>
      </c>
      <c r="B709" t="s">
        <v>3679</v>
      </c>
      <c r="C709">
        <v>8</v>
      </c>
      <c r="D709" s="9" t="str">
        <f>VLOOKUP(Table_scibert_document_topics[[#This Row],[Column3.topic]],scibert_documents_topicDescript!$B$2:$C$27, 2, FALSE)</f>
        <v>8_blended_online_the_learning</v>
      </c>
    </row>
    <row r="710" spans="1:4" x14ac:dyDescent="0.25">
      <c r="A710" t="s">
        <v>3683</v>
      </c>
      <c r="B710" t="s">
        <v>3684</v>
      </c>
      <c r="C710">
        <v>22</v>
      </c>
      <c r="D710" s="9" t="str">
        <f>VLOOKUP(Table_scibert_document_topics[[#This Row],[Column3.topic]],scibert_documents_topicDescript!$B$2:$C$27, 2, FALSE)</f>
        <v>22_mt_translation_students_machine</v>
      </c>
    </row>
    <row r="711" spans="1:4" x14ac:dyDescent="0.25">
      <c r="A711" t="s">
        <v>3689</v>
      </c>
      <c r="B711" t="s">
        <v>3690</v>
      </c>
      <c r="C711">
        <v>5</v>
      </c>
      <c r="D711" s="9" t="str">
        <f>VLOOKUP(Table_scibert_document_topics[[#This Row],[Column3.topic]],scibert_documents_topicDescript!$B$2:$C$27, 2, FALSE)</f>
        <v>5_corpus_the_of_ddl</v>
      </c>
    </row>
    <row r="712" spans="1:4" x14ac:dyDescent="0.25">
      <c r="A712" t="s">
        <v>3694</v>
      </c>
      <c r="B712" t="s">
        <v>3695</v>
      </c>
      <c r="C712">
        <v>-1</v>
      </c>
      <c r="D712" s="9" t="str">
        <f>VLOOKUP(Table_scibert_document_topics[[#This Row],[Column3.topic]],scibert_documents_topicDescript!$B$2:$C$27, 2, FALSE)</f>
        <v>-1_the_of_and_in_language_learning</v>
      </c>
    </row>
    <row r="713" spans="1:4" x14ac:dyDescent="0.25">
      <c r="A713" t="s">
        <v>3699</v>
      </c>
      <c r="B713" t="s">
        <v>3700</v>
      </c>
      <c r="C713">
        <v>21</v>
      </c>
      <c r="D713" s="9" t="str">
        <f>VLOOKUP(Table_scibert_document_topics[[#This Row],[Column3.topic]],scibert_documents_topicDescript!$B$2:$C$27, 2, FALSE)</f>
        <v>21_call_quot_studies_the</v>
      </c>
    </row>
    <row r="714" spans="1:4" x14ac:dyDescent="0.25">
      <c r="A714" t="s">
        <v>3705</v>
      </c>
      <c r="B714" t="s">
        <v>3706</v>
      </c>
      <c r="C714">
        <v>-1</v>
      </c>
      <c r="D714" s="9" t="str">
        <f>VLOOKUP(Table_scibert_document_topics[[#This Row],[Column3.topic]],scibert_documents_topicDescript!$B$2:$C$27, 2, FALSE)</f>
        <v>-1_the_of_and_in_language_learning</v>
      </c>
    </row>
    <row r="715" spans="1:4" x14ac:dyDescent="0.25">
      <c r="A715" t="s">
        <v>3709</v>
      </c>
      <c r="B715" t="s">
        <v>3710</v>
      </c>
      <c r="C715">
        <v>-1</v>
      </c>
      <c r="D715" s="9" t="str">
        <f>VLOOKUP(Table_scibert_document_topics[[#This Row],[Column3.topic]],scibert_documents_topicDescript!$B$2:$C$27, 2, FALSE)</f>
        <v>-1_the_of_and_in_language_learning</v>
      </c>
    </row>
    <row r="716" spans="1:4" x14ac:dyDescent="0.25">
      <c r="A716" t="s">
        <v>3714</v>
      </c>
      <c r="B716" t="s">
        <v>3715</v>
      </c>
      <c r="C716">
        <v>-1</v>
      </c>
      <c r="D716" s="9" t="str">
        <f>VLOOKUP(Table_scibert_document_topics[[#This Row],[Column3.topic]],scibert_documents_topicDescript!$B$2:$C$27, 2, FALSE)</f>
        <v>-1_the_of_and_in_language_learning</v>
      </c>
    </row>
    <row r="717" spans="1:4" x14ac:dyDescent="0.25">
      <c r="A717" t="s">
        <v>3718</v>
      </c>
      <c r="B717" t="s">
        <v>3719</v>
      </c>
      <c r="C717">
        <v>-1</v>
      </c>
      <c r="D717" s="9" t="str">
        <f>VLOOKUP(Table_scibert_document_topics[[#This Row],[Column3.topic]],scibert_documents_topicDescript!$B$2:$C$27, 2, FALSE)</f>
        <v>-1_the_of_and_in_language_learning</v>
      </c>
    </row>
    <row r="718" spans="1:4" x14ac:dyDescent="0.25">
      <c r="A718" t="s">
        <v>3723</v>
      </c>
      <c r="B718" t="s">
        <v>3724</v>
      </c>
      <c r="C718">
        <v>20</v>
      </c>
      <c r="D718" s="9" t="str">
        <f>VLOOKUP(Table_scibert_document_topics[[#This Row],[Column3.topic]],scibert_documents_topicDescript!$B$2:$C$27, 2, FALSE)</f>
        <v>20_and_of_identity_in</v>
      </c>
    </row>
    <row r="719" spans="1:4" x14ac:dyDescent="0.25">
      <c r="A719" t="s">
        <v>3728</v>
      </c>
      <c r="B719" t="s">
        <v>3729</v>
      </c>
      <c r="C719">
        <v>-1</v>
      </c>
      <c r="D719" s="9" t="str">
        <f>VLOOKUP(Table_scibert_document_topics[[#This Row],[Column3.topic]],scibert_documents_topicDescript!$B$2:$C$27, 2, FALSE)</f>
        <v>-1_the_of_and_in_language_learning</v>
      </c>
    </row>
    <row r="720" spans="1:4" x14ac:dyDescent="0.25">
      <c r="A720" t="s">
        <v>3734</v>
      </c>
      <c r="B720" t="s">
        <v>5529</v>
      </c>
      <c r="C720">
        <v>18</v>
      </c>
      <c r="D720" s="9" t="str">
        <f>VLOOKUP(Table_scibert_document_topics[[#This Row],[Column3.topic]],scibert_documents_topicDescript!$B$2:$C$27, 2, FALSE)</f>
        <v>18_flipped_the_classroom_in</v>
      </c>
    </row>
    <row r="721" spans="1:4" x14ac:dyDescent="0.25">
      <c r="A721" t="s">
        <v>3738</v>
      </c>
      <c r="B721" t="s">
        <v>5527</v>
      </c>
      <c r="C721">
        <v>12</v>
      </c>
      <c r="D721" s="9" t="str">
        <f>VLOOKUP(Table_scibert_document_topics[[#This Row],[Column3.topic]],scibert_documents_topicDescript!$B$2:$C$27, 2, FALSE)</f>
        <v>12_listening_test_the_of</v>
      </c>
    </row>
    <row r="722" spans="1:4" x14ac:dyDescent="0.25">
      <c r="A722" t="s">
        <v>3742</v>
      </c>
      <c r="B722" t="s">
        <v>3743</v>
      </c>
      <c r="C722">
        <v>5</v>
      </c>
      <c r="D722" s="9" t="str">
        <f>VLOOKUP(Table_scibert_document_topics[[#This Row],[Column3.topic]],scibert_documents_topicDescript!$B$2:$C$27, 2, FALSE)</f>
        <v>5_corpus_the_of_ddl</v>
      </c>
    </row>
    <row r="723" spans="1:4" x14ac:dyDescent="0.25">
      <c r="A723" t="s">
        <v>3747</v>
      </c>
      <c r="B723" t="s">
        <v>3748</v>
      </c>
      <c r="C723">
        <v>12</v>
      </c>
      <c r="D723" s="9" t="str">
        <f>VLOOKUP(Table_scibert_document_topics[[#This Row],[Column3.topic]],scibert_documents_topicDescript!$B$2:$C$27, 2, FALSE)</f>
        <v>12_listening_test_the_of</v>
      </c>
    </row>
    <row r="724" spans="1:4" x14ac:dyDescent="0.25">
      <c r="A724" t="s">
        <v>3752</v>
      </c>
      <c r="B724" t="s">
        <v>5528</v>
      </c>
      <c r="C724">
        <v>-1</v>
      </c>
      <c r="D724" s="9" t="str">
        <f>VLOOKUP(Table_scibert_document_topics[[#This Row],[Column3.topic]],scibert_documents_topicDescript!$B$2:$C$27, 2, FALSE)</f>
        <v>-1_the_of_and_in_language_learning</v>
      </c>
    </row>
    <row r="725" spans="1:4" x14ac:dyDescent="0.25">
      <c r="A725" t="s">
        <v>3756</v>
      </c>
      <c r="B725" t="s">
        <v>3757</v>
      </c>
      <c r="C725">
        <v>12</v>
      </c>
      <c r="D725" s="9" t="str">
        <f>VLOOKUP(Table_scibert_document_topics[[#This Row],[Column3.topic]],scibert_documents_topicDescript!$B$2:$C$27, 2, FALSE)</f>
        <v>12_listening_test_the_of</v>
      </c>
    </row>
    <row r="726" spans="1:4" x14ac:dyDescent="0.25">
      <c r="A726" t="s">
        <v>3761</v>
      </c>
      <c r="B726" t="s">
        <v>3762</v>
      </c>
      <c r="C726">
        <v>1</v>
      </c>
      <c r="D726" s="9" t="str">
        <f>VLOOKUP(Table_scibert_document_topics[[#This Row],[Column3.topic]],scibert_documents_topicDescript!$B$2:$C$27, 2, FALSE)</f>
        <v>1_writing_feedback_the_and</v>
      </c>
    </row>
    <row r="727" spans="1:4" x14ac:dyDescent="0.25">
      <c r="A727" t="s">
        <v>3765</v>
      </c>
      <c r="B727" t="s">
        <v>3766</v>
      </c>
      <c r="C727">
        <v>2</v>
      </c>
      <c r="D727" s="9" t="str">
        <f>VLOOKUP(Table_scibert_document_topics[[#This Row],[Column3.topic]],scibert_documents_topicDescript!$B$2:$C$27, 2, FALSE)</f>
        <v>2_task_the_in_and</v>
      </c>
    </row>
    <row r="728" spans="1:4" x14ac:dyDescent="0.25">
      <c r="A728" t="s">
        <v>3771</v>
      </c>
      <c r="B728" t="s">
        <v>5530</v>
      </c>
      <c r="C728">
        <v>16</v>
      </c>
      <c r="D728" s="9" t="str">
        <f>VLOOKUP(Table_scibert_document_topics[[#This Row],[Column3.topic]],scibert_documents_topicDescript!$B$2:$C$27, 2, FALSE)</f>
        <v>16_captions_comprehension_captioning_caption</v>
      </c>
    </row>
    <row r="729" spans="1:4" x14ac:dyDescent="0.25">
      <c r="A729" t="s">
        <v>4264</v>
      </c>
      <c r="B729" t="s">
        <v>4265</v>
      </c>
      <c r="C729">
        <v>-1</v>
      </c>
      <c r="D729" s="9" t="str">
        <f>VLOOKUP(Table_scibert_document_topics[[#This Row],[Column3.topic]],scibert_documents_topicDescript!$B$2:$C$27, 2, FALSE)</f>
        <v>-1_the_of_and_in_language_learning</v>
      </c>
    </row>
    <row r="730" spans="1:4" x14ac:dyDescent="0.25">
      <c r="A730" t="s">
        <v>4269</v>
      </c>
      <c r="B730" t="s">
        <v>4270</v>
      </c>
      <c r="C730">
        <v>2</v>
      </c>
      <c r="D730" s="9" t="str">
        <f>VLOOKUP(Table_scibert_document_topics[[#This Row],[Column3.topic]],scibert_documents_topicDescript!$B$2:$C$27, 2, FALSE)</f>
        <v>2_task_the_in_and</v>
      </c>
    </row>
    <row r="731" spans="1:4" x14ac:dyDescent="0.25">
      <c r="A731" t="s">
        <v>4275</v>
      </c>
      <c r="B731" t="s">
        <v>4276</v>
      </c>
      <c r="C731">
        <v>6</v>
      </c>
      <c r="D731" s="9" t="str">
        <f>VLOOKUP(Table_scibert_document_topics[[#This Row],[Column3.topic]],scibert_documents_topicDescript!$B$2:$C$27, 2, FALSE)</f>
        <v>6_pronunciation_the_asr_of</v>
      </c>
    </row>
    <row r="732" spans="1:4" x14ac:dyDescent="0.25">
      <c r="A732" t="s">
        <v>4280</v>
      </c>
      <c r="B732" t="s">
        <v>4281</v>
      </c>
      <c r="C732">
        <v>23</v>
      </c>
      <c r="D732" s="9" t="str">
        <f>VLOOKUP(Table_scibert_document_topics[[#This Row],[Column3.topic]],scibert_documents_topicDescript!$B$2:$C$27, 2, FALSE)</f>
        <v>23_robot_rall_the_and</v>
      </c>
    </row>
    <row r="733" spans="1:4" x14ac:dyDescent="0.25">
      <c r="A733" t="s">
        <v>4285</v>
      </c>
      <c r="B733" t="s">
        <v>4286</v>
      </c>
      <c r="C733">
        <v>6</v>
      </c>
      <c r="D733" s="9" t="str">
        <f>VLOOKUP(Table_scibert_document_topics[[#This Row],[Column3.topic]],scibert_documents_topicDescript!$B$2:$C$27, 2, FALSE)</f>
        <v>6_pronunciation_the_asr_of</v>
      </c>
    </row>
    <row r="734" spans="1:4" x14ac:dyDescent="0.25">
      <c r="A734" t="s">
        <v>4290</v>
      </c>
      <c r="B734" t="s">
        <v>4291</v>
      </c>
      <c r="C734">
        <v>7</v>
      </c>
      <c r="D734" s="9" t="str">
        <f>VLOOKUP(Table_scibert_document_topics[[#This Row],[Column3.topic]],scibert_documents_topicDescript!$B$2:$C$27, 2, FALSE)</f>
        <v>7_game_games_gaming_and</v>
      </c>
    </row>
    <row r="735" spans="1:4" x14ac:dyDescent="0.25">
      <c r="A735" t="s">
        <v>4555</v>
      </c>
      <c r="B735" t="s">
        <v>4556</v>
      </c>
      <c r="C735">
        <v>4</v>
      </c>
      <c r="D735" s="9" t="str">
        <f>VLOOKUP(Table_scibert_document_topics[[#This Row],[Column3.topic]],scibert_documents_topicDescript!$B$2:$C$27, 2, FALSE)</f>
        <v>4_intercultural_telecollaboration_and_the</v>
      </c>
    </row>
    <row r="736" spans="1:4" x14ac:dyDescent="0.25">
      <c r="A736" t="s">
        <v>4559</v>
      </c>
      <c r="B736" t="s">
        <v>4560</v>
      </c>
      <c r="C736">
        <v>2</v>
      </c>
      <c r="D736" s="9" t="str">
        <f>VLOOKUP(Table_scibert_document_topics[[#This Row],[Column3.topic]],scibert_documents_topicDescript!$B$2:$C$27, 2, FALSE)</f>
        <v>2_task_the_in_and</v>
      </c>
    </row>
    <row r="737" spans="1:4" x14ac:dyDescent="0.25">
      <c r="A737" t="s">
        <v>4565</v>
      </c>
      <c r="B737" t="s">
        <v>4566</v>
      </c>
      <c r="C737">
        <v>3</v>
      </c>
      <c r="D737" s="9" t="str">
        <f>VLOOKUP(Table_scibert_document_topics[[#This Row],[Column3.topic]],scibert_documents_topicDescript!$B$2:$C$27, 2, FALSE)</f>
        <v>3_mobile_learning_mall_the</v>
      </c>
    </row>
    <row r="738" spans="1:4" x14ac:dyDescent="0.25">
      <c r="A738" t="s">
        <v>4570</v>
      </c>
      <c r="B738" t="s">
        <v>4571</v>
      </c>
      <c r="C738">
        <v>3</v>
      </c>
      <c r="D738" s="9" t="str">
        <f>VLOOKUP(Table_scibert_document_topics[[#This Row],[Column3.topic]],scibert_documents_topicDescript!$B$2:$C$27, 2, FALSE)</f>
        <v>3_mobile_learning_mall_the</v>
      </c>
    </row>
    <row r="739" spans="1:4" x14ac:dyDescent="0.25">
      <c r="A739" t="s">
        <v>4574</v>
      </c>
      <c r="B739" t="s">
        <v>4575</v>
      </c>
      <c r="C739">
        <v>3</v>
      </c>
      <c r="D739" s="9" t="str">
        <f>VLOOKUP(Table_scibert_document_topics[[#This Row],[Column3.topic]],scibert_documents_topicDescript!$B$2:$C$27, 2, FALSE)</f>
        <v>3_mobile_learning_mall_the</v>
      </c>
    </row>
    <row r="740" spans="1:4" x14ac:dyDescent="0.25">
      <c r="A740" t="s">
        <v>4579</v>
      </c>
      <c r="B740" t="s">
        <v>4580</v>
      </c>
      <c r="C740">
        <v>6</v>
      </c>
      <c r="D740" s="9" t="str">
        <f>VLOOKUP(Table_scibert_document_topics[[#This Row],[Column3.topic]],scibert_documents_topicDescript!$B$2:$C$27, 2, FALSE)</f>
        <v>6_pronunciation_the_asr_of</v>
      </c>
    </row>
    <row r="741" spans="1:4" x14ac:dyDescent="0.25">
      <c r="A741" t="s">
        <v>4584</v>
      </c>
      <c r="B741" t="s">
        <v>4585</v>
      </c>
      <c r="C741">
        <v>14</v>
      </c>
      <c r="D741" s="9" t="str">
        <f>VLOOKUP(Table_scibert_document_topics[[#This Row],[Column3.topic]],scibert_documents_topicDescript!$B$2:$C$27, 2, FALSE)</f>
        <v>14_and_in_language_social</v>
      </c>
    </row>
    <row r="742" spans="1:4" x14ac:dyDescent="0.25">
      <c r="A742" t="s">
        <v>4589</v>
      </c>
      <c r="B742" t="s">
        <v>4590</v>
      </c>
      <c r="C742">
        <v>20</v>
      </c>
      <c r="D742" s="9" t="str">
        <f>VLOOKUP(Table_scibert_document_topics[[#This Row],[Column3.topic]],scibert_documents_topicDescript!$B$2:$C$27, 2, FALSE)</f>
        <v>20_and_of_identity_in</v>
      </c>
    </row>
    <row r="743" spans="1:4" x14ac:dyDescent="0.25">
      <c r="A743" t="s">
        <v>4594</v>
      </c>
      <c r="B743" t="s">
        <v>4595</v>
      </c>
      <c r="C743">
        <v>1</v>
      </c>
      <c r="D743" s="9" t="str">
        <f>VLOOKUP(Table_scibert_document_topics[[#This Row],[Column3.topic]],scibert_documents_topicDescript!$B$2:$C$27, 2, FALSE)</f>
        <v>1_writing_feedback_the_and</v>
      </c>
    </row>
    <row r="744" spans="1:4" x14ac:dyDescent="0.25">
      <c r="A744" t="s">
        <v>4599</v>
      </c>
      <c r="B744" t="s">
        <v>4600</v>
      </c>
      <c r="C744">
        <v>3</v>
      </c>
      <c r="D744" s="9" t="str">
        <f>VLOOKUP(Table_scibert_document_topics[[#This Row],[Column3.topic]],scibert_documents_topicDescript!$B$2:$C$27, 2, FALSE)</f>
        <v>3_mobile_learning_mall_the</v>
      </c>
    </row>
    <row r="745" spans="1:4" x14ac:dyDescent="0.25">
      <c r="A745" t="s">
        <v>4604</v>
      </c>
      <c r="B745" t="s">
        <v>4605</v>
      </c>
      <c r="C745">
        <v>3</v>
      </c>
      <c r="D745" s="9" t="str">
        <f>VLOOKUP(Table_scibert_document_topics[[#This Row],[Column3.topic]],scibert_documents_topicDescript!$B$2:$C$27, 2, FALSE)</f>
        <v>3_mobile_learning_mall_the</v>
      </c>
    </row>
    <row r="746" spans="1:4" x14ac:dyDescent="0.25">
      <c r="A746" t="s">
        <v>4609</v>
      </c>
      <c r="B746" t="s">
        <v>4610</v>
      </c>
      <c r="C746">
        <v>4</v>
      </c>
      <c r="D746" s="9" t="str">
        <f>VLOOKUP(Table_scibert_document_topics[[#This Row],[Column3.topic]],scibert_documents_topicDescript!$B$2:$C$27, 2, FALSE)</f>
        <v>4_intercultural_telecollaboration_and_the</v>
      </c>
    </row>
    <row r="747" spans="1:4" x14ac:dyDescent="0.25">
      <c r="A747" t="s">
        <v>4613</v>
      </c>
      <c r="B747" t="s">
        <v>4614</v>
      </c>
      <c r="C747">
        <v>3</v>
      </c>
      <c r="D747" s="9" t="str">
        <f>VLOOKUP(Table_scibert_document_topics[[#This Row],[Column3.topic]],scibert_documents_topicDescript!$B$2:$C$27, 2, FALSE)</f>
        <v>3_mobile_learning_mall_the</v>
      </c>
    </row>
    <row r="748" spans="1:4" x14ac:dyDescent="0.25">
      <c r="A748" t="s">
        <v>4618</v>
      </c>
      <c r="B748" t="s">
        <v>4619</v>
      </c>
      <c r="C748">
        <v>0</v>
      </c>
      <c r="D748" s="9" t="str">
        <f>VLOOKUP(Table_scibert_document_topics[[#This Row],[Column3.topic]],scibert_documents_topicDescript!$B$2:$C$27, 2, FALSE)</f>
        <v>0_technology_teachers_of_the</v>
      </c>
    </row>
    <row r="749" spans="1:4" x14ac:dyDescent="0.25">
      <c r="A749" t="s">
        <v>4623</v>
      </c>
      <c r="B749" t="s">
        <v>4624</v>
      </c>
      <c r="C749">
        <v>2</v>
      </c>
      <c r="D749" s="9" t="str">
        <f>VLOOKUP(Table_scibert_document_topics[[#This Row],[Column3.topic]],scibert_documents_topicDescript!$B$2:$C$27, 2, FALSE)</f>
        <v>2_task_the_in_and</v>
      </c>
    </row>
    <row r="750" spans="1:4" x14ac:dyDescent="0.25">
      <c r="A750" t="s">
        <v>4628</v>
      </c>
      <c r="B750" t="s">
        <v>4629</v>
      </c>
      <c r="C750">
        <v>1</v>
      </c>
      <c r="D750" s="9" t="str">
        <f>VLOOKUP(Table_scibert_document_topics[[#This Row],[Column3.topic]],scibert_documents_topicDescript!$B$2:$C$27, 2, FALSE)</f>
        <v>1_writing_feedback_the_and</v>
      </c>
    </row>
    <row r="751" spans="1:4" x14ac:dyDescent="0.25">
      <c r="A751" t="s">
        <v>4633</v>
      </c>
      <c r="B751" t="s">
        <v>4634</v>
      </c>
      <c r="C751">
        <v>17</v>
      </c>
      <c r="D751" s="9" t="str">
        <f>VLOOKUP(Table_scibert_document_topics[[#This Row],[Column3.topic]],scibert_documents_topicDescript!$B$2:$C$27, 2, FALSE)</f>
        <v>17_vocabulary_of_the_and</v>
      </c>
    </row>
    <row r="752" spans="1:4" x14ac:dyDescent="0.25">
      <c r="A752" t="s">
        <v>4637</v>
      </c>
      <c r="B752" t="s">
        <v>4638</v>
      </c>
      <c r="C752">
        <v>-1</v>
      </c>
      <c r="D752" s="9" t="str">
        <f>VLOOKUP(Table_scibert_document_topics[[#This Row],[Column3.topic]],scibert_documents_topicDescript!$B$2:$C$27, 2, FALSE)</f>
        <v>-1_the_of_and_in_language_learning</v>
      </c>
    </row>
    <row r="753" spans="1:4" x14ac:dyDescent="0.25">
      <c r="A753" t="s">
        <v>4642</v>
      </c>
      <c r="B753" t="s">
        <v>4643</v>
      </c>
      <c r="C753">
        <v>2</v>
      </c>
      <c r="D753" s="9" t="str">
        <f>VLOOKUP(Table_scibert_document_topics[[#This Row],[Column3.topic]],scibert_documents_topicDescript!$B$2:$C$27, 2, FALSE)</f>
        <v>2_task_the_in_and</v>
      </c>
    </row>
    <row r="754" spans="1:4" x14ac:dyDescent="0.25">
      <c r="A754" t="s">
        <v>4647</v>
      </c>
      <c r="B754" t="s">
        <v>4648</v>
      </c>
      <c r="C754">
        <v>19</v>
      </c>
      <c r="D754" s="9" t="str">
        <f>VLOOKUP(Table_scibert_document_topics[[#This Row],[Column3.topic]],scibert_documents_topicDescript!$B$2:$C$27, 2, FALSE)</f>
        <v>19_reading_students_comprehension_the</v>
      </c>
    </row>
    <row r="755" spans="1:4" x14ac:dyDescent="0.25">
      <c r="A755" t="s">
        <v>521</v>
      </c>
      <c r="B755" t="s">
        <v>522</v>
      </c>
      <c r="C755">
        <v>0</v>
      </c>
      <c r="D755" s="9" t="str">
        <f>VLOOKUP(Table_scibert_document_topics[[#This Row],[Column3.topic]],scibert_documents_topicDescript!$B$2:$C$27, 2, FALSE)</f>
        <v>0_technology_teachers_of_the</v>
      </c>
    </row>
    <row r="756" spans="1:4" x14ac:dyDescent="0.25">
      <c r="A756" t="s">
        <v>528</v>
      </c>
      <c r="B756" t="s">
        <v>529</v>
      </c>
      <c r="C756">
        <v>16</v>
      </c>
      <c r="D756" s="9" t="str">
        <f>VLOOKUP(Table_scibert_document_topics[[#This Row],[Column3.topic]],scibert_documents_topicDescript!$B$2:$C$27, 2, FALSE)</f>
        <v>16_captions_comprehension_captioning_caption</v>
      </c>
    </row>
    <row r="757" spans="1:4" x14ac:dyDescent="0.25">
      <c r="A757" t="s">
        <v>533</v>
      </c>
      <c r="B757" t="s">
        <v>534</v>
      </c>
      <c r="C757">
        <v>7</v>
      </c>
      <c r="D757" s="9" t="str">
        <f>VLOOKUP(Table_scibert_document_topics[[#This Row],[Column3.topic]],scibert_documents_topicDescript!$B$2:$C$27, 2, FALSE)</f>
        <v>7_game_games_gaming_and</v>
      </c>
    </row>
    <row r="758" spans="1:4" x14ac:dyDescent="0.25">
      <c r="A758" t="s">
        <v>538</v>
      </c>
      <c r="B758" t="s">
        <v>539</v>
      </c>
      <c r="C758">
        <v>16</v>
      </c>
      <c r="D758" s="9" t="str">
        <f>VLOOKUP(Table_scibert_document_topics[[#This Row],[Column3.topic]],scibert_documents_topicDescript!$B$2:$C$27, 2, FALSE)</f>
        <v>16_captions_comprehension_captioning_caption</v>
      </c>
    </row>
    <row r="759" spans="1:4" x14ac:dyDescent="0.25">
      <c r="A759" t="s">
        <v>543</v>
      </c>
      <c r="B759" t="s">
        <v>544</v>
      </c>
      <c r="C759">
        <v>16</v>
      </c>
      <c r="D759" s="9" t="str">
        <f>VLOOKUP(Table_scibert_document_topics[[#This Row],[Column3.topic]],scibert_documents_topicDescript!$B$2:$C$27, 2, FALSE)</f>
        <v>16_captions_comprehension_captioning_caption</v>
      </c>
    </row>
    <row r="760" spans="1:4" x14ac:dyDescent="0.25">
      <c r="A760" t="s">
        <v>548</v>
      </c>
      <c r="B760" t="s">
        <v>549</v>
      </c>
      <c r="C760">
        <v>-1</v>
      </c>
      <c r="D760" s="9" t="str">
        <f>VLOOKUP(Table_scibert_document_topics[[#This Row],[Column3.topic]],scibert_documents_topicDescript!$B$2:$C$27, 2, FALSE)</f>
        <v>-1_the_of_and_in_language_learning</v>
      </c>
    </row>
    <row r="761" spans="1:4" x14ac:dyDescent="0.25">
      <c r="A761" t="s">
        <v>553</v>
      </c>
      <c r="B761" t="s">
        <v>554</v>
      </c>
      <c r="C761">
        <v>0</v>
      </c>
      <c r="D761" s="9" t="str">
        <f>VLOOKUP(Table_scibert_document_topics[[#This Row],[Column3.topic]],scibert_documents_topicDescript!$B$2:$C$27, 2, FALSE)</f>
        <v>0_technology_teachers_of_the</v>
      </c>
    </row>
    <row r="762" spans="1:4" x14ac:dyDescent="0.25">
      <c r="A762" t="s">
        <v>558</v>
      </c>
      <c r="B762" t="s">
        <v>559</v>
      </c>
      <c r="C762">
        <v>5</v>
      </c>
      <c r="D762" s="9" t="str">
        <f>VLOOKUP(Table_scibert_document_topics[[#This Row],[Column3.topic]],scibert_documents_topicDescript!$B$2:$C$27, 2, FALSE)</f>
        <v>5_corpus_the_of_ddl</v>
      </c>
    </row>
    <row r="763" spans="1:4" x14ac:dyDescent="0.25">
      <c r="A763" t="s">
        <v>563</v>
      </c>
      <c r="B763" t="s">
        <v>564</v>
      </c>
      <c r="C763">
        <v>5</v>
      </c>
      <c r="D763" s="9" t="str">
        <f>VLOOKUP(Table_scibert_document_topics[[#This Row],[Column3.topic]],scibert_documents_topicDescript!$B$2:$C$27, 2, FALSE)</f>
        <v>5_corpus_the_of_ddl</v>
      </c>
    </row>
    <row r="764" spans="1:4" x14ac:dyDescent="0.25">
      <c r="A764" t="s">
        <v>568</v>
      </c>
      <c r="B764" t="s">
        <v>569</v>
      </c>
      <c r="C764">
        <v>-1</v>
      </c>
      <c r="D764" s="9" t="str">
        <f>VLOOKUP(Table_scibert_document_topics[[#This Row],[Column3.topic]],scibert_documents_topicDescript!$B$2:$C$27, 2, FALSE)</f>
        <v>-1_the_of_and_in_language_learning</v>
      </c>
    </row>
    <row r="765" spans="1:4" x14ac:dyDescent="0.25">
      <c r="A765" t="s">
        <v>573</v>
      </c>
      <c r="B765" t="s">
        <v>574</v>
      </c>
      <c r="C765">
        <v>5</v>
      </c>
      <c r="D765" s="9" t="str">
        <f>VLOOKUP(Table_scibert_document_topics[[#This Row],[Column3.topic]],scibert_documents_topicDescript!$B$2:$C$27, 2, FALSE)</f>
        <v>5_corpus_the_of_ddl</v>
      </c>
    </row>
    <row r="766" spans="1:4" x14ac:dyDescent="0.25">
      <c r="A766" t="s">
        <v>578</v>
      </c>
      <c r="B766" t="s">
        <v>579</v>
      </c>
      <c r="C766">
        <v>4</v>
      </c>
      <c r="D766" s="9" t="str">
        <f>VLOOKUP(Table_scibert_document_topics[[#This Row],[Column3.topic]],scibert_documents_topicDescript!$B$2:$C$27, 2, FALSE)</f>
        <v>4_intercultural_telecollaboration_and_the</v>
      </c>
    </row>
    <row r="767" spans="1:4" x14ac:dyDescent="0.25">
      <c r="A767" t="s">
        <v>584</v>
      </c>
      <c r="B767" t="s">
        <v>585</v>
      </c>
      <c r="C767">
        <v>0</v>
      </c>
      <c r="D767" s="9" t="str">
        <f>VLOOKUP(Table_scibert_document_topics[[#This Row],[Column3.topic]],scibert_documents_topicDescript!$B$2:$C$27, 2, FALSE)</f>
        <v>0_technology_teachers_of_the</v>
      </c>
    </row>
    <row r="768" spans="1:4" x14ac:dyDescent="0.25">
      <c r="A768" t="s">
        <v>589</v>
      </c>
      <c r="B768" t="s">
        <v>590</v>
      </c>
      <c r="C768">
        <v>2</v>
      </c>
      <c r="D768" s="9" t="str">
        <f>VLOOKUP(Table_scibert_document_topics[[#This Row],[Column3.topic]],scibert_documents_topicDescript!$B$2:$C$27, 2, FALSE)</f>
        <v>2_task_the_in_and</v>
      </c>
    </row>
    <row r="769" spans="1:4" x14ac:dyDescent="0.25">
      <c r="A769" t="s">
        <v>594</v>
      </c>
      <c r="B769" t="s">
        <v>595</v>
      </c>
      <c r="C769">
        <v>5</v>
      </c>
      <c r="D769" s="9" t="str">
        <f>VLOOKUP(Table_scibert_document_topics[[#This Row],[Column3.topic]],scibert_documents_topicDescript!$B$2:$C$27, 2, FALSE)</f>
        <v>5_corpus_the_of_ddl</v>
      </c>
    </row>
    <row r="770" spans="1:4" x14ac:dyDescent="0.25">
      <c r="A770" t="s">
        <v>599</v>
      </c>
      <c r="B770" t="s">
        <v>600</v>
      </c>
      <c r="C770">
        <v>5</v>
      </c>
      <c r="D770" s="9" t="str">
        <f>VLOOKUP(Table_scibert_document_topics[[#This Row],[Column3.topic]],scibert_documents_topicDescript!$B$2:$C$27, 2, FALSE)</f>
        <v>5_corpus_the_of_ddl</v>
      </c>
    </row>
    <row r="771" spans="1:4" x14ac:dyDescent="0.25">
      <c r="A771" t="s">
        <v>605</v>
      </c>
      <c r="B771" t="s">
        <v>606</v>
      </c>
      <c r="C771">
        <v>5</v>
      </c>
      <c r="D771" s="9" t="str">
        <f>VLOOKUP(Table_scibert_document_topics[[#This Row],[Column3.topic]],scibert_documents_topicDescript!$B$2:$C$27, 2, FALSE)</f>
        <v>5_corpus_the_of_ddl</v>
      </c>
    </row>
    <row r="772" spans="1:4" x14ac:dyDescent="0.25">
      <c r="A772" t="s">
        <v>610</v>
      </c>
      <c r="B772" t="s">
        <v>611</v>
      </c>
      <c r="C772">
        <v>5</v>
      </c>
      <c r="D772" s="9" t="str">
        <f>VLOOKUP(Table_scibert_document_topics[[#This Row],[Column3.topic]],scibert_documents_topicDescript!$B$2:$C$27, 2, FALSE)</f>
        <v>5_corpus_the_of_ddl</v>
      </c>
    </row>
    <row r="773" spans="1:4" x14ac:dyDescent="0.25">
      <c r="A773" t="s">
        <v>615</v>
      </c>
      <c r="B773" t="s">
        <v>616</v>
      </c>
      <c r="C773">
        <v>5</v>
      </c>
      <c r="D773" s="9" t="str">
        <f>VLOOKUP(Table_scibert_document_topics[[#This Row],[Column3.topic]],scibert_documents_topicDescript!$B$2:$C$27, 2, FALSE)</f>
        <v>5_corpus_the_of_ddl</v>
      </c>
    </row>
    <row r="774" spans="1:4" x14ac:dyDescent="0.25">
      <c r="A774" t="s">
        <v>990</v>
      </c>
      <c r="B774" t="s">
        <v>991</v>
      </c>
      <c r="C774">
        <v>5</v>
      </c>
      <c r="D774" s="9" t="str">
        <f>VLOOKUP(Table_scibert_document_topics[[#This Row],[Column3.topic]],scibert_documents_topicDescript!$B$2:$C$27, 2, FALSE)</f>
        <v>5_corpus_the_of_ddl</v>
      </c>
    </row>
    <row r="775" spans="1:4" x14ac:dyDescent="0.25">
      <c r="A775" t="s">
        <v>996</v>
      </c>
      <c r="B775" t="s">
        <v>997</v>
      </c>
      <c r="C775">
        <v>-1</v>
      </c>
      <c r="D775" s="9" t="str">
        <f>VLOOKUP(Table_scibert_document_topics[[#This Row],[Column3.topic]],scibert_documents_topicDescript!$B$2:$C$27, 2, FALSE)</f>
        <v>-1_the_of_and_in_language_learning</v>
      </c>
    </row>
    <row r="776" spans="1:4" x14ac:dyDescent="0.25">
      <c r="A776" t="s">
        <v>1001</v>
      </c>
      <c r="B776" t="s">
        <v>1002</v>
      </c>
      <c r="C776">
        <v>3</v>
      </c>
      <c r="D776" s="9" t="str">
        <f>VLOOKUP(Table_scibert_document_topics[[#This Row],[Column3.topic]],scibert_documents_topicDescript!$B$2:$C$27, 2, FALSE)</f>
        <v>3_mobile_learning_mall_the</v>
      </c>
    </row>
    <row r="777" spans="1:4" x14ac:dyDescent="0.25">
      <c r="A777" t="s">
        <v>1006</v>
      </c>
      <c r="B777" t="s">
        <v>1007</v>
      </c>
      <c r="C777">
        <v>2</v>
      </c>
      <c r="D777" s="9" t="str">
        <f>VLOOKUP(Table_scibert_document_topics[[#This Row],[Column3.topic]],scibert_documents_topicDescript!$B$2:$C$27, 2, FALSE)</f>
        <v>2_task_the_in_and</v>
      </c>
    </row>
    <row r="778" spans="1:4" x14ac:dyDescent="0.25">
      <c r="A778" t="s">
        <v>1010</v>
      </c>
      <c r="B778" t="s">
        <v>1011</v>
      </c>
      <c r="C778">
        <v>6</v>
      </c>
      <c r="D778" s="9" t="str">
        <f>VLOOKUP(Table_scibert_document_topics[[#This Row],[Column3.topic]],scibert_documents_topicDescript!$B$2:$C$27, 2, FALSE)</f>
        <v>6_pronunciation_the_asr_of</v>
      </c>
    </row>
    <row r="779" spans="1:4" x14ac:dyDescent="0.25">
      <c r="A779" t="s">
        <v>1015</v>
      </c>
      <c r="B779" t="s">
        <v>1016</v>
      </c>
      <c r="C779">
        <v>13</v>
      </c>
      <c r="D779" s="9" t="str">
        <f>VLOOKUP(Table_scibert_document_topics[[#This Row],[Column3.topic]],scibert_documents_topicDescript!$B$2:$C$27, 2, FALSE)</f>
        <v>13_digital_storytelling_the_and</v>
      </c>
    </row>
    <row r="780" spans="1:4" x14ac:dyDescent="0.25">
      <c r="A780" t="s">
        <v>1020</v>
      </c>
      <c r="B780" t="s">
        <v>1021</v>
      </c>
      <c r="C780">
        <v>16</v>
      </c>
      <c r="D780" s="9" t="str">
        <f>VLOOKUP(Table_scibert_document_topics[[#This Row],[Column3.topic]],scibert_documents_topicDescript!$B$2:$C$27, 2, FALSE)</f>
        <v>16_captions_comprehension_captioning_caption</v>
      </c>
    </row>
    <row r="781" spans="1:4" x14ac:dyDescent="0.25">
      <c r="A781" t="s">
        <v>1025</v>
      </c>
      <c r="B781" t="s">
        <v>1026</v>
      </c>
      <c r="C781">
        <v>-1</v>
      </c>
      <c r="D781" s="9" t="str">
        <f>VLOOKUP(Table_scibert_document_topics[[#This Row],[Column3.topic]],scibert_documents_topicDescript!$B$2:$C$27, 2, FALSE)</f>
        <v>-1_the_of_and_in_language_learning</v>
      </c>
    </row>
    <row r="782" spans="1:4" x14ac:dyDescent="0.25">
      <c r="A782" t="s">
        <v>1030</v>
      </c>
      <c r="B782" t="s">
        <v>1031</v>
      </c>
      <c r="C782">
        <v>7</v>
      </c>
      <c r="D782" s="9" t="str">
        <f>VLOOKUP(Table_scibert_document_topics[[#This Row],[Column3.topic]],scibert_documents_topicDescript!$B$2:$C$27, 2, FALSE)</f>
        <v>7_game_games_gaming_and</v>
      </c>
    </row>
    <row r="783" spans="1:4" x14ac:dyDescent="0.25">
      <c r="A783" t="s">
        <v>1034</v>
      </c>
      <c r="B783" t="s">
        <v>1035</v>
      </c>
      <c r="C783">
        <v>6</v>
      </c>
      <c r="D783" s="9" t="str">
        <f>VLOOKUP(Table_scibert_document_topics[[#This Row],[Column3.topic]],scibert_documents_topicDescript!$B$2:$C$27, 2, FALSE)</f>
        <v>6_pronunciation_the_asr_of</v>
      </c>
    </row>
    <row r="784" spans="1:4" x14ac:dyDescent="0.25">
      <c r="A784" t="s">
        <v>1039</v>
      </c>
      <c r="B784" t="s">
        <v>1040</v>
      </c>
      <c r="C784">
        <v>3</v>
      </c>
      <c r="D784" s="9" t="str">
        <f>VLOOKUP(Table_scibert_document_topics[[#This Row],[Column3.topic]],scibert_documents_topicDescript!$B$2:$C$27, 2, FALSE)</f>
        <v>3_mobile_learning_mall_the</v>
      </c>
    </row>
    <row r="785" spans="1:4" x14ac:dyDescent="0.25">
      <c r="A785" t="s">
        <v>1043</v>
      </c>
      <c r="B785" t="s">
        <v>1044</v>
      </c>
      <c r="C785">
        <v>8</v>
      </c>
      <c r="D785" s="9" t="str">
        <f>VLOOKUP(Table_scibert_document_topics[[#This Row],[Column3.topic]],scibert_documents_topicDescript!$B$2:$C$27, 2, FALSE)</f>
        <v>8_blended_online_the_learning</v>
      </c>
    </row>
    <row r="786" spans="1:4" x14ac:dyDescent="0.25">
      <c r="A786" t="s">
        <v>1049</v>
      </c>
      <c r="B786" t="s">
        <v>1050</v>
      </c>
      <c r="C786">
        <v>-1</v>
      </c>
      <c r="D786" s="9" t="str">
        <f>VLOOKUP(Table_scibert_document_topics[[#This Row],[Column3.topic]],scibert_documents_topicDescript!$B$2:$C$27, 2, FALSE)</f>
        <v>-1_the_of_and_in_language_learning</v>
      </c>
    </row>
    <row r="787" spans="1:4" x14ac:dyDescent="0.25">
      <c r="A787" t="s">
        <v>1054</v>
      </c>
      <c r="B787" t="s">
        <v>1055</v>
      </c>
      <c r="C787">
        <v>-1</v>
      </c>
      <c r="D787" s="9" t="str">
        <f>VLOOKUP(Table_scibert_document_topics[[#This Row],[Column3.topic]],scibert_documents_topicDescript!$B$2:$C$27, 2, FALSE)</f>
        <v>-1_the_of_and_in_language_learning</v>
      </c>
    </row>
    <row r="788" spans="1:4" x14ac:dyDescent="0.25">
      <c r="A788" t="s">
        <v>1059</v>
      </c>
      <c r="B788" t="s">
        <v>1060</v>
      </c>
      <c r="C788">
        <v>2</v>
      </c>
      <c r="D788" s="9" t="str">
        <f>VLOOKUP(Table_scibert_document_topics[[#This Row],[Column3.topic]],scibert_documents_topicDescript!$B$2:$C$27, 2, FALSE)</f>
        <v>2_task_the_in_and</v>
      </c>
    </row>
    <row r="789" spans="1:4" x14ac:dyDescent="0.25">
      <c r="A789" t="s">
        <v>1064</v>
      </c>
      <c r="B789" t="s">
        <v>1065</v>
      </c>
      <c r="C789">
        <v>-1</v>
      </c>
      <c r="D789" s="9" t="str">
        <f>VLOOKUP(Table_scibert_document_topics[[#This Row],[Column3.topic]],scibert_documents_topicDescript!$B$2:$C$27, 2, FALSE)</f>
        <v>-1_the_of_and_in_language_learning</v>
      </c>
    </row>
    <row r="790" spans="1:4" x14ac:dyDescent="0.25">
      <c r="A790" t="s">
        <v>1069</v>
      </c>
      <c r="B790" t="s">
        <v>1070</v>
      </c>
      <c r="C790">
        <v>3</v>
      </c>
      <c r="D790" s="9" t="str">
        <f>VLOOKUP(Table_scibert_document_topics[[#This Row],[Column3.topic]],scibert_documents_topicDescript!$B$2:$C$27, 2, FALSE)</f>
        <v>3_mobile_learning_mall_the</v>
      </c>
    </row>
    <row r="791" spans="1:4" x14ac:dyDescent="0.25">
      <c r="A791" t="s">
        <v>1584</v>
      </c>
      <c r="B791" t="s">
        <v>1585</v>
      </c>
      <c r="C791">
        <v>13</v>
      </c>
      <c r="D791" s="9" t="str">
        <f>VLOOKUP(Table_scibert_document_topics[[#This Row],[Column3.topic]],scibert_documents_topicDescript!$B$2:$C$27, 2, FALSE)</f>
        <v>13_digital_storytelling_the_and</v>
      </c>
    </row>
    <row r="792" spans="1:4" x14ac:dyDescent="0.25">
      <c r="A792" t="s">
        <v>1589</v>
      </c>
      <c r="B792" t="s">
        <v>1590</v>
      </c>
      <c r="C792">
        <v>-1</v>
      </c>
      <c r="D792" s="9" t="str">
        <f>VLOOKUP(Table_scibert_document_topics[[#This Row],[Column3.topic]],scibert_documents_topicDescript!$B$2:$C$27, 2, FALSE)</f>
        <v>-1_the_of_and_in_language_learning</v>
      </c>
    </row>
    <row r="793" spans="1:4" x14ac:dyDescent="0.25">
      <c r="A793" t="s">
        <v>1594</v>
      </c>
      <c r="B793" t="s">
        <v>1595</v>
      </c>
      <c r="C793">
        <v>10</v>
      </c>
      <c r="D793" s="9" t="str">
        <f>VLOOKUP(Table_scibert_document_topics[[#This Row],[Column3.topic]],scibert_documents_topicDescript!$B$2:$C$27, 2, FALSE)</f>
        <v>10_vr_virtual_the_and</v>
      </c>
    </row>
    <row r="794" spans="1:4" x14ac:dyDescent="0.25">
      <c r="A794" t="s">
        <v>1599</v>
      </c>
      <c r="B794" t="s">
        <v>1600</v>
      </c>
      <c r="C794">
        <v>7</v>
      </c>
      <c r="D794" s="9" t="str">
        <f>VLOOKUP(Table_scibert_document_topics[[#This Row],[Column3.topic]],scibert_documents_topicDescript!$B$2:$C$27, 2, FALSE)</f>
        <v>7_game_games_gaming_and</v>
      </c>
    </row>
    <row r="795" spans="1:4" x14ac:dyDescent="0.25">
      <c r="A795" t="s">
        <v>1604</v>
      </c>
      <c r="B795" t="s">
        <v>1605</v>
      </c>
      <c r="C795">
        <v>15</v>
      </c>
      <c r="D795" s="9" t="str">
        <f>VLOOKUP(Table_scibert_document_topics[[#This Row],[Column3.topic]],scibert_documents_topicDescript!$B$2:$C$27, 2, FALSE)</f>
        <v>15_multimodal_of_the_and</v>
      </c>
    </row>
    <row r="796" spans="1:4" x14ac:dyDescent="0.25">
      <c r="A796" t="s">
        <v>1609</v>
      </c>
      <c r="B796" t="s">
        <v>1610</v>
      </c>
      <c r="C796">
        <v>5</v>
      </c>
      <c r="D796" s="9" t="str">
        <f>VLOOKUP(Table_scibert_document_topics[[#This Row],[Column3.topic]],scibert_documents_topicDescript!$B$2:$C$27, 2, FALSE)</f>
        <v>5_corpus_the_of_ddl</v>
      </c>
    </row>
    <row r="797" spans="1:4" x14ac:dyDescent="0.25">
      <c r="A797" t="s">
        <v>1614</v>
      </c>
      <c r="B797" t="s">
        <v>1615</v>
      </c>
      <c r="C797">
        <v>-1</v>
      </c>
      <c r="D797" s="9" t="str">
        <f>VLOOKUP(Table_scibert_document_topics[[#This Row],[Column3.topic]],scibert_documents_topicDescript!$B$2:$C$27, 2, FALSE)</f>
        <v>-1_the_of_and_in_language_learning</v>
      </c>
    </row>
    <row r="798" spans="1:4" x14ac:dyDescent="0.25">
      <c r="A798" t="s">
        <v>1619</v>
      </c>
      <c r="B798" t="s">
        <v>1620</v>
      </c>
      <c r="C798">
        <v>8</v>
      </c>
      <c r="D798" s="9" t="str">
        <f>VLOOKUP(Table_scibert_document_topics[[#This Row],[Column3.topic]],scibert_documents_topicDescript!$B$2:$C$27, 2, FALSE)</f>
        <v>8_blended_online_the_learning</v>
      </c>
    </row>
    <row r="799" spans="1:4" x14ac:dyDescent="0.25">
      <c r="A799" t="s">
        <v>1625</v>
      </c>
      <c r="B799" t="s">
        <v>1626</v>
      </c>
      <c r="C799">
        <v>-1</v>
      </c>
      <c r="D799" s="9" t="str">
        <f>VLOOKUP(Table_scibert_document_topics[[#This Row],[Column3.topic]],scibert_documents_topicDescript!$B$2:$C$27, 2, FALSE)</f>
        <v>-1_the_of_and_in_language_learning</v>
      </c>
    </row>
    <row r="800" spans="1:4" x14ac:dyDescent="0.25">
      <c r="A800" t="s">
        <v>1630</v>
      </c>
      <c r="B800" t="s">
        <v>1631</v>
      </c>
      <c r="C800">
        <v>5</v>
      </c>
      <c r="D800" s="9" t="str">
        <f>VLOOKUP(Table_scibert_document_topics[[#This Row],[Column3.topic]],scibert_documents_topicDescript!$B$2:$C$27, 2, FALSE)</f>
        <v>5_corpus_the_of_ddl</v>
      </c>
    </row>
    <row r="801" spans="1:4" x14ac:dyDescent="0.25">
      <c r="A801" t="s">
        <v>1635</v>
      </c>
      <c r="B801" t="s">
        <v>1636</v>
      </c>
      <c r="C801">
        <v>0</v>
      </c>
      <c r="D801" s="9" t="str">
        <f>VLOOKUP(Table_scibert_document_topics[[#This Row],[Column3.topic]],scibert_documents_topicDescript!$B$2:$C$27, 2, FALSE)</f>
        <v>0_technology_teachers_of_the</v>
      </c>
    </row>
    <row r="802" spans="1:4" x14ac:dyDescent="0.25">
      <c r="A802" t="s">
        <v>1640</v>
      </c>
      <c r="B802" t="s">
        <v>1641</v>
      </c>
      <c r="C802">
        <v>15</v>
      </c>
      <c r="D802" s="9" t="str">
        <f>VLOOKUP(Table_scibert_document_topics[[#This Row],[Column3.topic]],scibert_documents_topicDescript!$B$2:$C$27, 2, FALSE)</f>
        <v>15_multimodal_of_the_and</v>
      </c>
    </row>
    <row r="803" spans="1:4" x14ac:dyDescent="0.25">
      <c r="A803" t="s">
        <v>1645</v>
      </c>
      <c r="B803" t="s">
        <v>1646</v>
      </c>
      <c r="C803">
        <v>-1</v>
      </c>
      <c r="D803" s="9" t="str">
        <f>VLOOKUP(Table_scibert_document_topics[[#This Row],[Column3.topic]],scibert_documents_topicDescript!$B$2:$C$27, 2, FALSE)</f>
        <v>-1_the_of_and_in_language_learning</v>
      </c>
    </row>
    <row r="804" spans="1:4" x14ac:dyDescent="0.25">
      <c r="A804" t="s">
        <v>1650</v>
      </c>
      <c r="B804" t="s">
        <v>1651</v>
      </c>
      <c r="C804">
        <v>5</v>
      </c>
      <c r="D804" s="9" t="str">
        <f>VLOOKUP(Table_scibert_document_topics[[#This Row],[Column3.topic]],scibert_documents_topicDescript!$B$2:$C$27, 2, FALSE)</f>
        <v>5_corpus_the_of_ddl</v>
      </c>
    </row>
    <row r="805" spans="1:4" x14ac:dyDescent="0.25">
      <c r="A805" t="s">
        <v>1655</v>
      </c>
      <c r="B805" t="s">
        <v>1656</v>
      </c>
      <c r="C805">
        <v>17</v>
      </c>
      <c r="D805" s="9" t="str">
        <f>VLOOKUP(Table_scibert_document_topics[[#This Row],[Column3.topic]],scibert_documents_topicDescript!$B$2:$C$27, 2, FALSE)</f>
        <v>17_vocabulary_of_the_and</v>
      </c>
    </row>
    <row r="806" spans="1:4" x14ac:dyDescent="0.25">
      <c r="A806" t="s">
        <v>1660</v>
      </c>
      <c r="B806" t="s">
        <v>1661</v>
      </c>
      <c r="C806">
        <v>0</v>
      </c>
      <c r="D806" s="9" t="str">
        <f>VLOOKUP(Table_scibert_document_topics[[#This Row],[Column3.topic]],scibert_documents_topicDescript!$B$2:$C$27, 2, FALSE)</f>
        <v>0_technology_teachers_of_the</v>
      </c>
    </row>
    <row r="807" spans="1:4" x14ac:dyDescent="0.25">
      <c r="A807" t="s">
        <v>2015</v>
      </c>
      <c r="B807" t="s">
        <v>2016</v>
      </c>
      <c r="C807">
        <v>-1</v>
      </c>
      <c r="D807" s="9" t="str">
        <f>VLOOKUP(Table_scibert_document_topics[[#This Row],[Column3.topic]],scibert_documents_topicDescript!$B$2:$C$27, 2, FALSE)</f>
        <v>-1_the_of_and_in_language_learning</v>
      </c>
    </row>
    <row r="808" spans="1:4" x14ac:dyDescent="0.25">
      <c r="A808" t="s">
        <v>2020</v>
      </c>
      <c r="B808" t="s">
        <v>2021</v>
      </c>
      <c r="C808">
        <v>2</v>
      </c>
      <c r="D808" s="9" t="str">
        <f>VLOOKUP(Table_scibert_document_topics[[#This Row],[Column3.topic]],scibert_documents_topicDescript!$B$2:$C$27, 2, FALSE)</f>
        <v>2_task_the_in_and</v>
      </c>
    </row>
    <row r="809" spans="1:4" x14ac:dyDescent="0.25">
      <c r="A809" t="s">
        <v>2024</v>
      </c>
      <c r="B809" t="s">
        <v>2025</v>
      </c>
      <c r="C809">
        <v>12</v>
      </c>
      <c r="D809" s="9" t="str">
        <f>VLOOKUP(Table_scibert_document_topics[[#This Row],[Column3.topic]],scibert_documents_topicDescript!$B$2:$C$27, 2, FALSE)</f>
        <v>12_listening_test_the_of</v>
      </c>
    </row>
    <row r="810" spans="1:4" x14ac:dyDescent="0.25">
      <c r="A810" t="s">
        <v>2030</v>
      </c>
      <c r="B810" t="s">
        <v>2031</v>
      </c>
      <c r="C810">
        <v>15</v>
      </c>
      <c r="D810" s="9" t="str">
        <f>VLOOKUP(Table_scibert_document_topics[[#This Row],[Column3.topic]],scibert_documents_topicDescript!$B$2:$C$27, 2, FALSE)</f>
        <v>15_multimodal_of_the_and</v>
      </c>
    </row>
    <row r="811" spans="1:4" x14ac:dyDescent="0.25">
      <c r="A811" t="s">
        <v>2035</v>
      </c>
      <c r="B811" t="s">
        <v>2036</v>
      </c>
      <c r="C811">
        <v>16</v>
      </c>
      <c r="D811" s="9" t="str">
        <f>VLOOKUP(Table_scibert_document_topics[[#This Row],[Column3.topic]],scibert_documents_topicDescript!$B$2:$C$27, 2, FALSE)</f>
        <v>16_captions_comprehension_captioning_caption</v>
      </c>
    </row>
    <row r="812" spans="1:4" x14ac:dyDescent="0.25">
      <c r="A812" t="s">
        <v>2040</v>
      </c>
      <c r="B812" t="s">
        <v>2041</v>
      </c>
      <c r="C812">
        <v>2</v>
      </c>
      <c r="D812" s="9" t="str">
        <f>VLOOKUP(Table_scibert_document_topics[[#This Row],[Column3.topic]],scibert_documents_topicDescript!$B$2:$C$27, 2, FALSE)</f>
        <v>2_task_the_in_and</v>
      </c>
    </row>
    <row r="813" spans="1:4" x14ac:dyDescent="0.25">
      <c r="A813" t="s">
        <v>2045</v>
      </c>
      <c r="B813" t="s">
        <v>2046</v>
      </c>
      <c r="C813">
        <v>-1</v>
      </c>
      <c r="D813" s="9" t="str">
        <f>VLOOKUP(Table_scibert_document_topics[[#This Row],[Column3.topic]],scibert_documents_topicDescript!$B$2:$C$27, 2, FALSE)</f>
        <v>-1_the_of_and_in_language_learning</v>
      </c>
    </row>
    <row r="814" spans="1:4" x14ac:dyDescent="0.25">
      <c r="A814" t="s">
        <v>2050</v>
      </c>
      <c r="B814" t="s">
        <v>2051</v>
      </c>
      <c r="C814">
        <v>2</v>
      </c>
      <c r="D814" s="9" t="str">
        <f>VLOOKUP(Table_scibert_document_topics[[#This Row],[Column3.topic]],scibert_documents_topicDescript!$B$2:$C$27, 2, FALSE)</f>
        <v>2_task_the_in_and</v>
      </c>
    </row>
    <row r="815" spans="1:4" x14ac:dyDescent="0.25">
      <c r="A815" t="s">
        <v>2055</v>
      </c>
      <c r="B815" t="s">
        <v>2056</v>
      </c>
      <c r="C815">
        <v>-1</v>
      </c>
      <c r="D815" s="9" t="str">
        <f>VLOOKUP(Table_scibert_document_topics[[#This Row],[Column3.topic]],scibert_documents_topicDescript!$B$2:$C$27, 2, FALSE)</f>
        <v>-1_the_of_and_in_language_learning</v>
      </c>
    </row>
    <row r="816" spans="1:4" x14ac:dyDescent="0.25">
      <c r="A816" t="s">
        <v>2060</v>
      </c>
      <c r="B816" t="s">
        <v>2061</v>
      </c>
      <c r="C816">
        <v>4</v>
      </c>
      <c r="D816" s="9" t="str">
        <f>VLOOKUP(Table_scibert_document_topics[[#This Row],[Column3.topic]],scibert_documents_topicDescript!$B$2:$C$27, 2, FALSE)</f>
        <v>4_intercultural_telecollaboration_and_the</v>
      </c>
    </row>
    <row r="817" spans="1:4" x14ac:dyDescent="0.25">
      <c r="A817" t="s">
        <v>2066</v>
      </c>
      <c r="B817" t="s">
        <v>2067</v>
      </c>
      <c r="C817">
        <v>2</v>
      </c>
      <c r="D817" s="9" t="str">
        <f>VLOOKUP(Table_scibert_document_topics[[#This Row],[Column3.topic]],scibert_documents_topicDescript!$B$2:$C$27, 2, FALSE)</f>
        <v>2_task_the_in_and</v>
      </c>
    </row>
    <row r="818" spans="1:4" x14ac:dyDescent="0.25">
      <c r="A818" t="s">
        <v>2071</v>
      </c>
      <c r="B818" t="s">
        <v>2072</v>
      </c>
      <c r="C818">
        <v>-1</v>
      </c>
      <c r="D818" s="9" t="str">
        <f>VLOOKUP(Table_scibert_document_topics[[#This Row],[Column3.topic]],scibert_documents_topicDescript!$B$2:$C$27, 2, FALSE)</f>
        <v>-1_the_of_and_in_language_learning</v>
      </c>
    </row>
    <row r="819" spans="1:4" x14ac:dyDescent="0.25">
      <c r="A819" t="s">
        <v>2076</v>
      </c>
      <c r="B819" t="s">
        <v>2077</v>
      </c>
      <c r="C819">
        <v>9</v>
      </c>
      <c r="D819" s="9" t="str">
        <f>VLOOKUP(Table_scibert_document_topics[[#This Row],[Column3.topic]],scibert_documents_topicDescript!$B$2:$C$27, 2, FALSE)</f>
        <v>9_writing_collaborative_wiki_the</v>
      </c>
    </row>
    <row r="820" spans="1:4" x14ac:dyDescent="0.25">
      <c r="A820" t="s">
        <v>2081</v>
      </c>
      <c r="B820" t="s">
        <v>2082</v>
      </c>
      <c r="C820">
        <v>2</v>
      </c>
      <c r="D820" s="9" t="str">
        <f>VLOOKUP(Table_scibert_document_topics[[#This Row],[Column3.topic]],scibert_documents_topicDescript!$B$2:$C$27, 2, FALSE)</f>
        <v>2_task_the_in_and</v>
      </c>
    </row>
    <row r="821" spans="1:4" x14ac:dyDescent="0.25">
      <c r="A821" t="s">
        <v>2086</v>
      </c>
      <c r="B821" t="s">
        <v>2087</v>
      </c>
      <c r="C821">
        <v>7</v>
      </c>
      <c r="D821" s="9" t="str">
        <f>VLOOKUP(Table_scibert_document_topics[[#This Row],[Column3.topic]],scibert_documents_topicDescript!$B$2:$C$27, 2, FALSE)</f>
        <v>7_game_games_gaming_and</v>
      </c>
    </row>
    <row r="822" spans="1:4" x14ac:dyDescent="0.25">
      <c r="A822" t="s">
        <v>2091</v>
      </c>
      <c r="B822" t="s">
        <v>2092</v>
      </c>
      <c r="C822">
        <v>24</v>
      </c>
      <c r="D822" s="9" t="str">
        <f>VLOOKUP(Table_scibert_document_topics[[#This Row],[Column3.topic]],scibert_documents_topicDescript!$B$2:$C$27, 2, FALSE)</f>
        <v>24_anxiety_fla_the_and</v>
      </c>
    </row>
    <row r="823" spans="1:4" x14ac:dyDescent="0.25">
      <c r="A823" t="s">
        <v>2096</v>
      </c>
      <c r="B823" t="s">
        <v>2097</v>
      </c>
      <c r="C823">
        <v>11</v>
      </c>
      <c r="D823" s="9" t="str">
        <f>VLOOKUP(Table_scibert_document_topics[[#This Row],[Column3.topic]],scibert_documents_topicDescript!$B$2:$C$27, 2, FALSE)</f>
        <v>11_online_and_the_for</v>
      </c>
    </row>
    <row r="824" spans="1:4" x14ac:dyDescent="0.25">
      <c r="A824" t="s">
        <v>2101</v>
      </c>
      <c r="B824" t="s">
        <v>5926</v>
      </c>
      <c r="C824">
        <v>24</v>
      </c>
      <c r="D824" s="9" t="str">
        <f>VLOOKUP(Table_scibert_document_topics[[#This Row],[Column3.topic]],scibert_documents_topicDescript!$B$2:$C$27, 2, FALSE)</f>
        <v>24_anxiety_fla_the_and</v>
      </c>
    </row>
    <row r="825" spans="1:4" x14ac:dyDescent="0.25">
      <c r="A825" t="s">
        <v>2105</v>
      </c>
      <c r="B825" t="s">
        <v>2106</v>
      </c>
      <c r="C825">
        <v>19</v>
      </c>
      <c r="D825" s="9" t="str">
        <f>VLOOKUP(Table_scibert_document_topics[[#This Row],[Column3.topic]],scibert_documents_topicDescript!$B$2:$C$27, 2, FALSE)</f>
        <v>19_reading_students_comprehension_the</v>
      </c>
    </row>
    <row r="826" spans="1:4" x14ac:dyDescent="0.25">
      <c r="A826" t="s">
        <v>2449</v>
      </c>
      <c r="B826" t="s">
        <v>2450</v>
      </c>
      <c r="C826">
        <v>12</v>
      </c>
      <c r="D826" s="9" t="str">
        <f>VLOOKUP(Table_scibert_document_topics[[#This Row],[Column3.topic]],scibert_documents_topicDescript!$B$2:$C$27, 2, FALSE)</f>
        <v>12_listening_test_the_of</v>
      </c>
    </row>
    <row r="827" spans="1:4" x14ac:dyDescent="0.25">
      <c r="A827" t="s">
        <v>2454</v>
      </c>
      <c r="B827" t="s">
        <v>2455</v>
      </c>
      <c r="C827">
        <v>-1</v>
      </c>
      <c r="D827" s="9" t="str">
        <f>VLOOKUP(Table_scibert_document_topics[[#This Row],[Column3.topic]],scibert_documents_topicDescript!$B$2:$C$27, 2, FALSE)</f>
        <v>-1_the_of_and_in_language_learning</v>
      </c>
    </row>
    <row r="828" spans="1:4" x14ac:dyDescent="0.25">
      <c r="A828" t="s">
        <v>2459</v>
      </c>
      <c r="B828" t="s">
        <v>2460</v>
      </c>
      <c r="C828">
        <v>17</v>
      </c>
      <c r="D828" s="9" t="str">
        <f>VLOOKUP(Table_scibert_document_topics[[#This Row],[Column3.topic]],scibert_documents_topicDescript!$B$2:$C$27, 2, FALSE)</f>
        <v>17_vocabulary_of_the_and</v>
      </c>
    </row>
    <row r="829" spans="1:4" x14ac:dyDescent="0.25">
      <c r="A829" t="s">
        <v>2464</v>
      </c>
      <c r="B829" t="s">
        <v>2465</v>
      </c>
      <c r="C829">
        <v>0</v>
      </c>
      <c r="D829" s="9" t="str">
        <f>VLOOKUP(Table_scibert_document_topics[[#This Row],[Column3.topic]],scibert_documents_topicDescript!$B$2:$C$27, 2, FALSE)</f>
        <v>0_technology_teachers_of_the</v>
      </c>
    </row>
    <row r="830" spans="1:4" x14ac:dyDescent="0.25">
      <c r="A830" t="s">
        <v>2469</v>
      </c>
      <c r="B830" t="s">
        <v>5925</v>
      </c>
      <c r="C830">
        <v>5</v>
      </c>
      <c r="D830" s="9" t="str">
        <f>VLOOKUP(Table_scibert_document_topics[[#This Row],[Column3.topic]],scibert_documents_topicDescript!$B$2:$C$27, 2, FALSE)</f>
        <v>5_corpus_the_of_ddl</v>
      </c>
    </row>
    <row r="831" spans="1:4" x14ac:dyDescent="0.25">
      <c r="A831" t="s">
        <v>2473</v>
      </c>
      <c r="B831" t="s">
        <v>2474</v>
      </c>
      <c r="C831">
        <v>4</v>
      </c>
      <c r="D831" s="9" t="str">
        <f>VLOOKUP(Table_scibert_document_topics[[#This Row],[Column3.topic]],scibert_documents_topicDescript!$B$2:$C$27, 2, FALSE)</f>
        <v>4_intercultural_telecollaboration_and_the</v>
      </c>
    </row>
    <row r="832" spans="1:4" x14ac:dyDescent="0.25">
      <c r="A832" t="s">
        <v>2478</v>
      </c>
      <c r="B832" t="s">
        <v>2479</v>
      </c>
      <c r="C832">
        <v>8</v>
      </c>
      <c r="D832" s="9" t="str">
        <f>VLOOKUP(Table_scibert_document_topics[[#This Row],[Column3.topic]],scibert_documents_topicDescript!$B$2:$C$27, 2, FALSE)</f>
        <v>8_blended_online_the_learning</v>
      </c>
    </row>
    <row r="833" spans="1:4" x14ac:dyDescent="0.25">
      <c r="A833" t="s">
        <v>2482</v>
      </c>
      <c r="B833" t="s">
        <v>2483</v>
      </c>
      <c r="C833">
        <v>10</v>
      </c>
      <c r="D833" s="9" t="str">
        <f>VLOOKUP(Table_scibert_document_topics[[#This Row],[Column3.topic]],scibert_documents_topicDescript!$B$2:$C$27, 2, FALSE)</f>
        <v>10_vr_virtual_the_and</v>
      </c>
    </row>
    <row r="834" spans="1:4" x14ac:dyDescent="0.25">
      <c r="A834" t="s">
        <v>2487</v>
      </c>
      <c r="B834" t="s">
        <v>2488</v>
      </c>
      <c r="C834">
        <v>10</v>
      </c>
      <c r="D834" s="9" t="str">
        <f>VLOOKUP(Table_scibert_document_topics[[#This Row],[Column3.topic]],scibert_documents_topicDescript!$B$2:$C$27, 2, FALSE)</f>
        <v>10_vr_virtual_the_and</v>
      </c>
    </row>
    <row r="835" spans="1:4" x14ac:dyDescent="0.25">
      <c r="A835" t="s">
        <v>2492</v>
      </c>
      <c r="B835" t="s">
        <v>2493</v>
      </c>
      <c r="C835">
        <v>10</v>
      </c>
      <c r="D835" s="9" t="str">
        <f>VLOOKUP(Table_scibert_document_topics[[#This Row],[Column3.topic]],scibert_documents_topicDescript!$B$2:$C$27, 2, FALSE)</f>
        <v>10_vr_virtual_the_and</v>
      </c>
    </row>
    <row r="836" spans="1:4" x14ac:dyDescent="0.25">
      <c r="A836" t="s">
        <v>2497</v>
      </c>
      <c r="B836" t="s">
        <v>2498</v>
      </c>
      <c r="C836">
        <v>12</v>
      </c>
      <c r="D836" s="9" t="str">
        <f>VLOOKUP(Table_scibert_document_topics[[#This Row],[Column3.topic]],scibert_documents_topicDescript!$B$2:$C$27, 2, FALSE)</f>
        <v>12_listening_test_the_of</v>
      </c>
    </row>
    <row r="837" spans="1:4" x14ac:dyDescent="0.25">
      <c r="A837" t="s">
        <v>2502</v>
      </c>
      <c r="B837" t="s">
        <v>2503</v>
      </c>
      <c r="C837">
        <v>24</v>
      </c>
      <c r="D837" s="9" t="str">
        <f>VLOOKUP(Table_scibert_document_topics[[#This Row],[Column3.topic]],scibert_documents_topicDescript!$B$2:$C$27, 2, FALSE)</f>
        <v>24_anxiety_fla_the_and</v>
      </c>
    </row>
    <row r="838" spans="1:4" x14ac:dyDescent="0.25">
      <c r="A838" t="s">
        <v>2507</v>
      </c>
      <c r="B838" t="s">
        <v>2508</v>
      </c>
      <c r="C838">
        <v>-1</v>
      </c>
      <c r="D838" s="9" t="str">
        <f>VLOOKUP(Table_scibert_document_topics[[#This Row],[Column3.topic]],scibert_documents_topicDescript!$B$2:$C$27, 2, FALSE)</f>
        <v>-1_the_of_and_in_language_learning</v>
      </c>
    </row>
    <row r="839" spans="1:4" x14ac:dyDescent="0.25">
      <c r="A839" t="s">
        <v>2511</v>
      </c>
      <c r="B839" t="s">
        <v>2512</v>
      </c>
      <c r="C839">
        <v>4</v>
      </c>
      <c r="D839" s="9" t="str">
        <f>VLOOKUP(Table_scibert_document_topics[[#This Row],[Column3.topic]],scibert_documents_topicDescript!$B$2:$C$27, 2, FALSE)</f>
        <v>4_intercultural_telecollaboration_and_the</v>
      </c>
    </row>
    <row r="840" spans="1:4" x14ac:dyDescent="0.25">
      <c r="A840" t="s">
        <v>2516</v>
      </c>
      <c r="B840" t="s">
        <v>2517</v>
      </c>
      <c r="C840">
        <v>3</v>
      </c>
      <c r="D840" s="9" t="str">
        <f>VLOOKUP(Table_scibert_document_topics[[#This Row],[Column3.topic]],scibert_documents_topicDescript!$B$2:$C$27, 2, FALSE)</f>
        <v>3_mobile_learning_mall_the</v>
      </c>
    </row>
    <row r="841" spans="1:4" x14ac:dyDescent="0.25">
      <c r="A841" t="s">
        <v>2521</v>
      </c>
      <c r="B841" t="s">
        <v>2522</v>
      </c>
      <c r="C841">
        <v>2</v>
      </c>
      <c r="D841" s="9" t="str">
        <f>VLOOKUP(Table_scibert_document_topics[[#This Row],[Column3.topic]],scibert_documents_topicDescript!$B$2:$C$27, 2, FALSE)</f>
        <v>2_task_the_in_and</v>
      </c>
    </row>
    <row r="842" spans="1:4" x14ac:dyDescent="0.25">
      <c r="A842" t="s">
        <v>2526</v>
      </c>
      <c r="B842" t="s">
        <v>2527</v>
      </c>
      <c r="C842">
        <v>-1</v>
      </c>
      <c r="D842" s="9" t="str">
        <f>VLOOKUP(Table_scibert_document_topics[[#This Row],[Column3.topic]],scibert_documents_topicDescript!$B$2:$C$27, 2, FALSE)</f>
        <v>-1_the_of_and_in_language_learning</v>
      </c>
    </row>
    <row r="843" spans="1:4" x14ac:dyDescent="0.25">
      <c r="A843" t="s">
        <v>2531</v>
      </c>
      <c r="B843" t="s">
        <v>2532</v>
      </c>
      <c r="C843">
        <v>-1</v>
      </c>
      <c r="D843" s="9" t="str">
        <f>VLOOKUP(Table_scibert_document_topics[[#This Row],[Column3.topic]],scibert_documents_topicDescript!$B$2:$C$27, 2, FALSE)</f>
        <v>-1_the_of_and_in_language_learning</v>
      </c>
    </row>
    <row r="844" spans="1:4" x14ac:dyDescent="0.25">
      <c r="A844" t="s">
        <v>2536</v>
      </c>
      <c r="B844" t="s">
        <v>2537</v>
      </c>
      <c r="C844">
        <v>-1</v>
      </c>
      <c r="D844" s="9" t="str">
        <f>VLOOKUP(Table_scibert_document_topics[[#This Row],[Column3.topic]],scibert_documents_topicDescript!$B$2:$C$27, 2, FALSE)</f>
        <v>-1_the_of_and_in_language_learning</v>
      </c>
    </row>
    <row r="845" spans="1:4" x14ac:dyDescent="0.25">
      <c r="A845" t="s">
        <v>2838</v>
      </c>
      <c r="B845" t="s">
        <v>2839</v>
      </c>
      <c r="C845">
        <v>-1</v>
      </c>
      <c r="D845" s="9" t="str">
        <f>VLOOKUP(Table_scibert_document_topics[[#This Row],[Column3.topic]],scibert_documents_topicDescript!$B$2:$C$27, 2, FALSE)</f>
        <v>-1_the_of_and_in_language_learning</v>
      </c>
    </row>
    <row r="846" spans="1:4" x14ac:dyDescent="0.25">
      <c r="A846" t="s">
        <v>2843</v>
      </c>
      <c r="B846" t="s">
        <v>2844</v>
      </c>
      <c r="C846">
        <v>13</v>
      </c>
      <c r="D846" s="9" t="str">
        <f>VLOOKUP(Table_scibert_document_topics[[#This Row],[Column3.topic]],scibert_documents_topicDescript!$B$2:$C$27, 2, FALSE)</f>
        <v>13_digital_storytelling_the_and</v>
      </c>
    </row>
    <row r="847" spans="1:4" x14ac:dyDescent="0.25">
      <c r="A847" t="s">
        <v>2847</v>
      </c>
      <c r="B847" t="s">
        <v>2848</v>
      </c>
      <c r="C847">
        <v>-1</v>
      </c>
      <c r="D847" s="9" t="str">
        <f>VLOOKUP(Table_scibert_document_topics[[#This Row],[Column3.topic]],scibert_documents_topicDescript!$B$2:$C$27, 2, FALSE)</f>
        <v>-1_the_of_and_in_language_learning</v>
      </c>
    </row>
    <row r="848" spans="1:4" x14ac:dyDescent="0.25">
      <c r="A848" t="s">
        <v>2851</v>
      </c>
      <c r="B848" t="s">
        <v>2852</v>
      </c>
      <c r="C848">
        <v>7</v>
      </c>
      <c r="D848" s="9" t="str">
        <f>VLOOKUP(Table_scibert_document_topics[[#This Row],[Column3.topic]],scibert_documents_topicDescript!$B$2:$C$27, 2, FALSE)</f>
        <v>7_game_games_gaming_and</v>
      </c>
    </row>
    <row r="849" spans="1:4" x14ac:dyDescent="0.25">
      <c r="A849" t="s">
        <v>2856</v>
      </c>
      <c r="B849" t="s">
        <v>2857</v>
      </c>
      <c r="C849">
        <v>13</v>
      </c>
      <c r="D849" s="9" t="str">
        <f>VLOOKUP(Table_scibert_document_topics[[#This Row],[Column3.topic]],scibert_documents_topicDescript!$B$2:$C$27, 2, FALSE)</f>
        <v>13_digital_storytelling_the_and</v>
      </c>
    </row>
    <row r="850" spans="1:4" x14ac:dyDescent="0.25">
      <c r="A850" t="s">
        <v>2861</v>
      </c>
      <c r="B850" t="s">
        <v>2862</v>
      </c>
      <c r="C850">
        <v>5</v>
      </c>
      <c r="D850" s="9" t="str">
        <f>VLOOKUP(Table_scibert_document_topics[[#This Row],[Column3.topic]],scibert_documents_topicDescript!$B$2:$C$27, 2, FALSE)</f>
        <v>5_corpus_the_of_ddl</v>
      </c>
    </row>
    <row r="851" spans="1:4" x14ac:dyDescent="0.25">
      <c r="A851" t="s">
        <v>2866</v>
      </c>
      <c r="B851" t="s">
        <v>2867</v>
      </c>
      <c r="C851">
        <v>-1</v>
      </c>
      <c r="D851" s="9" t="str">
        <f>VLOOKUP(Table_scibert_document_topics[[#This Row],[Column3.topic]],scibert_documents_topicDescript!$B$2:$C$27, 2, FALSE)</f>
        <v>-1_the_of_and_in_language_learning</v>
      </c>
    </row>
    <row r="852" spans="1:4" x14ac:dyDescent="0.25">
      <c r="A852" t="s">
        <v>2871</v>
      </c>
      <c r="B852" t="s">
        <v>2872</v>
      </c>
      <c r="C852">
        <v>2</v>
      </c>
      <c r="D852" s="9" t="str">
        <f>VLOOKUP(Table_scibert_document_topics[[#This Row],[Column3.topic]],scibert_documents_topicDescript!$B$2:$C$27, 2, FALSE)</f>
        <v>2_task_the_in_and</v>
      </c>
    </row>
    <row r="853" spans="1:4" x14ac:dyDescent="0.25">
      <c r="A853" t="s">
        <v>2876</v>
      </c>
      <c r="B853" t="s">
        <v>2877</v>
      </c>
      <c r="C853">
        <v>7</v>
      </c>
      <c r="D853" s="9" t="str">
        <f>VLOOKUP(Table_scibert_document_topics[[#This Row],[Column3.topic]],scibert_documents_topicDescript!$B$2:$C$27, 2, FALSE)</f>
        <v>7_game_games_gaming_and</v>
      </c>
    </row>
    <row r="854" spans="1:4" x14ac:dyDescent="0.25">
      <c r="A854" t="s">
        <v>2881</v>
      </c>
      <c r="B854" t="s">
        <v>2882</v>
      </c>
      <c r="C854">
        <v>6</v>
      </c>
      <c r="D854" s="9" t="str">
        <f>VLOOKUP(Table_scibert_document_topics[[#This Row],[Column3.topic]],scibert_documents_topicDescript!$B$2:$C$27, 2, FALSE)</f>
        <v>6_pronunciation_the_asr_of</v>
      </c>
    </row>
    <row r="855" spans="1:4" x14ac:dyDescent="0.25">
      <c r="A855" t="s">
        <v>2885</v>
      </c>
      <c r="B855" t="s">
        <v>2886</v>
      </c>
      <c r="C855">
        <v>-1</v>
      </c>
      <c r="D855" s="9" t="str">
        <f>VLOOKUP(Table_scibert_document_topics[[#This Row],[Column3.topic]],scibert_documents_topicDescript!$B$2:$C$27, 2, FALSE)</f>
        <v>-1_the_of_and_in_language_learning</v>
      </c>
    </row>
    <row r="856" spans="1:4" x14ac:dyDescent="0.25">
      <c r="A856" t="s">
        <v>2889</v>
      </c>
      <c r="B856" t="s">
        <v>2890</v>
      </c>
      <c r="C856">
        <v>1</v>
      </c>
      <c r="D856" s="9" t="str">
        <f>VLOOKUP(Table_scibert_document_topics[[#This Row],[Column3.topic]],scibert_documents_topicDescript!$B$2:$C$27, 2, FALSE)</f>
        <v>1_writing_feedback_the_and</v>
      </c>
    </row>
    <row r="857" spans="1:4" x14ac:dyDescent="0.25">
      <c r="A857" t="s">
        <v>2894</v>
      </c>
      <c r="B857" t="s">
        <v>2895</v>
      </c>
      <c r="C857">
        <v>5</v>
      </c>
      <c r="D857" s="9" t="str">
        <f>VLOOKUP(Table_scibert_document_topics[[#This Row],[Column3.topic]],scibert_documents_topicDescript!$B$2:$C$27, 2, FALSE)</f>
        <v>5_corpus_the_of_ddl</v>
      </c>
    </row>
    <row r="858" spans="1:4" x14ac:dyDescent="0.25">
      <c r="A858" t="s">
        <v>2899</v>
      </c>
      <c r="B858" t="s">
        <v>2900</v>
      </c>
      <c r="C858">
        <v>-1</v>
      </c>
      <c r="D858" s="9" t="str">
        <f>VLOOKUP(Table_scibert_document_topics[[#This Row],[Column3.topic]],scibert_documents_topicDescript!$B$2:$C$27, 2, FALSE)</f>
        <v>-1_the_of_and_in_language_learning</v>
      </c>
    </row>
    <row r="859" spans="1:4" x14ac:dyDescent="0.25">
      <c r="A859" t="s">
        <v>2903</v>
      </c>
      <c r="B859" t="s">
        <v>2904</v>
      </c>
      <c r="C859">
        <v>3</v>
      </c>
      <c r="D859" s="9" t="str">
        <f>VLOOKUP(Table_scibert_document_topics[[#This Row],[Column3.topic]],scibert_documents_topicDescript!$B$2:$C$27, 2, FALSE)</f>
        <v>3_mobile_learning_mall_the</v>
      </c>
    </row>
    <row r="860" spans="1:4" x14ac:dyDescent="0.25">
      <c r="A860" t="s">
        <v>2908</v>
      </c>
      <c r="B860" t="s">
        <v>5924</v>
      </c>
      <c r="C860">
        <v>13</v>
      </c>
      <c r="D860" s="9" t="str">
        <f>VLOOKUP(Table_scibert_document_topics[[#This Row],[Column3.topic]],scibert_documents_topicDescript!$B$2:$C$27, 2, FALSE)</f>
        <v>13_digital_storytelling_the_and</v>
      </c>
    </row>
    <row r="861" spans="1:4" x14ac:dyDescent="0.25">
      <c r="A861" t="s">
        <v>2912</v>
      </c>
      <c r="B861" t="s">
        <v>2913</v>
      </c>
      <c r="C861">
        <v>4</v>
      </c>
      <c r="D861" s="9" t="str">
        <f>VLOOKUP(Table_scibert_document_topics[[#This Row],[Column3.topic]],scibert_documents_topicDescript!$B$2:$C$27, 2, FALSE)</f>
        <v>4_intercultural_telecollaboration_and_the</v>
      </c>
    </row>
    <row r="862" spans="1:4" x14ac:dyDescent="0.25">
      <c r="A862" t="s">
        <v>2917</v>
      </c>
      <c r="B862" t="s">
        <v>2918</v>
      </c>
      <c r="C862">
        <v>11</v>
      </c>
      <c r="D862" s="9" t="str">
        <f>VLOOKUP(Table_scibert_document_topics[[#This Row],[Column3.topic]],scibert_documents_topicDescript!$B$2:$C$27, 2, FALSE)</f>
        <v>11_online_and_the_for</v>
      </c>
    </row>
    <row r="863" spans="1:4" x14ac:dyDescent="0.25">
      <c r="A863" t="s">
        <v>2922</v>
      </c>
      <c r="B863" t="s">
        <v>2923</v>
      </c>
      <c r="C863">
        <v>10</v>
      </c>
      <c r="D863" s="9" t="str">
        <f>VLOOKUP(Table_scibert_document_topics[[#This Row],[Column3.topic]],scibert_documents_topicDescript!$B$2:$C$27, 2, FALSE)</f>
        <v>10_vr_virtual_the_and</v>
      </c>
    </row>
    <row r="864" spans="1:4" x14ac:dyDescent="0.25">
      <c r="A864" t="s">
        <v>2926</v>
      </c>
      <c r="B864" t="s">
        <v>2927</v>
      </c>
      <c r="C864">
        <v>1</v>
      </c>
      <c r="D864" s="9" t="str">
        <f>VLOOKUP(Table_scibert_document_topics[[#This Row],[Column3.topic]],scibert_documents_topicDescript!$B$2:$C$27, 2, FALSE)</f>
        <v>1_writing_feedback_the_and</v>
      </c>
    </row>
    <row r="865" spans="1:4" x14ac:dyDescent="0.25">
      <c r="A865" t="s">
        <v>2931</v>
      </c>
      <c r="B865" t="s">
        <v>2932</v>
      </c>
      <c r="C865">
        <v>-1</v>
      </c>
      <c r="D865" s="9" t="str">
        <f>VLOOKUP(Table_scibert_document_topics[[#This Row],[Column3.topic]],scibert_documents_topicDescript!$B$2:$C$27, 2, FALSE)</f>
        <v>-1_the_of_and_in_language_learning</v>
      </c>
    </row>
    <row r="866" spans="1:4" x14ac:dyDescent="0.25">
      <c r="A866" t="s">
        <v>2935</v>
      </c>
      <c r="B866" t="s">
        <v>2936</v>
      </c>
      <c r="C866">
        <v>2</v>
      </c>
      <c r="D866" s="9" t="str">
        <f>VLOOKUP(Table_scibert_document_topics[[#This Row],[Column3.topic]],scibert_documents_topicDescript!$B$2:$C$27, 2, FALSE)</f>
        <v>2_task_the_in_and</v>
      </c>
    </row>
    <row r="867" spans="1:4" x14ac:dyDescent="0.25">
      <c r="A867" t="s">
        <v>2940</v>
      </c>
      <c r="B867" t="s">
        <v>2941</v>
      </c>
      <c r="C867">
        <v>15</v>
      </c>
      <c r="D867" s="9" t="str">
        <f>VLOOKUP(Table_scibert_document_topics[[#This Row],[Column3.topic]],scibert_documents_topicDescript!$B$2:$C$27, 2, FALSE)</f>
        <v>15_multimodal_of_the_and</v>
      </c>
    </row>
    <row r="868" spans="1:4" x14ac:dyDescent="0.25">
      <c r="A868" t="s">
        <v>2945</v>
      </c>
      <c r="B868" t="s">
        <v>2946</v>
      </c>
      <c r="C868">
        <v>14</v>
      </c>
      <c r="D868" s="9" t="str">
        <f>VLOOKUP(Table_scibert_document_topics[[#This Row],[Column3.topic]],scibert_documents_topicDescript!$B$2:$C$27, 2, FALSE)</f>
        <v>14_and_in_language_social</v>
      </c>
    </row>
    <row r="869" spans="1:4" x14ac:dyDescent="0.25">
      <c r="A869" t="s">
        <v>2950</v>
      </c>
      <c r="B869" t="s">
        <v>2951</v>
      </c>
      <c r="C869">
        <v>5</v>
      </c>
      <c r="D869" s="9" t="str">
        <f>VLOOKUP(Table_scibert_document_topics[[#This Row],[Column3.topic]],scibert_documents_topicDescript!$B$2:$C$27, 2, FALSE)</f>
        <v>5_corpus_the_of_ddl</v>
      </c>
    </row>
    <row r="870" spans="1:4" x14ac:dyDescent="0.25">
      <c r="A870" t="s">
        <v>2955</v>
      </c>
      <c r="B870" t="s">
        <v>2956</v>
      </c>
      <c r="C870">
        <v>3</v>
      </c>
      <c r="D870" s="9" t="str">
        <f>VLOOKUP(Table_scibert_document_topics[[#This Row],[Column3.topic]],scibert_documents_topicDescript!$B$2:$C$27, 2, FALSE)</f>
        <v>3_mobile_learning_mall_the</v>
      </c>
    </row>
    <row r="871" spans="1:4" x14ac:dyDescent="0.25">
      <c r="A871" t="s">
        <v>2960</v>
      </c>
      <c r="B871" t="s">
        <v>2961</v>
      </c>
      <c r="C871">
        <v>16</v>
      </c>
      <c r="D871" s="9" t="str">
        <f>VLOOKUP(Table_scibert_document_topics[[#This Row],[Column3.topic]],scibert_documents_topicDescript!$B$2:$C$27, 2, FALSE)</f>
        <v>16_captions_comprehension_captioning_caption</v>
      </c>
    </row>
    <row r="872" spans="1:4" x14ac:dyDescent="0.25">
      <c r="A872" t="s">
        <v>2965</v>
      </c>
      <c r="B872" t="s">
        <v>2966</v>
      </c>
      <c r="C872">
        <v>5</v>
      </c>
      <c r="D872" s="9" t="str">
        <f>VLOOKUP(Table_scibert_document_topics[[#This Row],[Column3.topic]],scibert_documents_topicDescript!$B$2:$C$27, 2, FALSE)</f>
        <v>5_corpus_the_of_ddl</v>
      </c>
    </row>
    <row r="873" spans="1:4" x14ac:dyDescent="0.25">
      <c r="A873" t="s">
        <v>2970</v>
      </c>
      <c r="B873" t="s">
        <v>2971</v>
      </c>
      <c r="C873">
        <v>7</v>
      </c>
      <c r="D873" s="9" t="str">
        <f>VLOOKUP(Table_scibert_document_topics[[#This Row],[Column3.topic]],scibert_documents_topicDescript!$B$2:$C$27, 2, FALSE)</f>
        <v>7_game_games_gaming_and</v>
      </c>
    </row>
    <row r="874" spans="1:4" x14ac:dyDescent="0.25">
      <c r="A874" t="s">
        <v>2975</v>
      </c>
      <c r="B874" t="s">
        <v>2976</v>
      </c>
      <c r="C874">
        <v>7</v>
      </c>
      <c r="D874" s="9" t="str">
        <f>VLOOKUP(Table_scibert_document_topics[[#This Row],[Column3.topic]],scibert_documents_topicDescript!$B$2:$C$27, 2, FALSE)</f>
        <v>7_game_games_gaming_and</v>
      </c>
    </row>
    <row r="875" spans="1:4" x14ac:dyDescent="0.25">
      <c r="A875" t="s">
        <v>2981</v>
      </c>
      <c r="B875" t="s">
        <v>2982</v>
      </c>
      <c r="C875">
        <v>7</v>
      </c>
      <c r="D875" s="9" t="str">
        <f>VLOOKUP(Table_scibert_document_topics[[#This Row],[Column3.topic]],scibert_documents_topicDescript!$B$2:$C$27, 2, FALSE)</f>
        <v>7_game_games_gaming_and</v>
      </c>
    </row>
    <row r="876" spans="1:4" x14ac:dyDescent="0.25">
      <c r="A876" t="s">
        <v>2986</v>
      </c>
      <c r="B876" t="s">
        <v>2987</v>
      </c>
      <c r="C876">
        <v>7</v>
      </c>
      <c r="D876" s="9" t="str">
        <f>VLOOKUP(Table_scibert_document_topics[[#This Row],[Column3.topic]],scibert_documents_topicDescript!$B$2:$C$27, 2, FALSE)</f>
        <v>7_game_games_gaming_and</v>
      </c>
    </row>
    <row r="877" spans="1:4" x14ac:dyDescent="0.25">
      <c r="A877" t="s">
        <v>2991</v>
      </c>
      <c r="B877" t="s">
        <v>2992</v>
      </c>
      <c r="C877">
        <v>7</v>
      </c>
      <c r="D877" s="9" t="str">
        <f>VLOOKUP(Table_scibert_document_topics[[#This Row],[Column3.topic]],scibert_documents_topicDescript!$B$2:$C$27, 2, FALSE)</f>
        <v>7_game_games_gaming_and</v>
      </c>
    </row>
    <row r="878" spans="1:4" x14ac:dyDescent="0.25">
      <c r="A878" t="s">
        <v>2996</v>
      </c>
      <c r="B878" t="s">
        <v>2997</v>
      </c>
      <c r="C878">
        <v>7</v>
      </c>
      <c r="D878" s="9" t="str">
        <f>VLOOKUP(Table_scibert_document_topics[[#This Row],[Column3.topic]],scibert_documents_topicDescript!$B$2:$C$27, 2, FALSE)</f>
        <v>7_game_games_gaming_and</v>
      </c>
    </row>
    <row r="879" spans="1:4" x14ac:dyDescent="0.25">
      <c r="A879" t="s">
        <v>3358</v>
      </c>
      <c r="B879" t="s">
        <v>3359</v>
      </c>
      <c r="C879">
        <v>2</v>
      </c>
      <c r="D879" s="9" t="str">
        <f>VLOOKUP(Table_scibert_document_topics[[#This Row],[Column3.topic]],scibert_documents_topicDescript!$B$2:$C$27, 2, FALSE)</f>
        <v>2_task_the_in_and</v>
      </c>
    </row>
    <row r="880" spans="1:4" x14ac:dyDescent="0.25">
      <c r="A880" t="s">
        <v>3363</v>
      </c>
      <c r="B880" t="s">
        <v>3364</v>
      </c>
      <c r="C880">
        <v>16</v>
      </c>
      <c r="D880" s="9" t="str">
        <f>VLOOKUP(Table_scibert_document_topics[[#This Row],[Column3.topic]],scibert_documents_topicDescript!$B$2:$C$27, 2, FALSE)</f>
        <v>16_captions_comprehension_captioning_caption</v>
      </c>
    </row>
    <row r="881" spans="1:4" x14ac:dyDescent="0.25">
      <c r="A881" t="s">
        <v>3368</v>
      </c>
      <c r="B881" t="s">
        <v>3369</v>
      </c>
      <c r="C881">
        <v>-1</v>
      </c>
      <c r="D881" s="9" t="str">
        <f>VLOOKUP(Table_scibert_document_topics[[#This Row],[Column3.topic]],scibert_documents_topicDescript!$B$2:$C$27, 2, FALSE)</f>
        <v>-1_the_of_and_in_language_learning</v>
      </c>
    </row>
    <row r="882" spans="1:4" x14ac:dyDescent="0.25">
      <c r="A882" t="s">
        <v>3373</v>
      </c>
      <c r="B882" t="s">
        <v>3374</v>
      </c>
      <c r="C882">
        <v>4</v>
      </c>
      <c r="D882" s="9" t="str">
        <f>VLOOKUP(Table_scibert_document_topics[[#This Row],[Column3.topic]],scibert_documents_topicDescript!$B$2:$C$27, 2, FALSE)</f>
        <v>4_intercultural_telecollaboration_and_the</v>
      </c>
    </row>
    <row r="883" spans="1:4" x14ac:dyDescent="0.25">
      <c r="A883" t="s">
        <v>3378</v>
      </c>
      <c r="B883" t="s">
        <v>3379</v>
      </c>
      <c r="C883">
        <v>-1</v>
      </c>
      <c r="D883" s="9" t="str">
        <f>VLOOKUP(Table_scibert_document_topics[[#This Row],[Column3.topic]],scibert_documents_topicDescript!$B$2:$C$27, 2, FALSE)</f>
        <v>-1_the_of_and_in_language_learning</v>
      </c>
    </row>
    <row r="884" spans="1:4" x14ac:dyDescent="0.25">
      <c r="A884" t="s">
        <v>3383</v>
      </c>
      <c r="B884" t="s">
        <v>3384</v>
      </c>
      <c r="C884">
        <v>21</v>
      </c>
      <c r="D884" s="9" t="str">
        <f>VLOOKUP(Table_scibert_document_topics[[#This Row],[Column3.topic]],scibert_documents_topicDescript!$B$2:$C$27, 2, FALSE)</f>
        <v>21_call_quot_studies_the</v>
      </c>
    </row>
    <row r="885" spans="1:4" x14ac:dyDescent="0.25">
      <c r="A885" t="s">
        <v>3388</v>
      </c>
      <c r="B885" t="s">
        <v>5922</v>
      </c>
      <c r="C885">
        <v>-1</v>
      </c>
      <c r="D885" s="9" t="str">
        <f>VLOOKUP(Table_scibert_document_topics[[#This Row],[Column3.topic]],scibert_documents_topicDescript!$B$2:$C$27, 2, FALSE)</f>
        <v>-1_the_of_and_in_language_learning</v>
      </c>
    </row>
    <row r="886" spans="1:4" x14ac:dyDescent="0.25">
      <c r="A886" t="s">
        <v>3391</v>
      </c>
      <c r="B886" t="s">
        <v>3392</v>
      </c>
      <c r="C886">
        <v>4</v>
      </c>
      <c r="D886" s="9" t="str">
        <f>VLOOKUP(Table_scibert_document_topics[[#This Row],[Column3.topic]],scibert_documents_topicDescript!$B$2:$C$27, 2, FALSE)</f>
        <v>4_intercultural_telecollaboration_and_the</v>
      </c>
    </row>
    <row r="887" spans="1:4" x14ac:dyDescent="0.25">
      <c r="A887" t="s">
        <v>3395</v>
      </c>
      <c r="B887" t="s">
        <v>3396</v>
      </c>
      <c r="C887">
        <v>-1</v>
      </c>
      <c r="D887" s="9" t="str">
        <f>VLOOKUP(Table_scibert_document_topics[[#This Row],[Column3.topic]],scibert_documents_topicDescript!$B$2:$C$27, 2, FALSE)</f>
        <v>-1_the_of_and_in_language_learning</v>
      </c>
    </row>
    <row r="888" spans="1:4" x14ac:dyDescent="0.25">
      <c r="A888" t="s">
        <v>3399</v>
      </c>
      <c r="B888" t="s">
        <v>3400</v>
      </c>
      <c r="C888">
        <v>-1</v>
      </c>
      <c r="D888" s="9" t="str">
        <f>VLOOKUP(Table_scibert_document_topics[[#This Row],[Column3.topic]],scibert_documents_topicDescript!$B$2:$C$27, 2, FALSE)</f>
        <v>-1_the_of_and_in_language_learning</v>
      </c>
    </row>
    <row r="889" spans="1:4" x14ac:dyDescent="0.25">
      <c r="A889" t="s">
        <v>3403</v>
      </c>
      <c r="B889" t="s">
        <v>3404</v>
      </c>
      <c r="C889">
        <v>15</v>
      </c>
      <c r="D889" s="9" t="str">
        <f>VLOOKUP(Table_scibert_document_topics[[#This Row],[Column3.topic]],scibert_documents_topicDescript!$B$2:$C$27, 2, FALSE)</f>
        <v>15_multimodal_of_the_and</v>
      </c>
    </row>
    <row r="890" spans="1:4" x14ac:dyDescent="0.25">
      <c r="A890" t="s">
        <v>3408</v>
      </c>
      <c r="B890" t="s">
        <v>3409</v>
      </c>
      <c r="C890">
        <v>7</v>
      </c>
      <c r="D890" s="9" t="str">
        <f>VLOOKUP(Table_scibert_document_topics[[#This Row],[Column3.topic]],scibert_documents_topicDescript!$B$2:$C$27, 2, FALSE)</f>
        <v>7_game_games_gaming_and</v>
      </c>
    </row>
    <row r="891" spans="1:4" x14ac:dyDescent="0.25">
      <c r="A891" t="s">
        <v>3412</v>
      </c>
      <c r="B891" t="s">
        <v>3413</v>
      </c>
      <c r="C891">
        <v>2</v>
      </c>
      <c r="D891" s="9" t="str">
        <f>VLOOKUP(Table_scibert_document_topics[[#This Row],[Column3.topic]],scibert_documents_topicDescript!$B$2:$C$27, 2, FALSE)</f>
        <v>2_task_the_in_and</v>
      </c>
    </row>
    <row r="892" spans="1:4" x14ac:dyDescent="0.25">
      <c r="A892" t="s">
        <v>3416</v>
      </c>
      <c r="B892" t="s">
        <v>3417</v>
      </c>
      <c r="C892">
        <v>21</v>
      </c>
      <c r="D892" s="9" t="str">
        <f>VLOOKUP(Table_scibert_document_topics[[#This Row],[Column3.topic]],scibert_documents_topicDescript!$B$2:$C$27, 2, FALSE)</f>
        <v>21_call_quot_studies_the</v>
      </c>
    </row>
    <row r="893" spans="1:4" x14ac:dyDescent="0.25">
      <c r="A893" t="s">
        <v>3421</v>
      </c>
      <c r="B893" t="s">
        <v>5923</v>
      </c>
      <c r="C893">
        <v>14</v>
      </c>
      <c r="D893" s="9" t="str">
        <f>VLOOKUP(Table_scibert_document_topics[[#This Row],[Column3.topic]],scibert_documents_topicDescript!$B$2:$C$27, 2, FALSE)</f>
        <v>14_and_in_language_social</v>
      </c>
    </row>
    <row r="894" spans="1:4" x14ac:dyDescent="0.25">
      <c r="A894" t="s">
        <v>3425</v>
      </c>
      <c r="B894" t="s">
        <v>3426</v>
      </c>
      <c r="C894">
        <v>-1</v>
      </c>
      <c r="D894" s="9" t="str">
        <f>VLOOKUP(Table_scibert_document_topics[[#This Row],[Column3.topic]],scibert_documents_topicDescript!$B$2:$C$27, 2, FALSE)</f>
        <v>-1_the_of_and_in_language_learning</v>
      </c>
    </row>
    <row r="895" spans="1:4" x14ac:dyDescent="0.25">
      <c r="A895" t="s">
        <v>3430</v>
      </c>
      <c r="B895" t="s">
        <v>3431</v>
      </c>
      <c r="C895">
        <v>5</v>
      </c>
      <c r="D895" s="9" t="str">
        <f>VLOOKUP(Table_scibert_document_topics[[#This Row],[Column3.topic]],scibert_documents_topicDescript!$B$2:$C$27, 2, FALSE)</f>
        <v>5_corpus_the_of_ddl</v>
      </c>
    </row>
    <row r="896" spans="1:4" x14ac:dyDescent="0.25">
      <c r="A896" t="s">
        <v>3774</v>
      </c>
      <c r="B896" t="s">
        <v>3775</v>
      </c>
      <c r="C896">
        <v>24</v>
      </c>
      <c r="D896" s="9" t="str">
        <f>VLOOKUP(Table_scibert_document_topics[[#This Row],[Column3.topic]],scibert_documents_topicDescript!$B$2:$C$27, 2, FALSE)</f>
        <v>24_anxiety_fla_the_and</v>
      </c>
    </row>
    <row r="897" spans="1:4" x14ac:dyDescent="0.25">
      <c r="A897" t="s">
        <v>3779</v>
      </c>
      <c r="B897" t="s">
        <v>3780</v>
      </c>
      <c r="C897">
        <v>8</v>
      </c>
      <c r="D897" s="9" t="str">
        <f>VLOOKUP(Table_scibert_document_topics[[#This Row],[Column3.topic]],scibert_documents_topicDescript!$B$2:$C$27, 2, FALSE)</f>
        <v>8_blended_online_the_learning</v>
      </c>
    </row>
    <row r="898" spans="1:4" x14ac:dyDescent="0.25">
      <c r="A898" t="s">
        <v>3784</v>
      </c>
      <c r="B898" t="s">
        <v>3785</v>
      </c>
      <c r="C898">
        <v>8</v>
      </c>
      <c r="D898" s="9" t="str">
        <f>VLOOKUP(Table_scibert_document_topics[[#This Row],[Column3.topic]],scibert_documents_topicDescript!$B$2:$C$27, 2, FALSE)</f>
        <v>8_blended_online_the_learning</v>
      </c>
    </row>
    <row r="899" spans="1:4" x14ac:dyDescent="0.25">
      <c r="A899" t="s">
        <v>3789</v>
      </c>
      <c r="B899" t="s">
        <v>3790</v>
      </c>
      <c r="C899">
        <v>8</v>
      </c>
      <c r="D899" s="9" t="str">
        <f>VLOOKUP(Table_scibert_document_topics[[#This Row],[Column3.topic]],scibert_documents_topicDescript!$B$2:$C$27, 2, FALSE)</f>
        <v>8_blended_online_the_learning</v>
      </c>
    </row>
    <row r="900" spans="1:4" x14ac:dyDescent="0.25">
      <c r="A900" t="s">
        <v>3794</v>
      </c>
      <c r="B900" t="s">
        <v>3795</v>
      </c>
      <c r="C900">
        <v>8</v>
      </c>
      <c r="D900" s="9" t="str">
        <f>VLOOKUP(Table_scibert_document_topics[[#This Row],[Column3.topic]],scibert_documents_topicDescript!$B$2:$C$27, 2, FALSE)</f>
        <v>8_blended_online_the_learning</v>
      </c>
    </row>
    <row r="901" spans="1:4" x14ac:dyDescent="0.25">
      <c r="A901" t="s">
        <v>3798</v>
      </c>
      <c r="B901" t="s">
        <v>3799</v>
      </c>
      <c r="C901">
        <v>24</v>
      </c>
      <c r="D901" s="9" t="str">
        <f>VLOOKUP(Table_scibert_document_topics[[#This Row],[Column3.topic]],scibert_documents_topicDescript!$B$2:$C$27, 2, FALSE)</f>
        <v>24_anxiety_fla_the_and</v>
      </c>
    </row>
    <row r="902" spans="1:4" x14ac:dyDescent="0.25">
      <c r="A902" t="s">
        <v>3803</v>
      </c>
      <c r="B902" t="s">
        <v>3804</v>
      </c>
      <c r="C902">
        <v>-1</v>
      </c>
      <c r="D902" s="9" t="str">
        <f>VLOOKUP(Table_scibert_document_topics[[#This Row],[Column3.topic]],scibert_documents_topicDescript!$B$2:$C$27, 2, FALSE)</f>
        <v>-1_the_of_and_in_language_learning</v>
      </c>
    </row>
    <row r="903" spans="1:4" x14ac:dyDescent="0.25">
      <c r="A903" t="s">
        <v>3808</v>
      </c>
      <c r="B903" t="s">
        <v>3809</v>
      </c>
      <c r="C903">
        <v>5</v>
      </c>
      <c r="D903" s="9" t="str">
        <f>VLOOKUP(Table_scibert_document_topics[[#This Row],[Column3.topic]],scibert_documents_topicDescript!$B$2:$C$27, 2, FALSE)</f>
        <v>5_corpus_the_of_ddl</v>
      </c>
    </row>
    <row r="904" spans="1:4" x14ac:dyDescent="0.25">
      <c r="A904" t="s">
        <v>3813</v>
      </c>
      <c r="B904" t="s">
        <v>3814</v>
      </c>
      <c r="C904">
        <v>-1</v>
      </c>
      <c r="D904" s="9" t="str">
        <f>VLOOKUP(Table_scibert_document_topics[[#This Row],[Column3.topic]],scibert_documents_topicDescript!$B$2:$C$27, 2, FALSE)</f>
        <v>-1_the_of_and_in_language_learning</v>
      </c>
    </row>
    <row r="905" spans="1:4" x14ac:dyDescent="0.25">
      <c r="A905" t="s">
        <v>3818</v>
      </c>
      <c r="B905" t="s">
        <v>3819</v>
      </c>
      <c r="C905">
        <v>5</v>
      </c>
      <c r="D905" s="9" t="str">
        <f>VLOOKUP(Table_scibert_document_topics[[#This Row],[Column3.topic]],scibert_documents_topicDescript!$B$2:$C$27, 2, FALSE)</f>
        <v>5_corpus_the_of_ddl</v>
      </c>
    </row>
    <row r="906" spans="1:4" x14ac:dyDescent="0.25">
      <c r="A906" t="s">
        <v>3822</v>
      </c>
      <c r="B906" t="s">
        <v>3823</v>
      </c>
      <c r="C906">
        <v>-1</v>
      </c>
      <c r="D906" s="9" t="str">
        <f>VLOOKUP(Table_scibert_document_topics[[#This Row],[Column3.topic]],scibert_documents_topicDescript!$B$2:$C$27, 2, FALSE)</f>
        <v>-1_the_of_and_in_language_learning</v>
      </c>
    </row>
    <row r="907" spans="1:4" x14ac:dyDescent="0.25">
      <c r="A907" t="s">
        <v>3827</v>
      </c>
      <c r="B907" t="s">
        <v>3828</v>
      </c>
      <c r="C907">
        <v>-1</v>
      </c>
      <c r="D907" s="9" t="str">
        <f>VLOOKUP(Table_scibert_document_topics[[#This Row],[Column3.topic]],scibert_documents_topicDescript!$B$2:$C$27, 2, FALSE)</f>
        <v>-1_the_of_and_in_language_learning</v>
      </c>
    </row>
    <row r="908" spans="1:4" x14ac:dyDescent="0.25">
      <c r="A908" t="s">
        <v>3833</v>
      </c>
      <c r="B908" t="s">
        <v>3834</v>
      </c>
      <c r="C908">
        <v>3</v>
      </c>
      <c r="D908" s="9" t="str">
        <f>VLOOKUP(Table_scibert_document_topics[[#This Row],[Column3.topic]],scibert_documents_topicDescript!$B$2:$C$27, 2, FALSE)</f>
        <v>3_mobile_learning_mall_the</v>
      </c>
    </row>
    <row r="909" spans="1:4" x14ac:dyDescent="0.25">
      <c r="A909" t="s">
        <v>3838</v>
      </c>
      <c r="B909" t="s">
        <v>3839</v>
      </c>
      <c r="C909">
        <v>-1</v>
      </c>
      <c r="D909" s="9" t="str">
        <f>VLOOKUP(Table_scibert_document_topics[[#This Row],[Column3.topic]],scibert_documents_topicDescript!$B$2:$C$27, 2, FALSE)</f>
        <v>-1_the_of_and_in_language_learning</v>
      </c>
    </row>
    <row r="910" spans="1:4" x14ac:dyDescent="0.25">
      <c r="A910" t="s">
        <v>3843</v>
      </c>
      <c r="B910" t="s">
        <v>3844</v>
      </c>
      <c r="C910">
        <v>17</v>
      </c>
      <c r="D910" s="9" t="str">
        <f>VLOOKUP(Table_scibert_document_topics[[#This Row],[Column3.topic]],scibert_documents_topicDescript!$B$2:$C$27, 2, FALSE)</f>
        <v>17_vocabulary_of_the_and</v>
      </c>
    </row>
    <row r="911" spans="1:4" x14ac:dyDescent="0.25">
      <c r="A911" t="s">
        <v>3847</v>
      </c>
      <c r="B911" t="s">
        <v>5891</v>
      </c>
      <c r="C911">
        <v>22</v>
      </c>
      <c r="D911" s="9" t="str">
        <f>VLOOKUP(Table_scibert_document_topics[[#This Row],[Column3.topic]],scibert_documents_topicDescript!$B$2:$C$27, 2, FALSE)</f>
        <v>22_mt_translation_students_machine</v>
      </c>
    </row>
    <row r="912" spans="1:4" x14ac:dyDescent="0.25">
      <c r="A912" t="s">
        <v>4295</v>
      </c>
      <c r="B912" t="s">
        <v>5889</v>
      </c>
      <c r="C912">
        <v>15</v>
      </c>
      <c r="D912" s="9" t="str">
        <f>VLOOKUP(Table_scibert_document_topics[[#This Row],[Column3.topic]],scibert_documents_topicDescript!$B$2:$C$27, 2, FALSE)</f>
        <v>15_multimodal_of_the_and</v>
      </c>
    </row>
    <row r="913" spans="1:4" x14ac:dyDescent="0.25">
      <c r="A913" t="s">
        <v>4299</v>
      </c>
      <c r="B913" t="s">
        <v>4300</v>
      </c>
      <c r="C913">
        <v>3</v>
      </c>
      <c r="D913" s="9" t="str">
        <f>VLOOKUP(Table_scibert_document_topics[[#This Row],[Column3.topic]],scibert_documents_topicDescript!$B$2:$C$27, 2, FALSE)</f>
        <v>3_mobile_learning_mall_the</v>
      </c>
    </row>
    <row r="914" spans="1:4" x14ac:dyDescent="0.25">
      <c r="A914" t="s">
        <v>4304</v>
      </c>
      <c r="B914" t="s">
        <v>5890</v>
      </c>
      <c r="C914">
        <v>0</v>
      </c>
      <c r="D914" s="9" t="str">
        <f>VLOOKUP(Table_scibert_document_topics[[#This Row],[Column3.topic]],scibert_documents_topicDescript!$B$2:$C$27, 2, FALSE)</f>
        <v>0_technology_teachers_of_the</v>
      </c>
    </row>
    <row r="915" spans="1:4" x14ac:dyDescent="0.25">
      <c r="A915" t="s">
        <v>4307</v>
      </c>
      <c r="B915" t="s">
        <v>4308</v>
      </c>
      <c r="C915">
        <v>3</v>
      </c>
      <c r="D915" s="9" t="str">
        <f>VLOOKUP(Table_scibert_document_topics[[#This Row],[Column3.topic]],scibert_documents_topicDescript!$B$2:$C$27, 2, FALSE)</f>
        <v>3_mobile_learning_mall_the</v>
      </c>
    </row>
    <row r="916" spans="1:4" x14ac:dyDescent="0.25">
      <c r="A916" t="s">
        <v>4312</v>
      </c>
      <c r="B916" t="s">
        <v>4313</v>
      </c>
      <c r="C916">
        <v>4</v>
      </c>
      <c r="D916" s="9" t="str">
        <f>VLOOKUP(Table_scibert_document_topics[[#This Row],[Column3.topic]],scibert_documents_topicDescript!$B$2:$C$27, 2, FALSE)</f>
        <v>4_intercultural_telecollaboration_and_the</v>
      </c>
    </row>
    <row r="917" spans="1:4" x14ac:dyDescent="0.25">
      <c r="A917" t="s">
        <v>4318</v>
      </c>
      <c r="B917" t="s">
        <v>4319</v>
      </c>
      <c r="C917">
        <v>4</v>
      </c>
      <c r="D917" s="9" t="str">
        <f>VLOOKUP(Table_scibert_document_topics[[#This Row],[Column3.topic]],scibert_documents_topicDescript!$B$2:$C$27, 2, FALSE)</f>
        <v>4_intercultural_telecollaboration_and_the</v>
      </c>
    </row>
    <row r="918" spans="1:4" x14ac:dyDescent="0.25">
      <c r="A918" t="s">
        <v>4322</v>
      </c>
      <c r="B918" t="s">
        <v>4323</v>
      </c>
      <c r="C918">
        <v>-1</v>
      </c>
      <c r="D918" s="9" t="str">
        <f>VLOOKUP(Table_scibert_document_topics[[#This Row],[Column3.topic]],scibert_documents_topicDescript!$B$2:$C$27, 2, FALSE)</f>
        <v>-1_the_of_and_in_language_learning</v>
      </c>
    </row>
    <row r="919" spans="1:4" x14ac:dyDescent="0.25">
      <c r="A919" t="s">
        <v>4328</v>
      </c>
      <c r="B919" t="s">
        <v>4329</v>
      </c>
      <c r="C919">
        <v>22</v>
      </c>
      <c r="D919" s="9" t="str">
        <f>VLOOKUP(Table_scibert_document_topics[[#This Row],[Column3.topic]],scibert_documents_topicDescript!$B$2:$C$27, 2, FALSE)</f>
        <v>22_mt_translation_students_machine</v>
      </c>
    </row>
    <row r="920" spans="1:4" x14ac:dyDescent="0.25">
      <c r="A920" t="s">
        <v>4332</v>
      </c>
      <c r="B920" t="s">
        <v>4333</v>
      </c>
      <c r="C920">
        <v>-1</v>
      </c>
      <c r="D920" s="9" t="str">
        <f>VLOOKUP(Table_scibert_document_topics[[#This Row],[Column3.topic]],scibert_documents_topicDescript!$B$2:$C$27, 2, FALSE)</f>
        <v>-1_the_of_and_in_language_learning</v>
      </c>
    </row>
    <row r="921" spans="1:4" x14ac:dyDescent="0.25">
      <c r="A921" t="s">
        <v>4337</v>
      </c>
      <c r="B921" t="s">
        <v>4338</v>
      </c>
      <c r="C921">
        <v>-1</v>
      </c>
      <c r="D921" s="9" t="str">
        <f>VLOOKUP(Table_scibert_document_topics[[#This Row],[Column3.topic]],scibert_documents_topicDescript!$B$2:$C$27, 2, FALSE)</f>
        <v>-1_the_of_and_in_language_learning</v>
      </c>
    </row>
    <row r="922" spans="1:4" x14ac:dyDescent="0.25">
      <c r="A922" t="s">
        <v>4342</v>
      </c>
      <c r="B922" t="s">
        <v>4343</v>
      </c>
      <c r="C922">
        <v>23</v>
      </c>
      <c r="D922" s="9" t="str">
        <f>VLOOKUP(Table_scibert_document_topics[[#This Row],[Column3.topic]],scibert_documents_topicDescript!$B$2:$C$27, 2, FALSE)</f>
        <v>23_robot_rall_the_and</v>
      </c>
    </row>
    <row r="923" spans="1:4" x14ac:dyDescent="0.25">
      <c r="A923" t="s">
        <v>4347</v>
      </c>
      <c r="B923" t="s">
        <v>4348</v>
      </c>
      <c r="C923">
        <v>21</v>
      </c>
      <c r="D923" s="9" t="str">
        <f>VLOOKUP(Table_scibert_document_topics[[#This Row],[Column3.topic]],scibert_documents_topicDescript!$B$2:$C$27, 2, FALSE)</f>
        <v>21_call_quot_studies_the</v>
      </c>
    </row>
    <row r="924" spans="1:4" x14ac:dyDescent="0.25">
      <c r="A924" t="s">
        <v>4352</v>
      </c>
      <c r="B924" t="s">
        <v>4353</v>
      </c>
      <c r="C924">
        <v>15</v>
      </c>
      <c r="D924" s="9" t="str">
        <f>VLOOKUP(Table_scibert_document_topics[[#This Row],[Column3.topic]],scibert_documents_topicDescript!$B$2:$C$27, 2, FALSE)</f>
        <v>15_multimodal_of_the_and</v>
      </c>
    </row>
    <row r="925" spans="1:4" x14ac:dyDescent="0.25">
      <c r="A925" t="s">
        <v>4357</v>
      </c>
      <c r="B925" t="s">
        <v>4358</v>
      </c>
      <c r="C925">
        <v>-1</v>
      </c>
      <c r="D925" s="9" t="str">
        <f>VLOOKUP(Table_scibert_document_topics[[#This Row],[Column3.topic]],scibert_documents_topicDescript!$B$2:$C$27, 2, FALSE)</f>
        <v>-1_the_of_and_in_language_learning</v>
      </c>
    </row>
    <row r="926" spans="1:4" x14ac:dyDescent="0.25">
      <c r="A926" t="s">
        <v>4362</v>
      </c>
      <c r="B926" t="s">
        <v>4363</v>
      </c>
      <c r="C926">
        <v>3</v>
      </c>
      <c r="D926" s="9" t="str">
        <f>VLOOKUP(Table_scibert_document_topics[[#This Row],[Column3.topic]],scibert_documents_topicDescript!$B$2:$C$27, 2, FALSE)</f>
        <v>3_mobile_learning_mall_the</v>
      </c>
    </row>
    <row r="927" spans="1:4" x14ac:dyDescent="0.25">
      <c r="A927" t="s">
        <v>4367</v>
      </c>
      <c r="B927" t="s">
        <v>4368</v>
      </c>
      <c r="C927">
        <v>23</v>
      </c>
      <c r="D927" s="9" t="str">
        <f>VLOOKUP(Table_scibert_document_topics[[#This Row],[Column3.topic]],scibert_documents_topicDescript!$B$2:$C$27, 2, FALSE)</f>
        <v>23_robot_rall_the_and</v>
      </c>
    </row>
    <row r="928" spans="1:4" x14ac:dyDescent="0.25">
      <c r="A928" t="s">
        <v>4417</v>
      </c>
      <c r="B928" t="s">
        <v>4418</v>
      </c>
      <c r="C928">
        <v>6</v>
      </c>
      <c r="D928" s="9" t="str">
        <f>VLOOKUP(Table_scibert_document_topics[[#This Row],[Column3.topic]],scibert_documents_topicDescript!$B$2:$C$27, 2, FALSE)</f>
        <v>6_pronunciation_the_asr_of</v>
      </c>
    </row>
    <row r="929" spans="1:4" x14ac:dyDescent="0.25">
      <c r="A929" t="s">
        <v>4422</v>
      </c>
      <c r="B929" t="s">
        <v>4423</v>
      </c>
      <c r="C929">
        <v>5</v>
      </c>
      <c r="D929" s="9" t="str">
        <f>VLOOKUP(Table_scibert_document_topics[[#This Row],[Column3.topic]],scibert_documents_topicDescript!$B$2:$C$27, 2, FALSE)</f>
        <v>5_corpus_the_of_ddl</v>
      </c>
    </row>
    <row r="930" spans="1:4" x14ac:dyDescent="0.25">
      <c r="A930" t="s">
        <v>4427</v>
      </c>
      <c r="B930" t="s">
        <v>4428</v>
      </c>
      <c r="C930">
        <v>20</v>
      </c>
      <c r="D930" s="9" t="str">
        <f>VLOOKUP(Table_scibert_document_topics[[#This Row],[Column3.topic]],scibert_documents_topicDescript!$B$2:$C$27, 2, FALSE)</f>
        <v>20_and_of_identity_in</v>
      </c>
    </row>
    <row r="931" spans="1:4" x14ac:dyDescent="0.25">
      <c r="A931" t="s">
        <v>4433</v>
      </c>
      <c r="B931" t="s">
        <v>4434</v>
      </c>
      <c r="C931">
        <v>6</v>
      </c>
      <c r="D931" s="9" t="str">
        <f>VLOOKUP(Table_scibert_document_topics[[#This Row],[Column3.topic]],scibert_documents_topicDescript!$B$2:$C$27, 2, FALSE)</f>
        <v>6_pronunciation_the_asr_of</v>
      </c>
    </row>
    <row r="932" spans="1:4" x14ac:dyDescent="0.25">
      <c r="A932" t="s">
        <v>4438</v>
      </c>
      <c r="B932" t="s">
        <v>4439</v>
      </c>
      <c r="C932">
        <v>-1</v>
      </c>
      <c r="D932" s="9" t="str">
        <f>VLOOKUP(Table_scibert_document_topics[[#This Row],[Column3.topic]],scibert_documents_topicDescript!$B$2:$C$27, 2, FALSE)</f>
        <v>-1_the_of_and_in_language_learning</v>
      </c>
    </row>
    <row r="933" spans="1:4" x14ac:dyDescent="0.25">
      <c r="A933" t="s">
        <v>4443</v>
      </c>
      <c r="B933" t="s">
        <v>4444</v>
      </c>
      <c r="C933">
        <v>16</v>
      </c>
      <c r="D933" s="9" t="str">
        <f>VLOOKUP(Table_scibert_document_topics[[#This Row],[Column3.topic]],scibert_documents_topicDescript!$B$2:$C$27, 2, FALSE)</f>
        <v>16_captions_comprehension_captioning_caption</v>
      </c>
    </row>
    <row r="934" spans="1:4" x14ac:dyDescent="0.25">
      <c r="A934" t="s">
        <v>4448</v>
      </c>
      <c r="B934" t="s">
        <v>4449</v>
      </c>
      <c r="C934">
        <v>5</v>
      </c>
      <c r="D934" s="9" t="str">
        <f>VLOOKUP(Table_scibert_document_topics[[#This Row],[Column3.topic]],scibert_documents_topicDescript!$B$2:$C$27, 2, FALSE)</f>
        <v>5_corpus_the_of_ddl</v>
      </c>
    </row>
    <row r="935" spans="1:4" x14ac:dyDescent="0.25">
      <c r="A935" t="s">
        <v>4453</v>
      </c>
      <c r="B935" t="s">
        <v>4454</v>
      </c>
      <c r="C935">
        <v>-1</v>
      </c>
      <c r="D935" s="9" t="str">
        <f>VLOOKUP(Table_scibert_document_topics[[#This Row],[Column3.topic]],scibert_documents_topicDescript!$B$2:$C$27, 2, FALSE)</f>
        <v>-1_the_of_and_in_language_learning</v>
      </c>
    </row>
    <row r="936" spans="1:4" x14ac:dyDescent="0.25">
      <c r="A936" t="s">
        <v>4652</v>
      </c>
      <c r="B936" t="s">
        <v>4653</v>
      </c>
      <c r="C936">
        <v>0</v>
      </c>
      <c r="D936" s="9" t="str">
        <f>VLOOKUP(Table_scibert_document_topics[[#This Row],[Column3.topic]],scibert_documents_topicDescript!$B$2:$C$27, 2, FALSE)</f>
        <v>0_technology_teachers_of_the</v>
      </c>
    </row>
    <row r="937" spans="1:4" x14ac:dyDescent="0.25">
      <c r="A937" t="s">
        <v>4657</v>
      </c>
      <c r="B937" t="s">
        <v>4658</v>
      </c>
      <c r="C937">
        <v>19</v>
      </c>
      <c r="D937" s="9" t="str">
        <f>VLOOKUP(Table_scibert_document_topics[[#This Row],[Column3.topic]],scibert_documents_topicDescript!$B$2:$C$27, 2, FALSE)</f>
        <v>19_reading_students_comprehension_the</v>
      </c>
    </row>
    <row r="938" spans="1:4" x14ac:dyDescent="0.25">
      <c r="A938" t="s">
        <v>4662</v>
      </c>
      <c r="B938" t="s">
        <v>4663</v>
      </c>
      <c r="C938">
        <v>2</v>
      </c>
      <c r="D938" s="9" t="str">
        <f>VLOOKUP(Table_scibert_document_topics[[#This Row],[Column3.topic]],scibert_documents_topicDescript!$B$2:$C$27, 2, FALSE)</f>
        <v>2_task_the_in_and</v>
      </c>
    </row>
    <row r="939" spans="1:4" x14ac:dyDescent="0.25">
      <c r="A939" t="s">
        <v>4668</v>
      </c>
      <c r="B939" t="s">
        <v>4669</v>
      </c>
      <c r="C939">
        <v>-1</v>
      </c>
      <c r="D939" s="9" t="str">
        <f>VLOOKUP(Table_scibert_document_topics[[#This Row],[Column3.topic]],scibert_documents_topicDescript!$B$2:$C$27, 2, FALSE)</f>
        <v>-1_the_of_and_in_language_learning</v>
      </c>
    </row>
    <row r="940" spans="1:4" x14ac:dyDescent="0.25">
      <c r="A940" t="s">
        <v>4672</v>
      </c>
      <c r="B940" t="s">
        <v>4673</v>
      </c>
      <c r="C940">
        <v>15</v>
      </c>
      <c r="D940" s="9" t="str">
        <f>VLOOKUP(Table_scibert_document_topics[[#This Row],[Column3.topic]],scibert_documents_topicDescript!$B$2:$C$27, 2, FALSE)</f>
        <v>15_multimodal_of_the_and</v>
      </c>
    </row>
    <row r="941" spans="1:4" x14ac:dyDescent="0.25">
      <c r="A941" t="s">
        <v>4678</v>
      </c>
      <c r="B941" t="s">
        <v>4679</v>
      </c>
      <c r="C941">
        <v>14</v>
      </c>
      <c r="D941" s="9" t="str">
        <f>VLOOKUP(Table_scibert_document_topics[[#This Row],[Column3.topic]],scibert_documents_topicDescript!$B$2:$C$27, 2, FALSE)</f>
        <v>14_and_in_language_social</v>
      </c>
    </row>
    <row r="942" spans="1:4" x14ac:dyDescent="0.25">
      <c r="A942" t="s">
        <v>4683</v>
      </c>
      <c r="B942" t="s">
        <v>4684</v>
      </c>
      <c r="C942">
        <v>10</v>
      </c>
      <c r="D942" s="9" t="str">
        <f>VLOOKUP(Table_scibert_document_topics[[#This Row],[Column3.topic]],scibert_documents_topicDescript!$B$2:$C$27, 2, FALSE)</f>
        <v>10_vr_virtual_the_and</v>
      </c>
    </row>
    <row r="943" spans="1:4" x14ac:dyDescent="0.25">
      <c r="A943" t="s">
        <v>4687</v>
      </c>
      <c r="B943" t="s">
        <v>4688</v>
      </c>
      <c r="C943">
        <v>-1</v>
      </c>
      <c r="D943" s="9" t="str">
        <f>VLOOKUP(Table_scibert_document_topics[[#This Row],[Column3.topic]],scibert_documents_topicDescript!$B$2:$C$27, 2, FALSE)</f>
        <v>-1_the_of_and_in_language_learning</v>
      </c>
    </row>
    <row r="944" spans="1:4" x14ac:dyDescent="0.25">
      <c r="A944" t="s">
        <v>4692</v>
      </c>
      <c r="B944" t="s">
        <v>4693</v>
      </c>
      <c r="C944">
        <v>-1</v>
      </c>
      <c r="D944" s="9" t="str">
        <f>VLOOKUP(Table_scibert_document_topics[[#This Row],[Column3.topic]],scibert_documents_topicDescript!$B$2:$C$27, 2, FALSE)</f>
        <v>-1_the_of_and_in_language_learning</v>
      </c>
    </row>
    <row r="945" spans="1:4" x14ac:dyDescent="0.25">
      <c r="A945" t="s">
        <v>4697</v>
      </c>
      <c r="B945" t="s">
        <v>4698</v>
      </c>
      <c r="C945">
        <v>15</v>
      </c>
      <c r="D945" s="9" t="str">
        <f>VLOOKUP(Table_scibert_document_topics[[#This Row],[Column3.topic]],scibert_documents_topicDescript!$B$2:$C$27, 2, FALSE)</f>
        <v>15_multimodal_of_the_and</v>
      </c>
    </row>
    <row r="946" spans="1:4" x14ac:dyDescent="0.25">
      <c r="A946" t="s">
        <v>4702</v>
      </c>
      <c r="B946" t="s">
        <v>4703</v>
      </c>
      <c r="C946">
        <v>-1</v>
      </c>
      <c r="D946" s="9" t="str">
        <f>VLOOKUP(Table_scibert_document_topics[[#This Row],[Column3.topic]],scibert_documents_topicDescript!$B$2:$C$27, 2, FALSE)</f>
        <v>-1_the_of_and_in_language_learning</v>
      </c>
    </row>
    <row r="947" spans="1:4" x14ac:dyDescent="0.25">
      <c r="A947" t="s">
        <v>4707</v>
      </c>
      <c r="B947" t="s">
        <v>4708</v>
      </c>
      <c r="C947">
        <v>-1</v>
      </c>
      <c r="D947" s="9" t="str">
        <f>VLOOKUP(Table_scibert_document_topics[[#This Row],[Column3.topic]],scibert_documents_topicDescript!$B$2:$C$27, 2, FALSE)</f>
        <v>-1_the_of_and_in_language_learning</v>
      </c>
    </row>
    <row r="948" spans="1:4" x14ac:dyDescent="0.25">
      <c r="A948" t="s">
        <v>4712</v>
      </c>
      <c r="B948" t="s">
        <v>4713</v>
      </c>
      <c r="C948">
        <v>16</v>
      </c>
      <c r="D948" s="9" t="str">
        <f>VLOOKUP(Table_scibert_document_topics[[#This Row],[Column3.topic]],scibert_documents_topicDescript!$B$2:$C$27, 2, FALSE)</f>
        <v>16_captions_comprehension_captioning_caption</v>
      </c>
    </row>
    <row r="949" spans="1:4" x14ac:dyDescent="0.25">
      <c r="A949" t="s">
        <v>4716</v>
      </c>
      <c r="B949" t="s">
        <v>4717</v>
      </c>
      <c r="C949">
        <v>0</v>
      </c>
      <c r="D949" s="9" t="str">
        <f>VLOOKUP(Table_scibert_document_topics[[#This Row],[Column3.topic]],scibert_documents_topicDescript!$B$2:$C$27, 2, FALSE)</f>
        <v>0_technology_teachers_of_the</v>
      </c>
    </row>
    <row r="950" spans="1:4" x14ac:dyDescent="0.25">
      <c r="A950" t="s">
        <v>4720</v>
      </c>
      <c r="B950" t="s">
        <v>4721</v>
      </c>
      <c r="C950">
        <v>9</v>
      </c>
      <c r="D950" s="9" t="str">
        <f>VLOOKUP(Table_scibert_document_topics[[#This Row],[Column3.topic]],scibert_documents_topicDescript!$B$2:$C$27, 2, FALSE)</f>
        <v>9_writing_collaborative_wiki_the</v>
      </c>
    </row>
    <row r="951" spans="1:4" x14ac:dyDescent="0.25">
      <c r="A951" t="s">
        <v>4725</v>
      </c>
      <c r="B951" t="s">
        <v>4726</v>
      </c>
      <c r="C951">
        <v>12</v>
      </c>
      <c r="D951" s="9" t="str">
        <f>VLOOKUP(Table_scibert_document_topics[[#This Row],[Column3.topic]],scibert_documents_topicDescript!$B$2:$C$27, 2, FALSE)</f>
        <v>12_listening_test_the_of</v>
      </c>
    </row>
    <row r="952" spans="1:4" x14ac:dyDescent="0.25">
      <c r="A952" t="s">
        <v>4730</v>
      </c>
      <c r="B952" t="s">
        <v>4731</v>
      </c>
      <c r="C952">
        <v>20</v>
      </c>
      <c r="D952" s="9" t="str">
        <f>VLOOKUP(Table_scibert_document_topics[[#This Row],[Column3.topic]],scibert_documents_topicDescript!$B$2:$C$27, 2, FALSE)</f>
        <v>20_and_of_identity_in</v>
      </c>
    </row>
    <row r="953" spans="1:4" x14ac:dyDescent="0.25">
      <c r="A953" t="s">
        <v>4734</v>
      </c>
      <c r="B953" t="s">
        <v>4735</v>
      </c>
      <c r="C953">
        <v>7</v>
      </c>
      <c r="D953" s="9" t="str">
        <f>VLOOKUP(Table_scibert_document_topics[[#This Row],[Column3.topic]],scibert_documents_topicDescript!$B$2:$C$27, 2, FALSE)</f>
        <v>7_game_games_gaming_and</v>
      </c>
    </row>
    <row r="954" spans="1:4" x14ac:dyDescent="0.25">
      <c r="A954" t="s">
        <v>4743</v>
      </c>
      <c r="B954" t="s">
        <v>4763</v>
      </c>
      <c r="C954">
        <v>4</v>
      </c>
      <c r="D954" s="9" t="str">
        <f>VLOOKUP(Table_scibert_document_topics[[#This Row],[Column3.topic]],scibert_documents_topicDescript!$B$2:$C$27, 2, FALSE)</f>
        <v>4_intercultural_telecollaboration_and_the</v>
      </c>
    </row>
    <row r="955" spans="1:4" x14ac:dyDescent="0.25">
      <c r="A955" t="s">
        <v>4744</v>
      </c>
      <c r="B955" t="s">
        <v>4766</v>
      </c>
      <c r="C955">
        <v>1</v>
      </c>
      <c r="D955" s="9" t="str">
        <f>VLOOKUP(Table_scibert_document_topics[[#This Row],[Column3.topic]],scibert_documents_topicDescript!$B$2:$C$27, 2, FALSE)</f>
        <v>1_writing_feedback_the_and</v>
      </c>
    </row>
    <row r="956" spans="1:4" x14ac:dyDescent="0.25">
      <c r="A956" t="s">
        <v>4747</v>
      </c>
      <c r="B956" t="s">
        <v>4771</v>
      </c>
      <c r="C956">
        <v>5</v>
      </c>
      <c r="D956" s="9" t="str">
        <f>VLOOKUP(Table_scibert_document_topics[[#This Row],[Column3.topic]],scibert_documents_topicDescript!$B$2:$C$27, 2, FALSE)</f>
        <v>5_corpus_the_of_ddl</v>
      </c>
    </row>
    <row r="957" spans="1:4" x14ac:dyDescent="0.25">
      <c r="A957" t="s">
        <v>4745</v>
      </c>
      <c r="B957" t="s">
        <v>4775</v>
      </c>
      <c r="C957">
        <v>1</v>
      </c>
      <c r="D957" s="9" t="str">
        <f>VLOOKUP(Table_scibert_document_topics[[#This Row],[Column3.topic]],scibert_documents_topicDescript!$B$2:$C$27, 2, FALSE)</f>
        <v>1_writing_feedback_the_and</v>
      </c>
    </row>
    <row r="958" spans="1:4" x14ac:dyDescent="0.25">
      <c r="A958" t="s">
        <v>4746</v>
      </c>
      <c r="B958" t="s">
        <v>4779</v>
      </c>
      <c r="C958">
        <v>1</v>
      </c>
      <c r="D958" s="9" t="str">
        <f>VLOOKUP(Table_scibert_document_topics[[#This Row],[Column3.topic]],scibert_documents_topicDescript!$B$2:$C$27, 2, FALSE)</f>
        <v>1_writing_feedback_the_and</v>
      </c>
    </row>
    <row r="959" spans="1:4" x14ac:dyDescent="0.25">
      <c r="A959" t="s">
        <v>4748</v>
      </c>
      <c r="B959" t="s">
        <v>4783</v>
      </c>
      <c r="C959">
        <v>-1</v>
      </c>
      <c r="D959" s="9" t="str">
        <f>VLOOKUP(Table_scibert_document_topics[[#This Row],[Column3.topic]],scibert_documents_topicDescript!$B$2:$C$27, 2, FALSE)</f>
        <v>-1_the_of_and_in_language_learning</v>
      </c>
    </row>
    <row r="960" spans="1:4" x14ac:dyDescent="0.25">
      <c r="A960" t="s">
        <v>4749</v>
      </c>
      <c r="B960" t="s">
        <v>4787</v>
      </c>
      <c r="C960">
        <v>24</v>
      </c>
      <c r="D960" s="9" t="str">
        <f>VLOOKUP(Table_scibert_document_topics[[#This Row],[Column3.topic]],scibert_documents_topicDescript!$B$2:$C$27, 2, FALSE)</f>
        <v>24_anxiety_fla_the_and</v>
      </c>
    </row>
    <row r="961" spans="1:4" x14ac:dyDescent="0.25">
      <c r="A961" t="s">
        <v>4750</v>
      </c>
      <c r="B961" t="s">
        <v>4791</v>
      </c>
      <c r="C961">
        <v>2</v>
      </c>
      <c r="D961" s="9" t="str">
        <f>VLOOKUP(Table_scibert_document_topics[[#This Row],[Column3.topic]],scibert_documents_topicDescript!$B$2:$C$27, 2, FALSE)</f>
        <v>2_task_the_in_and</v>
      </c>
    </row>
    <row r="962" spans="1:4" x14ac:dyDescent="0.25">
      <c r="A962" t="s">
        <v>4751</v>
      </c>
      <c r="B962" t="s">
        <v>4795</v>
      </c>
      <c r="C962">
        <v>4</v>
      </c>
      <c r="D962" s="9" t="str">
        <f>VLOOKUP(Table_scibert_document_topics[[#This Row],[Column3.topic]],scibert_documents_topicDescript!$B$2:$C$27, 2, FALSE)</f>
        <v>4_intercultural_telecollaboration_and_the</v>
      </c>
    </row>
    <row r="963" spans="1:4" x14ac:dyDescent="0.25">
      <c r="A963" t="s">
        <v>4752</v>
      </c>
      <c r="B963" t="s">
        <v>4799</v>
      </c>
      <c r="C963">
        <v>10</v>
      </c>
      <c r="D963" s="9" t="str">
        <f>VLOOKUP(Table_scibert_document_topics[[#This Row],[Column3.topic]],scibert_documents_topicDescript!$B$2:$C$27, 2, FALSE)</f>
        <v>10_vr_virtual_the_and</v>
      </c>
    </row>
    <row r="964" spans="1:4" x14ac:dyDescent="0.25">
      <c r="A964" t="s">
        <v>4753</v>
      </c>
      <c r="B964" t="s">
        <v>4803</v>
      </c>
      <c r="C964">
        <v>-1</v>
      </c>
      <c r="D964" s="9" t="str">
        <f>VLOOKUP(Table_scibert_document_topics[[#This Row],[Column3.topic]],scibert_documents_topicDescript!$B$2:$C$27, 2, FALSE)</f>
        <v>-1_the_of_and_in_language_learning</v>
      </c>
    </row>
    <row r="965" spans="1:4" x14ac:dyDescent="0.25">
      <c r="A965" t="s">
        <v>4754</v>
      </c>
      <c r="B965" t="s">
        <v>4807</v>
      </c>
      <c r="C965">
        <v>7</v>
      </c>
      <c r="D965" s="9" t="str">
        <f>VLOOKUP(Table_scibert_document_topics[[#This Row],[Column3.topic]],scibert_documents_topicDescript!$B$2:$C$27, 2, FALSE)</f>
        <v>7_game_games_gaming_and</v>
      </c>
    </row>
    <row r="966" spans="1:4" x14ac:dyDescent="0.25">
      <c r="A966" t="s">
        <v>4755</v>
      </c>
      <c r="B966" t="s">
        <v>4811</v>
      </c>
      <c r="C966">
        <v>6</v>
      </c>
      <c r="D966" s="9" t="str">
        <f>VLOOKUP(Table_scibert_document_topics[[#This Row],[Column3.topic]],scibert_documents_topicDescript!$B$2:$C$27, 2, FALSE)</f>
        <v>6_pronunciation_the_asr_of</v>
      </c>
    </row>
    <row r="967" spans="1:4" x14ac:dyDescent="0.25">
      <c r="A967" t="s">
        <v>4756</v>
      </c>
      <c r="B967" t="s">
        <v>4815</v>
      </c>
      <c r="C967">
        <v>13</v>
      </c>
      <c r="D967" s="9" t="str">
        <f>VLOOKUP(Table_scibert_document_topics[[#This Row],[Column3.topic]],scibert_documents_topicDescript!$B$2:$C$27, 2, FALSE)</f>
        <v>13_digital_storytelling_the_and</v>
      </c>
    </row>
    <row r="968" spans="1:4" x14ac:dyDescent="0.25">
      <c r="A968" t="s">
        <v>4757</v>
      </c>
      <c r="B968" t="s">
        <v>4819</v>
      </c>
      <c r="C968">
        <v>3</v>
      </c>
      <c r="D968" s="9" t="str">
        <f>VLOOKUP(Table_scibert_document_topics[[#This Row],[Column3.topic]],scibert_documents_topicDescript!$B$2:$C$27, 2, FALSE)</f>
        <v>3_mobile_learning_mall_the</v>
      </c>
    </row>
    <row r="969" spans="1:4" x14ac:dyDescent="0.25">
      <c r="A969" t="s">
        <v>4758</v>
      </c>
      <c r="B969" t="s">
        <v>4823</v>
      </c>
      <c r="C969">
        <v>8</v>
      </c>
      <c r="D969" s="9" t="str">
        <f>VLOOKUP(Table_scibert_document_topics[[#This Row],[Column3.topic]],scibert_documents_topicDescript!$B$2:$C$27, 2, FALSE)</f>
        <v>8_blended_online_the_learning</v>
      </c>
    </row>
    <row r="970" spans="1:4" x14ac:dyDescent="0.25">
      <c r="A970" t="s">
        <v>4759</v>
      </c>
      <c r="B970" t="s">
        <v>4827</v>
      </c>
      <c r="C970">
        <v>17</v>
      </c>
      <c r="D970" s="9" t="str">
        <f>VLOOKUP(Table_scibert_document_topics[[#This Row],[Column3.topic]],scibert_documents_topicDescript!$B$2:$C$27, 2, FALSE)</f>
        <v>17_vocabulary_of_the_and</v>
      </c>
    </row>
    <row r="971" spans="1:4" x14ac:dyDescent="0.25">
      <c r="A971" t="s">
        <v>4760</v>
      </c>
      <c r="B971" t="s">
        <v>4831</v>
      </c>
      <c r="C971">
        <v>4</v>
      </c>
      <c r="D971" s="9" t="str">
        <f>VLOOKUP(Table_scibert_document_topics[[#This Row],[Column3.topic]],scibert_documents_topicDescript!$B$2:$C$27, 2, FALSE)</f>
        <v>4_intercultural_telecollaboration_and_the</v>
      </c>
    </row>
    <row r="972" spans="1:4" x14ac:dyDescent="0.25">
      <c r="A972" t="s">
        <v>4761</v>
      </c>
      <c r="B972" t="s">
        <v>4835</v>
      </c>
      <c r="C972">
        <v>22</v>
      </c>
      <c r="D972" s="9" t="str">
        <f>VLOOKUP(Table_scibert_document_topics[[#This Row],[Column3.topic]],scibert_documents_topicDescript!$B$2:$C$27, 2, FALSE)</f>
        <v>22_mt_translation_students_machine</v>
      </c>
    </row>
    <row r="973" spans="1:4" x14ac:dyDescent="0.25">
      <c r="A973" t="s">
        <v>4762</v>
      </c>
      <c r="B973" t="s">
        <v>4844</v>
      </c>
      <c r="C973">
        <v>-1</v>
      </c>
      <c r="D973" s="9" t="str">
        <f>VLOOKUP(Table_scibert_document_topics[[#This Row],[Column3.topic]],scibert_documents_topicDescript!$B$2:$C$27, 2, FALSE)</f>
        <v>-1_the_of_and_in_language_learning</v>
      </c>
    </row>
    <row r="974" spans="1:4" x14ac:dyDescent="0.25">
      <c r="A974" t="s">
        <v>4839</v>
      </c>
      <c r="B974" t="s">
        <v>4848</v>
      </c>
      <c r="C974">
        <v>3</v>
      </c>
      <c r="D974" s="9" t="str">
        <f>VLOOKUP(Table_scibert_document_topics[[#This Row],[Column3.topic]],scibert_documents_topicDescript!$B$2:$C$27, 2, FALSE)</f>
        <v>3_mobile_learning_mall_the</v>
      </c>
    </row>
    <row r="975" spans="1:4" x14ac:dyDescent="0.25">
      <c r="A975" t="s">
        <v>4840</v>
      </c>
      <c r="B975" t="s">
        <v>4852</v>
      </c>
      <c r="C975">
        <v>11</v>
      </c>
      <c r="D975" s="9" t="str">
        <f>VLOOKUP(Table_scibert_document_topics[[#This Row],[Column3.topic]],scibert_documents_topicDescript!$B$2:$C$27, 2, FALSE)</f>
        <v>11_online_and_the_for</v>
      </c>
    </row>
    <row r="976" spans="1:4" x14ac:dyDescent="0.25">
      <c r="A976" t="s">
        <v>4841</v>
      </c>
      <c r="B976" t="s">
        <v>4856</v>
      </c>
      <c r="C976">
        <v>6</v>
      </c>
      <c r="D976" s="9" t="str">
        <f>VLOOKUP(Table_scibert_document_topics[[#This Row],[Column3.topic]],scibert_documents_topicDescript!$B$2:$C$27, 2, FALSE)</f>
        <v>6_pronunciation_the_asr_of</v>
      </c>
    </row>
    <row r="977" spans="1:4" x14ac:dyDescent="0.25">
      <c r="A977" t="s">
        <v>4842</v>
      </c>
      <c r="B977" t="s">
        <v>4860</v>
      </c>
      <c r="C977">
        <v>1</v>
      </c>
      <c r="D977" s="9" t="str">
        <f>VLOOKUP(Table_scibert_document_topics[[#This Row],[Column3.topic]],scibert_documents_topicDescript!$B$2:$C$27, 2, FALSE)</f>
        <v>1_writing_feedback_the_and</v>
      </c>
    </row>
    <row r="978" spans="1:4" x14ac:dyDescent="0.25">
      <c r="A978" t="s">
        <v>4843</v>
      </c>
      <c r="B978" t="s">
        <v>4879</v>
      </c>
      <c r="C978">
        <v>3</v>
      </c>
      <c r="D978" s="9" t="str">
        <f>VLOOKUP(Table_scibert_document_topics[[#This Row],[Column3.topic]],scibert_documents_topicDescript!$B$2:$C$27, 2, FALSE)</f>
        <v>3_mobile_learning_mall_the</v>
      </c>
    </row>
    <row r="979" spans="1:4" x14ac:dyDescent="0.25">
      <c r="A979" t="s">
        <v>4864</v>
      </c>
      <c r="B979" t="s">
        <v>4882</v>
      </c>
      <c r="C979">
        <v>8</v>
      </c>
      <c r="D979" s="9" t="str">
        <f>VLOOKUP(Table_scibert_document_topics[[#This Row],[Column3.topic]],scibert_documents_topicDescript!$B$2:$C$27, 2, FALSE)</f>
        <v>8_blended_online_the_learning</v>
      </c>
    </row>
    <row r="980" spans="1:4" x14ac:dyDescent="0.25">
      <c r="A980" t="s">
        <v>4865</v>
      </c>
      <c r="B980" t="s">
        <v>4885</v>
      </c>
      <c r="C980">
        <v>8</v>
      </c>
      <c r="D980" s="9" t="str">
        <f>VLOOKUP(Table_scibert_document_topics[[#This Row],[Column3.topic]],scibert_documents_topicDescript!$B$2:$C$27, 2, FALSE)</f>
        <v>8_blended_online_the_learning</v>
      </c>
    </row>
    <row r="981" spans="1:4" x14ac:dyDescent="0.25">
      <c r="A981" t="s">
        <v>4866</v>
      </c>
      <c r="B981" t="s">
        <v>4888</v>
      </c>
      <c r="C981">
        <v>13</v>
      </c>
      <c r="D981" s="9" t="str">
        <f>VLOOKUP(Table_scibert_document_topics[[#This Row],[Column3.topic]],scibert_documents_topicDescript!$B$2:$C$27, 2, FALSE)</f>
        <v>13_digital_storytelling_the_and</v>
      </c>
    </row>
    <row r="982" spans="1:4" x14ac:dyDescent="0.25">
      <c r="A982" t="s">
        <v>4867</v>
      </c>
      <c r="B982" t="s">
        <v>4891</v>
      </c>
      <c r="C982">
        <v>22</v>
      </c>
      <c r="D982" s="9" t="str">
        <f>VLOOKUP(Table_scibert_document_topics[[#This Row],[Column3.topic]],scibert_documents_topicDescript!$B$2:$C$27, 2, FALSE)</f>
        <v>22_mt_translation_students_machine</v>
      </c>
    </row>
    <row r="983" spans="1:4" x14ac:dyDescent="0.25">
      <c r="A983" t="s">
        <v>4868</v>
      </c>
      <c r="B983" t="s">
        <v>4899</v>
      </c>
      <c r="C983">
        <v>6</v>
      </c>
      <c r="D983" s="9" t="str">
        <f>VLOOKUP(Table_scibert_document_topics[[#This Row],[Column3.topic]],scibert_documents_topicDescript!$B$2:$C$27, 2, FALSE)</f>
        <v>6_pronunciation_the_asr_of</v>
      </c>
    </row>
    <row r="984" spans="1:4" x14ac:dyDescent="0.25">
      <c r="A984" t="s">
        <v>4869</v>
      </c>
      <c r="B984" t="s">
        <v>4903</v>
      </c>
      <c r="C984">
        <v>3</v>
      </c>
      <c r="D984" s="9" t="str">
        <f>VLOOKUP(Table_scibert_document_topics[[#This Row],[Column3.topic]],scibert_documents_topicDescript!$B$2:$C$27, 2, FALSE)</f>
        <v>3_mobile_learning_mall_the</v>
      </c>
    </row>
    <row r="985" spans="1:4" x14ac:dyDescent="0.25">
      <c r="A985" t="s">
        <v>4870</v>
      </c>
      <c r="B985" t="s">
        <v>4907</v>
      </c>
      <c r="C985">
        <v>10</v>
      </c>
      <c r="D985" s="9" t="str">
        <f>VLOOKUP(Table_scibert_document_topics[[#This Row],[Column3.topic]],scibert_documents_topicDescript!$B$2:$C$27, 2, FALSE)</f>
        <v>10_vr_virtual_the_and</v>
      </c>
    </row>
    <row r="986" spans="1:4" x14ac:dyDescent="0.25">
      <c r="A986" t="s">
        <v>4871</v>
      </c>
      <c r="B986" t="s">
        <v>4912</v>
      </c>
      <c r="C986">
        <v>10</v>
      </c>
      <c r="D986" s="9" t="str">
        <f>VLOOKUP(Table_scibert_document_topics[[#This Row],[Column3.topic]],scibert_documents_topicDescript!$B$2:$C$27, 2, FALSE)</f>
        <v>10_vr_virtual_the_and</v>
      </c>
    </row>
    <row r="987" spans="1:4" x14ac:dyDescent="0.25">
      <c r="A987" t="s">
        <v>4872</v>
      </c>
      <c r="B987" t="s">
        <v>4915</v>
      </c>
      <c r="C987">
        <v>10</v>
      </c>
      <c r="D987" s="9" t="str">
        <f>VLOOKUP(Table_scibert_document_topics[[#This Row],[Column3.topic]],scibert_documents_topicDescript!$B$2:$C$27, 2, FALSE)</f>
        <v>10_vr_virtual_the_and</v>
      </c>
    </row>
    <row r="988" spans="1:4" x14ac:dyDescent="0.25">
      <c r="A988" t="s">
        <v>4873</v>
      </c>
      <c r="B988" t="s">
        <v>4919</v>
      </c>
      <c r="C988">
        <v>10</v>
      </c>
      <c r="D988" s="9" t="str">
        <f>VLOOKUP(Table_scibert_document_topics[[#This Row],[Column3.topic]],scibert_documents_topicDescript!$B$2:$C$27, 2, FALSE)</f>
        <v>10_vr_virtual_the_and</v>
      </c>
    </row>
    <row r="989" spans="1:4" x14ac:dyDescent="0.25">
      <c r="A989" t="s">
        <v>4874</v>
      </c>
      <c r="B989" t="s">
        <v>4923</v>
      </c>
      <c r="C989">
        <v>10</v>
      </c>
      <c r="D989" s="9" t="str">
        <f>VLOOKUP(Table_scibert_document_topics[[#This Row],[Column3.topic]],scibert_documents_topicDescript!$B$2:$C$27, 2, FALSE)</f>
        <v>10_vr_virtual_the_and</v>
      </c>
    </row>
    <row r="990" spans="1:4" x14ac:dyDescent="0.25">
      <c r="A990" t="s">
        <v>4875</v>
      </c>
      <c r="B990" t="s">
        <v>4931</v>
      </c>
      <c r="C990">
        <v>8</v>
      </c>
      <c r="D990" s="9" t="str">
        <f>VLOOKUP(Table_scibert_document_topics[[#This Row],[Column3.topic]],scibert_documents_topicDescript!$B$2:$C$27, 2, FALSE)</f>
        <v>8_blended_online_the_learning</v>
      </c>
    </row>
    <row r="991" spans="1:4" x14ac:dyDescent="0.25">
      <c r="A991" t="s">
        <v>4876</v>
      </c>
      <c r="B991" t="s">
        <v>4935</v>
      </c>
      <c r="C991">
        <v>15</v>
      </c>
      <c r="D991" s="9" t="str">
        <f>VLOOKUP(Table_scibert_document_topics[[#This Row],[Column3.topic]],scibert_documents_topicDescript!$B$2:$C$27, 2, FALSE)</f>
        <v>15_multimodal_of_the_and</v>
      </c>
    </row>
    <row r="992" spans="1:4" x14ac:dyDescent="0.25">
      <c r="A992" t="s">
        <v>4877</v>
      </c>
      <c r="B992" t="s">
        <v>4939</v>
      </c>
      <c r="C992">
        <v>11</v>
      </c>
      <c r="D992" s="9" t="str">
        <f>VLOOKUP(Table_scibert_document_topics[[#This Row],[Column3.topic]],scibert_documents_topicDescript!$B$2:$C$27, 2, FALSE)</f>
        <v>11_online_and_the_for</v>
      </c>
    </row>
    <row r="993" spans="1:4" x14ac:dyDescent="0.25">
      <c r="A993" t="s">
        <v>4878</v>
      </c>
      <c r="B993" t="s">
        <v>4943</v>
      </c>
      <c r="C993">
        <v>-1</v>
      </c>
      <c r="D993" s="9" t="str">
        <f>VLOOKUP(Table_scibert_document_topics[[#This Row],[Column3.topic]],scibert_documents_topicDescript!$B$2:$C$27, 2, FALSE)</f>
        <v>-1_the_of_and_in_language_learning</v>
      </c>
    </row>
    <row r="994" spans="1:4" x14ac:dyDescent="0.25">
      <c r="A994" t="s">
        <v>4927</v>
      </c>
      <c r="B994" t="s">
        <v>4948</v>
      </c>
      <c r="C994">
        <v>11</v>
      </c>
      <c r="D994" s="9" t="str">
        <f>VLOOKUP(Table_scibert_document_topics[[#This Row],[Column3.topic]],scibert_documents_topicDescript!$B$2:$C$27, 2, FALSE)</f>
        <v>11_online_and_the_for</v>
      </c>
    </row>
    <row r="995" spans="1:4" x14ac:dyDescent="0.25">
      <c r="A995" t="s">
        <v>4928</v>
      </c>
      <c r="B995" t="s">
        <v>4951</v>
      </c>
      <c r="C995">
        <v>-1</v>
      </c>
      <c r="D995" s="9" t="str">
        <f>VLOOKUP(Table_scibert_document_topics[[#This Row],[Column3.topic]],scibert_documents_topicDescript!$B$2:$C$27, 2, FALSE)</f>
        <v>-1_the_of_and_in_language_learning</v>
      </c>
    </row>
    <row r="996" spans="1:4" x14ac:dyDescent="0.25">
      <c r="A996" t="s">
        <v>4929</v>
      </c>
      <c r="B996" t="s">
        <v>4956</v>
      </c>
      <c r="C996">
        <v>0</v>
      </c>
      <c r="D996" s="9" t="str">
        <f>VLOOKUP(Table_scibert_document_topics[[#This Row],[Column3.topic]],scibert_documents_topicDescript!$B$2:$C$27, 2, FALSE)</f>
        <v>0_technology_teachers_of_the</v>
      </c>
    </row>
    <row r="997" spans="1:4" x14ac:dyDescent="0.25">
      <c r="A997" t="s">
        <v>4930</v>
      </c>
      <c r="B997" t="s">
        <v>4967</v>
      </c>
      <c r="C997">
        <v>20</v>
      </c>
      <c r="D997" s="9" t="str">
        <f>VLOOKUP(Table_scibert_document_topics[[#This Row],[Column3.topic]],scibert_documents_topicDescript!$B$2:$C$27, 2, FALSE)</f>
        <v>20_and_of_identity_in</v>
      </c>
    </row>
    <row r="998" spans="1:4" x14ac:dyDescent="0.25">
      <c r="A998" t="s">
        <v>4959</v>
      </c>
      <c r="B998" t="s">
        <v>4971</v>
      </c>
      <c r="C998">
        <v>-1</v>
      </c>
      <c r="D998" s="9" t="str">
        <f>VLOOKUP(Table_scibert_document_topics[[#This Row],[Column3.topic]],scibert_documents_topicDescript!$B$2:$C$27, 2, FALSE)</f>
        <v>-1_the_of_and_in_language_learning</v>
      </c>
    </row>
    <row r="999" spans="1:4" x14ac:dyDescent="0.25">
      <c r="A999" t="s">
        <v>4960</v>
      </c>
      <c r="B999" t="s">
        <v>4975</v>
      </c>
      <c r="C999">
        <v>0</v>
      </c>
      <c r="D999" s="9" t="str">
        <f>VLOOKUP(Table_scibert_document_topics[[#This Row],[Column3.topic]],scibert_documents_topicDescript!$B$2:$C$27, 2, FALSE)</f>
        <v>0_technology_teachers_of_the</v>
      </c>
    </row>
    <row r="1000" spans="1:4" x14ac:dyDescent="0.25">
      <c r="A1000" t="s">
        <v>4961</v>
      </c>
      <c r="B1000" t="s">
        <v>4978</v>
      </c>
      <c r="C1000">
        <v>11</v>
      </c>
      <c r="D1000" s="9" t="str">
        <f>VLOOKUP(Table_scibert_document_topics[[#This Row],[Column3.topic]],scibert_documents_topicDescript!$B$2:$C$27, 2, FALSE)</f>
        <v>11_online_and_the_for</v>
      </c>
    </row>
    <row r="1001" spans="1:4" x14ac:dyDescent="0.25">
      <c r="A1001" t="s">
        <v>4962</v>
      </c>
      <c r="B1001" t="s">
        <v>4982</v>
      </c>
      <c r="C1001">
        <v>0</v>
      </c>
      <c r="D1001" s="9" t="str">
        <f>VLOOKUP(Table_scibert_document_topics[[#This Row],[Column3.topic]],scibert_documents_topicDescript!$B$2:$C$27, 2, FALSE)</f>
        <v>0_technology_teachers_of_the</v>
      </c>
    </row>
    <row r="1002" spans="1:4" x14ac:dyDescent="0.25">
      <c r="A1002" t="s">
        <v>4963</v>
      </c>
      <c r="B1002" t="s">
        <v>4986</v>
      </c>
      <c r="C1002">
        <v>21</v>
      </c>
      <c r="D1002" s="9" t="str">
        <f>VLOOKUP(Table_scibert_document_topics[[#This Row],[Column3.topic]],scibert_documents_topicDescript!$B$2:$C$27, 2, FALSE)</f>
        <v>21_call_quot_studies_the</v>
      </c>
    </row>
    <row r="1003" spans="1:4" x14ac:dyDescent="0.25">
      <c r="A1003" t="s">
        <v>4964</v>
      </c>
      <c r="B1003" t="s">
        <v>4990</v>
      </c>
      <c r="C1003">
        <v>-1</v>
      </c>
      <c r="D1003" s="9" t="str">
        <f>VLOOKUP(Table_scibert_document_topics[[#This Row],[Column3.topic]],scibert_documents_topicDescript!$B$2:$C$27, 2, FALSE)</f>
        <v>-1_the_of_and_in_language_learning</v>
      </c>
    </row>
    <row r="1004" spans="1:4" x14ac:dyDescent="0.25">
      <c r="A1004" t="s">
        <v>4965</v>
      </c>
      <c r="B1004" t="s">
        <v>5012</v>
      </c>
      <c r="C1004">
        <v>10</v>
      </c>
      <c r="D1004" s="9" t="str">
        <f>VLOOKUP(Table_scibert_document_topics[[#This Row],[Column3.topic]],scibert_documents_topicDescript!$B$2:$C$27, 2, FALSE)</f>
        <v>10_vr_virtual_the_and</v>
      </c>
    </row>
    <row r="1005" spans="1:4" x14ac:dyDescent="0.25">
      <c r="A1005" t="s">
        <v>4966</v>
      </c>
      <c r="B1005" t="s">
        <v>5017</v>
      </c>
      <c r="C1005">
        <v>0</v>
      </c>
      <c r="D1005" s="9" t="str">
        <f>VLOOKUP(Table_scibert_document_topics[[#This Row],[Column3.topic]],scibert_documents_topicDescript!$B$2:$C$27, 2, FALSE)</f>
        <v>0_technology_teachers_of_the</v>
      </c>
    </row>
    <row r="1006" spans="1:4" x14ac:dyDescent="0.25">
      <c r="A1006" t="s">
        <v>4994</v>
      </c>
      <c r="B1006" t="s">
        <v>5021</v>
      </c>
      <c r="C1006">
        <v>2</v>
      </c>
      <c r="D1006" s="9" t="str">
        <f>VLOOKUP(Table_scibert_document_topics[[#This Row],[Column3.topic]],scibert_documents_topicDescript!$B$2:$C$27, 2, FALSE)</f>
        <v>2_task_the_in_and</v>
      </c>
    </row>
    <row r="1007" spans="1:4" x14ac:dyDescent="0.25">
      <c r="A1007" t="s">
        <v>4995</v>
      </c>
      <c r="B1007" t="s">
        <v>5025</v>
      </c>
      <c r="C1007">
        <v>13</v>
      </c>
      <c r="D1007" s="9" t="str">
        <f>VLOOKUP(Table_scibert_document_topics[[#This Row],[Column3.topic]],scibert_documents_topicDescript!$B$2:$C$27, 2, FALSE)</f>
        <v>13_digital_storytelling_the_and</v>
      </c>
    </row>
    <row r="1008" spans="1:4" x14ac:dyDescent="0.25">
      <c r="A1008" t="s">
        <v>4996</v>
      </c>
      <c r="B1008" t="s">
        <v>5029</v>
      </c>
      <c r="C1008">
        <v>13</v>
      </c>
      <c r="D1008" s="9" t="str">
        <f>VLOOKUP(Table_scibert_document_topics[[#This Row],[Column3.topic]],scibert_documents_topicDescript!$B$2:$C$27, 2, FALSE)</f>
        <v>13_digital_storytelling_the_and</v>
      </c>
    </row>
    <row r="1009" spans="1:4" x14ac:dyDescent="0.25">
      <c r="A1009" t="s">
        <v>4997</v>
      </c>
      <c r="B1009" t="s">
        <v>5033</v>
      </c>
      <c r="C1009">
        <v>-1</v>
      </c>
      <c r="D1009" s="9" t="str">
        <f>VLOOKUP(Table_scibert_document_topics[[#This Row],[Column3.topic]],scibert_documents_topicDescript!$B$2:$C$27, 2, FALSE)</f>
        <v>-1_the_of_and_in_language_learning</v>
      </c>
    </row>
    <row r="1010" spans="1:4" x14ac:dyDescent="0.25">
      <c r="A1010" t="s">
        <v>4998</v>
      </c>
      <c r="B1010" t="s">
        <v>5037</v>
      </c>
      <c r="C1010">
        <v>8</v>
      </c>
      <c r="D1010" s="9" t="str">
        <f>VLOOKUP(Table_scibert_document_topics[[#This Row],[Column3.topic]],scibert_documents_topicDescript!$B$2:$C$27, 2, FALSE)</f>
        <v>8_blended_online_the_learning</v>
      </c>
    </row>
    <row r="1011" spans="1:4" x14ac:dyDescent="0.25">
      <c r="A1011" t="s">
        <v>4999</v>
      </c>
      <c r="B1011" t="s">
        <v>5041</v>
      </c>
      <c r="C1011">
        <v>10</v>
      </c>
      <c r="D1011" s="9" t="str">
        <f>VLOOKUP(Table_scibert_document_topics[[#This Row],[Column3.topic]],scibert_documents_topicDescript!$B$2:$C$27, 2, FALSE)</f>
        <v>10_vr_virtual_the_and</v>
      </c>
    </row>
    <row r="1012" spans="1:4" x14ac:dyDescent="0.25">
      <c r="A1012" t="s">
        <v>5000</v>
      </c>
      <c r="B1012" t="s">
        <v>5045</v>
      </c>
      <c r="C1012">
        <v>10</v>
      </c>
      <c r="D1012" s="9" t="str">
        <f>VLOOKUP(Table_scibert_document_topics[[#This Row],[Column3.topic]],scibert_documents_topicDescript!$B$2:$C$27, 2, FALSE)</f>
        <v>10_vr_virtual_the_and</v>
      </c>
    </row>
    <row r="1013" spans="1:4" x14ac:dyDescent="0.25">
      <c r="A1013" t="s">
        <v>5001</v>
      </c>
      <c r="B1013" t="s">
        <v>5049</v>
      </c>
      <c r="C1013">
        <v>6</v>
      </c>
      <c r="D1013" s="9" t="str">
        <f>VLOOKUP(Table_scibert_document_topics[[#This Row],[Column3.topic]],scibert_documents_topicDescript!$B$2:$C$27, 2, FALSE)</f>
        <v>6_pronunciation_the_asr_of</v>
      </c>
    </row>
    <row r="1014" spans="1:4" x14ac:dyDescent="0.25">
      <c r="A1014" t="s">
        <v>5002</v>
      </c>
      <c r="B1014" t="s">
        <v>5053</v>
      </c>
      <c r="C1014">
        <v>-1</v>
      </c>
      <c r="D1014" s="9" t="str">
        <f>VLOOKUP(Table_scibert_document_topics[[#This Row],[Column3.topic]],scibert_documents_topicDescript!$B$2:$C$27, 2, FALSE)</f>
        <v>-1_the_of_and_in_language_learning</v>
      </c>
    </row>
    <row r="1015" spans="1:4" x14ac:dyDescent="0.25">
      <c r="A1015" t="s">
        <v>5003</v>
      </c>
      <c r="B1015" t="s">
        <v>5056</v>
      </c>
      <c r="C1015">
        <v>3</v>
      </c>
      <c r="D1015" s="9" t="str">
        <f>VLOOKUP(Table_scibert_document_topics[[#This Row],[Column3.topic]],scibert_documents_topicDescript!$B$2:$C$27, 2, FALSE)</f>
        <v>3_mobile_learning_mall_the</v>
      </c>
    </row>
    <row r="1016" spans="1:4" x14ac:dyDescent="0.25">
      <c r="A1016" t="s">
        <v>5004</v>
      </c>
      <c r="B1016" t="s">
        <v>5060</v>
      </c>
      <c r="C1016">
        <v>-1</v>
      </c>
      <c r="D1016" s="9" t="str">
        <f>VLOOKUP(Table_scibert_document_topics[[#This Row],[Column3.topic]],scibert_documents_topicDescript!$B$2:$C$27, 2, FALSE)</f>
        <v>-1_the_of_and_in_language_learning</v>
      </c>
    </row>
    <row r="1017" spans="1:4" x14ac:dyDescent="0.25">
      <c r="A1017" t="s">
        <v>5005</v>
      </c>
      <c r="B1017" t="s">
        <v>5064</v>
      </c>
      <c r="C1017">
        <v>7</v>
      </c>
      <c r="D1017" s="9" t="str">
        <f>VLOOKUP(Table_scibert_document_topics[[#This Row],[Column3.topic]],scibert_documents_topicDescript!$B$2:$C$27, 2, FALSE)</f>
        <v>7_game_games_gaming_and</v>
      </c>
    </row>
    <row r="1018" spans="1:4" x14ac:dyDescent="0.25">
      <c r="A1018" t="s">
        <v>5006</v>
      </c>
      <c r="B1018" t="s">
        <v>5069</v>
      </c>
      <c r="C1018">
        <v>-1</v>
      </c>
      <c r="D1018" s="9" t="str">
        <f>VLOOKUP(Table_scibert_document_topics[[#This Row],[Column3.topic]],scibert_documents_topicDescript!$B$2:$C$27, 2, FALSE)</f>
        <v>-1_the_of_and_in_language_learning</v>
      </c>
    </row>
    <row r="1019" spans="1:4" x14ac:dyDescent="0.25">
      <c r="A1019" t="s">
        <v>5007</v>
      </c>
      <c r="B1019" t="s">
        <v>5070</v>
      </c>
      <c r="C1019">
        <v>-1</v>
      </c>
      <c r="D1019" s="9" t="str">
        <f>VLOOKUP(Table_scibert_document_topics[[#This Row],[Column3.topic]],scibert_documents_topicDescript!$B$2:$C$27, 2, FALSE)</f>
        <v>-1_the_of_and_in_language_learning</v>
      </c>
    </row>
    <row r="1020" spans="1:4" x14ac:dyDescent="0.25">
      <c r="A1020" t="s">
        <v>5008</v>
      </c>
      <c r="B1020" t="s">
        <v>5076</v>
      </c>
      <c r="C1020">
        <v>7</v>
      </c>
      <c r="D1020" s="9" t="str">
        <f>VLOOKUP(Table_scibert_document_topics[[#This Row],[Column3.topic]],scibert_documents_topicDescript!$B$2:$C$27, 2, FALSE)</f>
        <v>7_game_games_gaming_and</v>
      </c>
    </row>
    <row r="1021" spans="1:4" x14ac:dyDescent="0.25">
      <c r="A1021" t="s">
        <v>5009</v>
      </c>
      <c r="B1021" t="s">
        <v>5089</v>
      </c>
      <c r="C1021">
        <v>2</v>
      </c>
      <c r="D1021" s="9" t="str">
        <f>VLOOKUP(Table_scibert_document_topics[[#This Row],[Column3.topic]],scibert_documents_topicDescript!$B$2:$C$27, 2, FALSE)</f>
        <v>2_task_the_in_and</v>
      </c>
    </row>
    <row r="1022" spans="1:4" x14ac:dyDescent="0.25">
      <c r="A1022" t="s">
        <v>5010</v>
      </c>
      <c r="B1022" t="s">
        <v>5093</v>
      </c>
      <c r="C1022">
        <v>20</v>
      </c>
      <c r="D1022" s="9" t="str">
        <f>VLOOKUP(Table_scibert_document_topics[[#This Row],[Column3.topic]],scibert_documents_topicDescript!$B$2:$C$27, 2, FALSE)</f>
        <v>20_and_of_identity_in</v>
      </c>
    </row>
    <row r="1023" spans="1:4" x14ac:dyDescent="0.25">
      <c r="A1023" t="s">
        <v>5011</v>
      </c>
      <c r="B1023" t="s">
        <v>5097</v>
      </c>
      <c r="C1023">
        <v>14</v>
      </c>
      <c r="D1023" s="9" t="str">
        <f>VLOOKUP(Table_scibert_document_topics[[#This Row],[Column3.topic]],scibert_documents_topicDescript!$B$2:$C$27, 2, FALSE)</f>
        <v>14_and_in_language_social</v>
      </c>
    </row>
    <row r="1024" spans="1:4" x14ac:dyDescent="0.25">
      <c r="A1024" t="s">
        <v>5078</v>
      </c>
      <c r="B1024" t="s">
        <v>5101</v>
      </c>
      <c r="C1024">
        <v>2</v>
      </c>
      <c r="D1024" s="9" t="str">
        <f>VLOOKUP(Table_scibert_document_topics[[#This Row],[Column3.topic]],scibert_documents_topicDescript!$B$2:$C$27, 2, FALSE)</f>
        <v>2_task_the_in_and</v>
      </c>
    </row>
    <row r="1025" spans="1:4" x14ac:dyDescent="0.25">
      <c r="A1025" t="s">
        <v>5079</v>
      </c>
      <c r="B1025" t="s">
        <v>5105</v>
      </c>
      <c r="C1025">
        <v>-1</v>
      </c>
      <c r="D1025" s="9" t="str">
        <f>VLOOKUP(Table_scibert_document_topics[[#This Row],[Column3.topic]],scibert_documents_topicDescript!$B$2:$C$27, 2, FALSE)</f>
        <v>-1_the_of_and_in_language_learning</v>
      </c>
    </row>
    <row r="1026" spans="1:4" x14ac:dyDescent="0.25">
      <c r="A1026" t="s">
        <v>5080</v>
      </c>
      <c r="B1026" t="s">
        <v>5109</v>
      </c>
      <c r="C1026">
        <v>7</v>
      </c>
      <c r="D1026" s="9" t="str">
        <f>VLOOKUP(Table_scibert_document_topics[[#This Row],[Column3.topic]],scibert_documents_topicDescript!$B$2:$C$27, 2, FALSE)</f>
        <v>7_game_games_gaming_and</v>
      </c>
    </row>
    <row r="1027" spans="1:4" x14ac:dyDescent="0.25">
      <c r="A1027" t="s">
        <v>5081</v>
      </c>
      <c r="B1027" t="s">
        <v>5113</v>
      </c>
      <c r="C1027">
        <v>-1</v>
      </c>
      <c r="D1027" s="9" t="str">
        <f>VLOOKUP(Table_scibert_document_topics[[#This Row],[Column3.topic]],scibert_documents_topicDescript!$B$2:$C$27, 2, FALSE)</f>
        <v>-1_the_of_and_in_language_learning</v>
      </c>
    </row>
    <row r="1028" spans="1:4" x14ac:dyDescent="0.25">
      <c r="A1028" t="s">
        <v>5082</v>
      </c>
      <c r="B1028" t="s">
        <v>5117</v>
      </c>
      <c r="C1028">
        <v>14</v>
      </c>
      <c r="D1028" s="9" t="str">
        <f>VLOOKUP(Table_scibert_document_topics[[#This Row],[Column3.topic]],scibert_documents_topicDescript!$B$2:$C$27, 2, FALSE)</f>
        <v>14_and_in_language_social</v>
      </c>
    </row>
    <row r="1029" spans="1:4" x14ac:dyDescent="0.25">
      <c r="A1029" t="s">
        <v>5083</v>
      </c>
      <c r="B1029" t="s">
        <v>5129</v>
      </c>
      <c r="C1029">
        <v>2</v>
      </c>
      <c r="D1029" s="9" t="str">
        <f>VLOOKUP(Table_scibert_document_topics[[#This Row],[Column3.topic]],scibert_documents_topicDescript!$B$2:$C$27, 2, FALSE)</f>
        <v>2_task_the_in_and</v>
      </c>
    </row>
    <row r="1030" spans="1:4" x14ac:dyDescent="0.25">
      <c r="A1030" t="s">
        <v>5084</v>
      </c>
      <c r="B1030" t="s">
        <v>5130</v>
      </c>
      <c r="C1030">
        <v>-1</v>
      </c>
      <c r="D1030" s="9" t="str">
        <f>VLOOKUP(Table_scibert_document_topics[[#This Row],[Column3.topic]],scibert_documents_topicDescript!$B$2:$C$27, 2, FALSE)</f>
        <v>-1_the_of_and_in_language_learning</v>
      </c>
    </row>
    <row r="1031" spans="1:4" x14ac:dyDescent="0.25">
      <c r="A1031" t="s">
        <v>5085</v>
      </c>
      <c r="B1031" t="s">
        <v>5131</v>
      </c>
      <c r="C1031">
        <v>-1</v>
      </c>
      <c r="D1031" s="9" t="str">
        <f>VLOOKUP(Table_scibert_document_topics[[#This Row],[Column3.topic]],scibert_documents_topicDescript!$B$2:$C$27, 2, FALSE)</f>
        <v>-1_the_of_and_in_language_learning</v>
      </c>
    </row>
    <row r="1032" spans="1:4" x14ac:dyDescent="0.25">
      <c r="A1032" t="s">
        <v>5086</v>
      </c>
      <c r="B1032" t="s">
        <v>5139</v>
      </c>
      <c r="C1032">
        <v>-1</v>
      </c>
      <c r="D1032" s="9" t="str">
        <f>VLOOKUP(Table_scibert_document_topics[[#This Row],[Column3.topic]],scibert_documents_topicDescript!$B$2:$C$27, 2, FALSE)</f>
        <v>-1_the_of_and_in_language_learning</v>
      </c>
    </row>
    <row r="1033" spans="1:4" x14ac:dyDescent="0.25">
      <c r="A1033" t="s">
        <v>5087</v>
      </c>
      <c r="B1033" t="s">
        <v>5143</v>
      </c>
      <c r="C1033">
        <v>0</v>
      </c>
      <c r="D1033" s="9" t="str">
        <f>VLOOKUP(Table_scibert_document_topics[[#This Row],[Column3.topic]],scibert_documents_topicDescript!$B$2:$C$27, 2, FALSE)</f>
        <v>0_technology_teachers_of_the</v>
      </c>
    </row>
    <row r="1034" spans="1:4" x14ac:dyDescent="0.25">
      <c r="A1034" t="s">
        <v>5122</v>
      </c>
      <c r="B1034" t="s">
        <v>5145</v>
      </c>
      <c r="C1034">
        <v>2</v>
      </c>
      <c r="D1034" s="9" t="str">
        <f>VLOOKUP(Table_scibert_document_topics[[#This Row],[Column3.topic]],scibert_documents_topicDescript!$B$2:$C$27, 2, FALSE)</f>
        <v>2_task_the_in_and</v>
      </c>
    </row>
    <row r="1035" spans="1:4" x14ac:dyDescent="0.25">
      <c r="A1035" t="s">
        <v>5123</v>
      </c>
      <c r="B1035" t="s">
        <v>5147</v>
      </c>
      <c r="C1035">
        <v>-1</v>
      </c>
      <c r="D1035" s="9" t="str">
        <f>VLOOKUP(Table_scibert_document_topics[[#This Row],[Column3.topic]],scibert_documents_topicDescript!$B$2:$C$27, 2, FALSE)</f>
        <v>-1_the_of_and_in_language_learning</v>
      </c>
    </row>
    <row r="1036" spans="1:4" x14ac:dyDescent="0.25">
      <c r="A1036" t="s">
        <v>5124</v>
      </c>
      <c r="B1036" t="s">
        <v>5155</v>
      </c>
      <c r="C1036">
        <v>17</v>
      </c>
      <c r="D1036" s="9" t="str">
        <f>VLOOKUP(Table_scibert_document_topics[[#This Row],[Column3.topic]],scibert_documents_topicDescript!$B$2:$C$27, 2, FALSE)</f>
        <v>17_vocabulary_of_the_and</v>
      </c>
    </row>
    <row r="1037" spans="1:4" x14ac:dyDescent="0.25">
      <c r="A1037" t="s">
        <v>5125</v>
      </c>
      <c r="B1037" t="s">
        <v>5159</v>
      </c>
      <c r="C1037">
        <v>4</v>
      </c>
      <c r="D1037" s="9" t="str">
        <f>VLOOKUP(Table_scibert_document_topics[[#This Row],[Column3.topic]],scibert_documents_topicDescript!$B$2:$C$27, 2, FALSE)</f>
        <v>4_intercultural_telecollaboration_and_the</v>
      </c>
    </row>
    <row r="1038" spans="1:4" x14ac:dyDescent="0.25">
      <c r="A1038" t="s">
        <v>5157</v>
      </c>
      <c r="B1038" t="s">
        <v>5161</v>
      </c>
      <c r="C1038">
        <v>1</v>
      </c>
      <c r="D1038" s="9" t="str">
        <f>VLOOKUP(Table_scibert_document_topics[[#This Row],[Column3.topic]],scibert_documents_topicDescript!$B$2:$C$27, 2, FALSE)</f>
        <v>1_writing_feedback_the_and</v>
      </c>
    </row>
    <row r="1039" spans="1:4" x14ac:dyDescent="0.25">
      <c r="A1039" t="s">
        <v>5156</v>
      </c>
      <c r="B1039" t="s">
        <v>5163</v>
      </c>
      <c r="C1039">
        <v>-1</v>
      </c>
      <c r="D1039" s="9" t="str">
        <f>VLOOKUP(Table_scibert_document_topics[[#This Row],[Column3.topic]],scibert_documents_topicDescript!$B$2:$C$27, 2, FALSE)</f>
        <v>-1_the_of_and_in_language_learning</v>
      </c>
    </row>
    <row r="1040" spans="1:4" x14ac:dyDescent="0.25">
      <c r="A1040" t="s">
        <v>5172</v>
      </c>
      <c r="B1040" t="s">
        <v>5187</v>
      </c>
      <c r="C1040">
        <v>20</v>
      </c>
      <c r="D1040" s="9" t="str">
        <f>VLOOKUP(Table_scibert_document_topics[[#This Row],[Column3.topic]],scibert_documents_topicDescript!$B$2:$C$27, 2, FALSE)</f>
        <v>20_and_of_identity_in</v>
      </c>
    </row>
    <row r="1041" spans="1:4" x14ac:dyDescent="0.25">
      <c r="A1041" t="s">
        <v>5173</v>
      </c>
      <c r="B1041" t="s">
        <v>5189</v>
      </c>
      <c r="C1041">
        <v>0</v>
      </c>
      <c r="D1041" s="9" t="str">
        <f>VLOOKUP(Table_scibert_document_topics[[#This Row],[Column3.topic]],scibert_documents_topicDescript!$B$2:$C$27, 2, FALSE)</f>
        <v>0_technology_teachers_of_the</v>
      </c>
    </row>
    <row r="1042" spans="1:4" x14ac:dyDescent="0.25">
      <c r="A1042" t="s">
        <v>5174</v>
      </c>
      <c r="B1042" t="s">
        <v>5191</v>
      </c>
      <c r="C1042">
        <v>0</v>
      </c>
      <c r="D1042" s="9" t="str">
        <f>VLOOKUP(Table_scibert_document_topics[[#This Row],[Column3.topic]],scibert_documents_topicDescript!$B$2:$C$27, 2, FALSE)</f>
        <v>0_technology_teachers_of_the</v>
      </c>
    </row>
    <row r="1043" spans="1:4" x14ac:dyDescent="0.25">
      <c r="A1043" t="s">
        <v>5175</v>
      </c>
      <c r="B1043" t="s">
        <v>5193</v>
      </c>
      <c r="C1043">
        <v>1</v>
      </c>
      <c r="D1043" s="9" t="str">
        <f>VLOOKUP(Table_scibert_document_topics[[#This Row],[Column3.topic]],scibert_documents_topicDescript!$B$2:$C$27, 2, FALSE)</f>
        <v>1_writing_feedback_the_and</v>
      </c>
    </row>
    <row r="1044" spans="1:4" x14ac:dyDescent="0.25">
      <c r="A1044" t="s">
        <v>5176</v>
      </c>
      <c r="B1044" t="s">
        <v>5203</v>
      </c>
      <c r="C1044">
        <v>13</v>
      </c>
      <c r="D1044" s="9" t="str">
        <f>VLOOKUP(Table_scibert_document_topics[[#This Row],[Column3.topic]],scibert_documents_topicDescript!$B$2:$C$27, 2, FALSE)</f>
        <v>13_digital_storytelling_the_and</v>
      </c>
    </row>
    <row r="1045" spans="1:4" x14ac:dyDescent="0.25">
      <c r="A1045" t="s">
        <v>5177</v>
      </c>
      <c r="B1045" t="s">
        <v>5205</v>
      </c>
      <c r="C1045">
        <v>12</v>
      </c>
      <c r="D1045" s="9" t="str">
        <f>VLOOKUP(Table_scibert_document_topics[[#This Row],[Column3.topic]],scibert_documents_topicDescript!$B$2:$C$27, 2, FALSE)</f>
        <v>12_listening_test_the_of</v>
      </c>
    </row>
    <row r="1046" spans="1:4" x14ac:dyDescent="0.25">
      <c r="A1046" t="s">
        <v>5178</v>
      </c>
      <c r="B1046" t="s">
        <v>5211</v>
      </c>
      <c r="C1046">
        <v>0</v>
      </c>
      <c r="D1046" s="9" t="str">
        <f>VLOOKUP(Table_scibert_document_topics[[#This Row],[Column3.topic]],scibert_documents_topicDescript!$B$2:$C$27, 2, FALSE)</f>
        <v>0_technology_teachers_of_the</v>
      </c>
    </row>
    <row r="1047" spans="1:4" x14ac:dyDescent="0.25">
      <c r="A1047" t="s">
        <v>5179</v>
      </c>
      <c r="B1047" t="s">
        <v>5215</v>
      </c>
      <c r="C1047">
        <v>0</v>
      </c>
      <c r="D1047" s="9" t="str">
        <f>VLOOKUP(Table_scibert_document_topics[[#This Row],[Column3.topic]],scibert_documents_topicDescript!$B$2:$C$27, 2, FALSE)</f>
        <v>0_technology_teachers_of_the</v>
      </c>
    </row>
    <row r="1048" spans="1:4" x14ac:dyDescent="0.25">
      <c r="A1048" t="s">
        <v>5180</v>
      </c>
      <c r="B1048" t="s">
        <v>5217</v>
      </c>
      <c r="C1048">
        <v>2</v>
      </c>
      <c r="D1048" s="9" t="str">
        <f>VLOOKUP(Table_scibert_document_topics[[#This Row],[Column3.topic]],scibert_documents_topicDescript!$B$2:$C$27, 2, FALSE)</f>
        <v>2_task_the_in_and</v>
      </c>
    </row>
    <row r="1049" spans="1:4" x14ac:dyDescent="0.25">
      <c r="A1049" t="s">
        <v>5181</v>
      </c>
      <c r="B1049" t="s">
        <v>5219</v>
      </c>
      <c r="C1049">
        <v>3</v>
      </c>
      <c r="D1049" s="9" t="str">
        <f>VLOOKUP(Table_scibert_document_topics[[#This Row],[Column3.topic]],scibert_documents_topicDescript!$B$2:$C$27, 2, FALSE)</f>
        <v>3_mobile_learning_mall_the</v>
      </c>
    </row>
    <row r="1050" spans="1:4" x14ac:dyDescent="0.25">
      <c r="A1050" t="s">
        <v>5182</v>
      </c>
      <c r="B1050" t="s">
        <v>5238</v>
      </c>
      <c r="C1050">
        <v>7</v>
      </c>
      <c r="D1050" s="9" t="str">
        <f>VLOOKUP(Table_scibert_document_topics[[#This Row],[Column3.topic]],scibert_documents_topicDescript!$B$2:$C$27, 2, FALSE)</f>
        <v>7_game_games_gaming_and</v>
      </c>
    </row>
    <row r="1051" spans="1:4" x14ac:dyDescent="0.25">
      <c r="A1051" t="s">
        <v>5183</v>
      </c>
      <c r="B1051" t="s">
        <v>5242</v>
      </c>
      <c r="C1051">
        <v>16</v>
      </c>
      <c r="D1051" s="9" t="str">
        <f>VLOOKUP(Table_scibert_document_topics[[#This Row],[Column3.topic]],scibert_documents_topicDescript!$B$2:$C$27, 2, FALSE)</f>
        <v>16_captions_comprehension_captioning_caption</v>
      </c>
    </row>
    <row r="1052" spans="1:4" x14ac:dyDescent="0.25">
      <c r="A1052" t="s">
        <v>5184</v>
      </c>
      <c r="B1052" t="s">
        <v>5244</v>
      </c>
      <c r="C1052">
        <v>7</v>
      </c>
      <c r="D1052" s="9" t="str">
        <f>VLOOKUP(Table_scibert_document_topics[[#This Row],[Column3.topic]],scibert_documents_topicDescript!$B$2:$C$27, 2, FALSE)</f>
        <v>7_game_games_gaming_and</v>
      </c>
    </row>
    <row r="1053" spans="1:4" x14ac:dyDescent="0.25">
      <c r="A1053" t="s">
        <v>5185</v>
      </c>
      <c r="B1053" t="s">
        <v>5246</v>
      </c>
      <c r="C1053">
        <v>7</v>
      </c>
      <c r="D1053" s="9" t="str">
        <f>VLOOKUP(Table_scibert_document_topics[[#This Row],[Column3.topic]],scibert_documents_topicDescript!$B$2:$C$27, 2, FALSE)</f>
        <v>7_game_games_gaming_and</v>
      </c>
    </row>
    <row r="1054" spans="1:4" x14ac:dyDescent="0.25">
      <c r="A1054" t="s">
        <v>5226</v>
      </c>
      <c r="B1054" t="s">
        <v>5248</v>
      </c>
      <c r="C1054">
        <v>14</v>
      </c>
      <c r="D1054" s="9" t="str">
        <f>VLOOKUP(Table_scibert_document_topics[[#This Row],[Column3.topic]],scibert_documents_topicDescript!$B$2:$C$27, 2, FALSE)</f>
        <v>14_and_in_language_social</v>
      </c>
    </row>
    <row r="1055" spans="1:4" x14ac:dyDescent="0.25">
      <c r="A1055" t="s">
        <v>5227</v>
      </c>
      <c r="B1055" t="s">
        <v>5250</v>
      </c>
      <c r="C1055">
        <v>-1</v>
      </c>
      <c r="D1055" s="9" t="str">
        <f>VLOOKUP(Table_scibert_document_topics[[#This Row],[Column3.topic]],scibert_documents_topicDescript!$B$2:$C$27, 2, FALSE)</f>
        <v>-1_the_of_and_in_language_learning</v>
      </c>
    </row>
    <row r="1056" spans="1:4" x14ac:dyDescent="0.25">
      <c r="A1056" t="s">
        <v>5228</v>
      </c>
      <c r="B1056" t="s">
        <v>5262</v>
      </c>
      <c r="C1056">
        <v>4</v>
      </c>
      <c r="D1056" s="9" t="str">
        <f>VLOOKUP(Table_scibert_document_topics[[#This Row],[Column3.topic]],scibert_documents_topicDescript!$B$2:$C$27, 2, FALSE)</f>
        <v>4_intercultural_telecollaboration_and_the</v>
      </c>
    </row>
    <row r="1057" spans="1:4" x14ac:dyDescent="0.25">
      <c r="A1057" t="s">
        <v>5229</v>
      </c>
      <c r="B1057" t="s">
        <v>5268</v>
      </c>
      <c r="C1057">
        <v>5</v>
      </c>
      <c r="D1057" s="9" t="str">
        <f>VLOOKUP(Table_scibert_document_topics[[#This Row],[Column3.topic]],scibert_documents_topicDescript!$B$2:$C$27, 2, FALSE)</f>
        <v>5_corpus_the_of_ddl</v>
      </c>
    </row>
    <row r="1058" spans="1:4" x14ac:dyDescent="0.25">
      <c r="A1058" t="s">
        <v>5230</v>
      </c>
      <c r="B1058" t="s">
        <v>5267</v>
      </c>
      <c r="C1058">
        <v>17</v>
      </c>
      <c r="D1058" s="9" t="str">
        <f>VLOOKUP(Table_scibert_document_topics[[#This Row],[Column3.topic]],scibert_documents_topicDescript!$B$2:$C$27, 2, FALSE)</f>
        <v>17_vocabulary_of_the_and</v>
      </c>
    </row>
    <row r="1059" spans="1:4" x14ac:dyDescent="0.25">
      <c r="A1059" t="s">
        <v>5231</v>
      </c>
      <c r="B1059" t="s">
        <v>5270</v>
      </c>
      <c r="C1059">
        <v>7</v>
      </c>
      <c r="D1059" s="9" t="str">
        <f>VLOOKUP(Table_scibert_document_topics[[#This Row],[Column3.topic]],scibert_documents_topicDescript!$B$2:$C$27, 2, FALSE)</f>
        <v>7_game_games_gaming_and</v>
      </c>
    </row>
    <row r="1060" spans="1:4" x14ac:dyDescent="0.25">
      <c r="A1060" t="s">
        <v>5232</v>
      </c>
      <c r="B1060" t="s">
        <v>5274</v>
      </c>
      <c r="C1060">
        <v>19</v>
      </c>
      <c r="D1060" s="9" t="str">
        <f>VLOOKUP(Table_scibert_document_topics[[#This Row],[Column3.topic]],scibert_documents_topicDescript!$B$2:$C$27, 2, FALSE)</f>
        <v>19_reading_students_comprehension_the</v>
      </c>
    </row>
    <row r="1061" spans="1:4" x14ac:dyDescent="0.25">
      <c r="A1061" t="s">
        <v>5233</v>
      </c>
      <c r="B1061" t="s">
        <v>5292</v>
      </c>
      <c r="C1061">
        <v>13</v>
      </c>
      <c r="D1061" s="9" t="str">
        <f>VLOOKUP(Table_scibert_document_topics[[#This Row],[Column3.topic]],scibert_documents_topicDescript!$B$2:$C$27, 2, FALSE)</f>
        <v>13_digital_storytelling_the_and</v>
      </c>
    </row>
    <row r="1062" spans="1:4" x14ac:dyDescent="0.25">
      <c r="A1062" t="s">
        <v>5234</v>
      </c>
      <c r="B1062" t="s">
        <v>5294</v>
      </c>
      <c r="C1062">
        <v>24</v>
      </c>
      <c r="D1062" s="9" t="str">
        <f>VLOOKUP(Table_scibert_document_topics[[#This Row],[Column3.topic]],scibert_documents_topicDescript!$B$2:$C$27, 2, FALSE)</f>
        <v>24_anxiety_fla_the_and</v>
      </c>
    </row>
    <row r="1063" spans="1:4" x14ac:dyDescent="0.25">
      <c r="A1063" t="s">
        <v>5235</v>
      </c>
      <c r="B1063" t="s">
        <v>5296</v>
      </c>
      <c r="C1063">
        <v>6</v>
      </c>
      <c r="D1063" s="9" t="str">
        <f>VLOOKUP(Table_scibert_document_topics[[#This Row],[Column3.topic]],scibert_documents_topicDescript!$B$2:$C$27, 2, FALSE)</f>
        <v>6_pronunciation_the_asr_of</v>
      </c>
    </row>
    <row r="1064" spans="1:4" x14ac:dyDescent="0.25">
      <c r="A1064" t="s">
        <v>5236</v>
      </c>
      <c r="B1064" t="s">
        <v>5298</v>
      </c>
      <c r="C1064">
        <v>-1</v>
      </c>
      <c r="D1064" s="9" t="str">
        <f>VLOOKUP(Table_scibert_document_topics[[#This Row],[Column3.topic]],scibert_documents_topicDescript!$B$2:$C$27, 2, FALSE)</f>
        <v>-1_the_of_and_in_language_learning</v>
      </c>
    </row>
    <row r="1065" spans="1:4" x14ac:dyDescent="0.25">
      <c r="A1065" t="s">
        <v>5281</v>
      </c>
      <c r="B1065" t="s">
        <v>5300</v>
      </c>
      <c r="C1065">
        <v>3</v>
      </c>
      <c r="D1065" s="9" t="str">
        <f>VLOOKUP(Table_scibert_document_topics[[#This Row],[Column3.topic]],scibert_documents_topicDescript!$B$2:$C$27, 2, FALSE)</f>
        <v>3_mobile_learning_mall_the</v>
      </c>
    </row>
    <row r="1066" spans="1:4" x14ac:dyDescent="0.25">
      <c r="A1066" t="s">
        <v>5282</v>
      </c>
      <c r="B1066" t="s">
        <v>5312</v>
      </c>
      <c r="C1066">
        <v>1</v>
      </c>
      <c r="D1066" s="9" t="str">
        <f>VLOOKUP(Table_scibert_document_topics[[#This Row],[Column3.topic]],scibert_documents_topicDescript!$B$2:$C$27, 2, FALSE)</f>
        <v>1_writing_feedback_the_and</v>
      </c>
    </row>
    <row r="1067" spans="1:4" x14ac:dyDescent="0.25">
      <c r="A1067" t="s">
        <v>5283</v>
      </c>
      <c r="B1067" t="s">
        <v>5314</v>
      </c>
      <c r="C1067">
        <v>1</v>
      </c>
      <c r="D1067" s="9" t="str">
        <f>VLOOKUP(Table_scibert_document_topics[[#This Row],[Column3.topic]],scibert_documents_topicDescript!$B$2:$C$27, 2, FALSE)</f>
        <v>1_writing_feedback_the_and</v>
      </c>
    </row>
    <row r="1068" spans="1:4" x14ac:dyDescent="0.25">
      <c r="A1068" t="s">
        <v>5284</v>
      </c>
      <c r="B1068" t="s">
        <v>5316</v>
      </c>
      <c r="C1068">
        <v>1</v>
      </c>
      <c r="D1068" s="9" t="str">
        <f>VLOOKUP(Table_scibert_document_topics[[#This Row],[Column3.topic]],scibert_documents_topicDescript!$B$2:$C$27, 2, FALSE)</f>
        <v>1_writing_feedback_the_and</v>
      </c>
    </row>
    <row r="1069" spans="1:4" x14ac:dyDescent="0.25">
      <c r="A1069" t="s">
        <v>5285</v>
      </c>
      <c r="B1069" t="s">
        <v>5318</v>
      </c>
      <c r="C1069">
        <v>1</v>
      </c>
      <c r="D1069" s="9" t="str">
        <f>VLOOKUP(Table_scibert_document_topics[[#This Row],[Column3.topic]],scibert_documents_topicDescript!$B$2:$C$27, 2, FALSE)</f>
        <v>1_writing_feedback_the_and</v>
      </c>
    </row>
    <row r="1070" spans="1:4" x14ac:dyDescent="0.25">
      <c r="A1070" t="s">
        <v>5286</v>
      </c>
      <c r="B1070" t="s">
        <v>5320</v>
      </c>
      <c r="C1070">
        <v>1</v>
      </c>
      <c r="D1070" s="9" t="str">
        <f>VLOOKUP(Table_scibert_document_topics[[#This Row],[Column3.topic]],scibert_documents_topicDescript!$B$2:$C$27, 2, FALSE)</f>
        <v>1_writing_feedback_the_and</v>
      </c>
    </row>
    <row r="1071" spans="1:4" x14ac:dyDescent="0.25">
      <c r="A1071" t="s">
        <v>5287</v>
      </c>
      <c r="B1071" t="s">
        <v>5322</v>
      </c>
      <c r="C1071">
        <v>1</v>
      </c>
      <c r="D1071" s="9" t="str">
        <f>VLOOKUP(Table_scibert_document_topics[[#This Row],[Column3.topic]],scibert_documents_topicDescript!$B$2:$C$27, 2, FALSE)</f>
        <v>1_writing_feedback_the_and</v>
      </c>
    </row>
    <row r="1072" spans="1:4" x14ac:dyDescent="0.25">
      <c r="A1072" t="s">
        <v>5288</v>
      </c>
      <c r="B1072" t="s">
        <v>5341</v>
      </c>
      <c r="C1072">
        <v>-1</v>
      </c>
      <c r="D1072" s="9" t="str">
        <f>VLOOKUP(Table_scibert_document_topics[[#This Row],[Column3.topic]],scibert_documents_topicDescript!$B$2:$C$27, 2, FALSE)</f>
        <v>-1_the_of_and_in_language_learning</v>
      </c>
    </row>
    <row r="1073" spans="1:4" x14ac:dyDescent="0.25">
      <c r="A1073" t="s">
        <v>5289</v>
      </c>
      <c r="B1073" t="s">
        <v>5343</v>
      </c>
      <c r="C1073">
        <v>-1</v>
      </c>
      <c r="D1073" s="9" t="str">
        <f>VLOOKUP(Table_scibert_document_topics[[#This Row],[Column3.topic]],scibert_documents_topicDescript!$B$2:$C$27, 2, FALSE)</f>
        <v>-1_the_of_and_in_language_learning</v>
      </c>
    </row>
    <row r="1074" spans="1:4" x14ac:dyDescent="0.25">
      <c r="A1074" t="s">
        <v>5290</v>
      </c>
      <c r="B1074" t="s">
        <v>5345</v>
      </c>
      <c r="C1074">
        <v>15</v>
      </c>
      <c r="D1074" s="9" t="str">
        <f>VLOOKUP(Table_scibert_document_topics[[#This Row],[Column3.topic]],scibert_documents_topicDescript!$B$2:$C$27, 2, FALSE)</f>
        <v>15_multimodal_of_the_and</v>
      </c>
    </row>
    <row r="1075" spans="1:4" x14ac:dyDescent="0.25">
      <c r="A1075" t="s">
        <v>5335</v>
      </c>
      <c r="B1075" t="s">
        <v>5347</v>
      </c>
      <c r="C1075">
        <v>15</v>
      </c>
      <c r="D1075" s="9" t="str">
        <f>VLOOKUP(Table_scibert_document_topics[[#This Row],[Column3.topic]],scibert_documents_topicDescript!$B$2:$C$27, 2, FALSE)</f>
        <v>15_multimodal_of_the_and</v>
      </c>
    </row>
    <row r="1076" spans="1:4" x14ac:dyDescent="0.25">
      <c r="A1076" t="s">
        <v>5336</v>
      </c>
      <c r="B1076" t="s">
        <v>5349</v>
      </c>
      <c r="C1076">
        <v>7</v>
      </c>
      <c r="D1076" s="9" t="str">
        <f>VLOOKUP(Table_scibert_document_topics[[#This Row],[Column3.topic]],scibert_documents_topicDescript!$B$2:$C$27, 2, FALSE)</f>
        <v>7_game_games_gaming_and</v>
      </c>
    </row>
    <row r="1077" spans="1:4" x14ac:dyDescent="0.25">
      <c r="A1077" t="s">
        <v>5337</v>
      </c>
      <c r="B1077" t="s">
        <v>5351</v>
      </c>
      <c r="C1077">
        <v>4</v>
      </c>
      <c r="D1077" s="9" t="str">
        <f>VLOOKUP(Table_scibert_document_topics[[#This Row],[Column3.topic]],scibert_documents_topicDescript!$B$2:$C$27, 2, FALSE)</f>
        <v>4_intercultural_telecollaboration_and_the</v>
      </c>
    </row>
    <row r="1078" spans="1:4" x14ac:dyDescent="0.25">
      <c r="A1078" t="s">
        <v>5338</v>
      </c>
      <c r="B1078" t="s">
        <v>5353</v>
      </c>
      <c r="C1078">
        <v>-1</v>
      </c>
      <c r="D1078" s="9" t="str">
        <f>VLOOKUP(Table_scibert_document_topics[[#This Row],[Column3.topic]],scibert_documents_topicDescript!$B$2:$C$27, 2, FALSE)</f>
        <v>-1_the_of_and_in_language_learning</v>
      </c>
    </row>
    <row r="1079" spans="1:4" x14ac:dyDescent="0.25">
      <c r="A1079" t="s">
        <v>5339</v>
      </c>
      <c r="B1079" t="s">
        <v>5355</v>
      </c>
      <c r="C1079">
        <v>-1</v>
      </c>
      <c r="D1079" s="9" t="str">
        <f>VLOOKUP(Table_scibert_document_topics[[#This Row],[Column3.topic]],scibert_documents_topicDescript!$B$2:$C$27, 2, FALSE)</f>
        <v>-1_the_of_and_in_language_learning</v>
      </c>
    </row>
    <row r="1080" spans="1:4" x14ac:dyDescent="0.25">
      <c r="A1080" t="s">
        <v>5372</v>
      </c>
      <c r="B1080" t="s">
        <v>5387</v>
      </c>
      <c r="C1080">
        <v>21</v>
      </c>
      <c r="D1080" s="9" t="str">
        <f>VLOOKUP(Table_scibert_document_topics[[#This Row],[Column3.topic]],scibert_documents_topicDescript!$B$2:$C$27, 2, FALSE)</f>
        <v>21_call_quot_studies_the</v>
      </c>
    </row>
    <row r="1081" spans="1:4" x14ac:dyDescent="0.25">
      <c r="A1081" t="s">
        <v>5373</v>
      </c>
      <c r="B1081" t="s">
        <v>5391</v>
      </c>
      <c r="C1081">
        <v>2</v>
      </c>
      <c r="D1081" s="9" t="str">
        <f>VLOOKUP(Table_scibert_document_topics[[#This Row],[Column3.topic]],scibert_documents_topicDescript!$B$2:$C$27, 2, FALSE)</f>
        <v>2_task_the_in_and</v>
      </c>
    </row>
    <row r="1082" spans="1:4" x14ac:dyDescent="0.25">
      <c r="A1082" t="s">
        <v>5374</v>
      </c>
      <c r="B1082" t="s">
        <v>5393</v>
      </c>
      <c r="C1082">
        <v>-1</v>
      </c>
      <c r="D1082" s="9" t="str">
        <f>VLOOKUP(Table_scibert_document_topics[[#This Row],[Column3.topic]],scibert_documents_topicDescript!$B$2:$C$27, 2, FALSE)</f>
        <v>-1_the_of_and_in_language_learning</v>
      </c>
    </row>
    <row r="1083" spans="1:4" x14ac:dyDescent="0.25">
      <c r="A1083" t="s">
        <v>5375</v>
      </c>
      <c r="B1083" t="s">
        <v>5395</v>
      </c>
      <c r="C1083">
        <v>3</v>
      </c>
      <c r="D1083" s="9" t="str">
        <f>VLOOKUP(Table_scibert_document_topics[[#This Row],[Column3.topic]],scibert_documents_topicDescript!$B$2:$C$27, 2, FALSE)</f>
        <v>3_mobile_learning_mall_the</v>
      </c>
    </row>
    <row r="1084" spans="1:4" x14ac:dyDescent="0.25">
      <c r="A1084" t="s">
        <v>5376</v>
      </c>
      <c r="B1084" t="s">
        <v>5397</v>
      </c>
      <c r="C1084">
        <v>19</v>
      </c>
      <c r="D1084" s="9" t="str">
        <f>VLOOKUP(Table_scibert_document_topics[[#This Row],[Column3.topic]],scibert_documents_topicDescript!$B$2:$C$27, 2, FALSE)</f>
        <v>19_reading_students_comprehension_the</v>
      </c>
    </row>
    <row r="1085" spans="1:4" x14ac:dyDescent="0.25">
      <c r="A1085" t="s">
        <v>5377</v>
      </c>
      <c r="B1085" t="s">
        <v>5407</v>
      </c>
      <c r="C1085">
        <v>6</v>
      </c>
      <c r="D1085" s="9" t="str">
        <f>VLOOKUP(Table_scibert_document_topics[[#This Row],[Column3.topic]],scibert_documents_topicDescript!$B$2:$C$27, 2, FALSE)</f>
        <v>6_pronunciation_the_asr_of</v>
      </c>
    </row>
    <row r="1086" spans="1:4" x14ac:dyDescent="0.25">
      <c r="A1086" t="s">
        <v>5378</v>
      </c>
      <c r="B1086" t="s">
        <v>5409</v>
      </c>
      <c r="C1086">
        <v>-1</v>
      </c>
      <c r="D1086" s="9" t="str">
        <f>VLOOKUP(Table_scibert_document_topics[[#This Row],[Column3.topic]],scibert_documents_topicDescript!$B$2:$C$27, 2, FALSE)</f>
        <v>-1_the_of_and_in_language_learning</v>
      </c>
    </row>
    <row r="1087" spans="1:4" x14ac:dyDescent="0.25">
      <c r="A1087" t="s">
        <v>5379</v>
      </c>
      <c r="B1087" t="s">
        <v>5411</v>
      </c>
      <c r="C1087">
        <v>15</v>
      </c>
      <c r="D1087" s="9" t="str">
        <f>VLOOKUP(Table_scibert_document_topics[[#This Row],[Column3.topic]],scibert_documents_topicDescript!$B$2:$C$27, 2, FALSE)</f>
        <v>15_multimodal_of_the_and</v>
      </c>
    </row>
    <row r="1088" spans="1:4" x14ac:dyDescent="0.25">
      <c r="A1088" t="s">
        <v>5380</v>
      </c>
      <c r="B1088" t="s">
        <v>5413</v>
      </c>
      <c r="C1088">
        <v>9</v>
      </c>
      <c r="D1088" s="9" t="str">
        <f>VLOOKUP(Table_scibert_document_topics[[#This Row],[Column3.topic]],scibert_documents_topicDescript!$B$2:$C$27, 2, FALSE)</f>
        <v>9_writing_collaborative_wiki_the</v>
      </c>
    </row>
    <row r="1089" spans="1:4" x14ac:dyDescent="0.25">
      <c r="A1089" t="s">
        <v>5381</v>
      </c>
      <c r="B1089" t="s">
        <v>5415</v>
      </c>
      <c r="C1089">
        <v>14</v>
      </c>
      <c r="D1089" s="9" t="str">
        <f>VLOOKUP(Table_scibert_document_topics[[#This Row],[Column3.topic]],scibert_documents_topicDescript!$B$2:$C$27, 2, FALSE)</f>
        <v>14_and_in_language_social</v>
      </c>
    </row>
    <row r="1090" spans="1:4" x14ac:dyDescent="0.25">
      <c r="A1090" t="s">
        <v>5382</v>
      </c>
      <c r="B1090" t="s">
        <v>5417</v>
      </c>
      <c r="C1090">
        <v>1</v>
      </c>
      <c r="D1090" s="9" t="str">
        <f>VLOOKUP(Table_scibert_document_topics[[#This Row],[Column3.topic]],scibert_documents_topicDescript!$B$2:$C$27, 2, FALSE)</f>
        <v>1_writing_feedback_the_and</v>
      </c>
    </row>
    <row r="1091" spans="1:4" x14ac:dyDescent="0.25">
      <c r="A1091" t="s">
        <v>5383</v>
      </c>
      <c r="B1091" t="s">
        <v>5419</v>
      </c>
      <c r="C1091">
        <v>-1</v>
      </c>
      <c r="D1091" s="9" t="str">
        <f>VLOOKUP(Table_scibert_document_topics[[#This Row],[Column3.topic]],scibert_documents_topicDescript!$B$2:$C$27, 2, FALSE)</f>
        <v>-1_the_of_and_in_language_learning</v>
      </c>
    </row>
    <row r="1092" spans="1:4" x14ac:dyDescent="0.25">
      <c r="A1092" t="s">
        <v>5385</v>
      </c>
      <c r="B1092" t="s">
        <v>5446</v>
      </c>
      <c r="C1092">
        <v>-1</v>
      </c>
      <c r="D1092" s="9" t="str">
        <f>VLOOKUP(Table_scibert_document_topics[[#This Row],[Column3.topic]],scibert_documents_topicDescript!$B$2:$C$27, 2, FALSE)</f>
        <v>-1_the_of_and_in_language_learning</v>
      </c>
    </row>
    <row r="1093" spans="1:4" x14ac:dyDescent="0.25">
      <c r="A1093" t="s">
        <v>5384</v>
      </c>
      <c r="B1093" t="s">
        <v>5448</v>
      </c>
      <c r="C1093">
        <v>-1</v>
      </c>
      <c r="D1093" s="9" t="str">
        <f>VLOOKUP(Table_scibert_document_topics[[#This Row],[Column3.topic]],scibert_documents_topicDescript!$B$2:$C$27, 2, FALSE)</f>
        <v>-1_the_of_and_in_language_learning</v>
      </c>
    </row>
    <row r="1094" spans="1:4" x14ac:dyDescent="0.25">
      <c r="A1094" t="s">
        <v>5444</v>
      </c>
      <c r="B1094" t="s">
        <v>5450</v>
      </c>
      <c r="C1094">
        <v>11</v>
      </c>
      <c r="D1094" s="9" t="str">
        <f>VLOOKUP(Table_scibert_document_topics[[#This Row],[Column3.topic]],scibert_documents_topicDescript!$B$2:$C$27, 2, FALSE)</f>
        <v>11_online_and_the_for</v>
      </c>
    </row>
    <row r="1095" spans="1:4" x14ac:dyDescent="0.25">
      <c r="A1095" t="s">
        <v>5434</v>
      </c>
      <c r="B1095" t="s">
        <v>5452</v>
      </c>
      <c r="C1095">
        <v>-1</v>
      </c>
      <c r="D1095" s="9" t="str">
        <f>VLOOKUP(Table_scibert_document_topics[[#This Row],[Column3.topic]],scibert_documents_topicDescript!$B$2:$C$27, 2, FALSE)</f>
        <v>-1_the_of_and_in_language_learning</v>
      </c>
    </row>
    <row r="1096" spans="1:4" x14ac:dyDescent="0.25">
      <c r="A1096" t="s">
        <v>5435</v>
      </c>
      <c r="B1096" t="s">
        <v>5454</v>
      </c>
      <c r="C1096">
        <v>3</v>
      </c>
      <c r="D1096" s="9" t="str">
        <f>VLOOKUP(Table_scibert_document_topics[[#This Row],[Column3.topic]],scibert_documents_topicDescript!$B$2:$C$27, 2, FALSE)</f>
        <v>3_mobile_learning_mall_the</v>
      </c>
    </row>
    <row r="1097" spans="1:4" x14ac:dyDescent="0.25">
      <c r="A1097" t="s">
        <v>5436</v>
      </c>
      <c r="B1097" t="s">
        <v>5456</v>
      </c>
      <c r="C1097">
        <v>3</v>
      </c>
      <c r="D1097" s="9" t="str">
        <f>VLOOKUP(Table_scibert_document_topics[[#This Row],[Column3.topic]],scibert_documents_topicDescript!$B$2:$C$27, 2, FALSE)</f>
        <v>3_mobile_learning_mall_the</v>
      </c>
    </row>
    <row r="1098" spans="1:4" x14ac:dyDescent="0.25">
      <c r="A1098" t="s">
        <v>5437</v>
      </c>
      <c r="B1098" t="s">
        <v>5458</v>
      </c>
      <c r="C1098">
        <v>-1</v>
      </c>
      <c r="D1098" s="9" t="str">
        <f>VLOOKUP(Table_scibert_document_topics[[#This Row],[Column3.topic]],scibert_documents_topicDescript!$B$2:$C$27, 2, FALSE)</f>
        <v>-1_the_of_and_in_language_learning</v>
      </c>
    </row>
    <row r="1099" spans="1:4" x14ac:dyDescent="0.25">
      <c r="A1099" t="s">
        <v>5438</v>
      </c>
      <c r="B1099" t="s">
        <v>5460</v>
      </c>
      <c r="C1099">
        <v>12</v>
      </c>
      <c r="D1099" s="9" t="str">
        <f>VLOOKUP(Table_scibert_document_topics[[#This Row],[Column3.topic]],scibert_documents_topicDescript!$B$2:$C$27, 2, FALSE)</f>
        <v>12_listening_test_the_of</v>
      </c>
    </row>
    <row r="1100" spans="1:4" x14ac:dyDescent="0.25">
      <c r="A1100" t="s">
        <v>5439</v>
      </c>
      <c r="B1100" t="s">
        <v>5462</v>
      </c>
      <c r="C1100">
        <v>-1</v>
      </c>
      <c r="D1100" s="9" t="str">
        <f>VLOOKUP(Table_scibert_document_topics[[#This Row],[Column3.topic]],scibert_documents_topicDescript!$B$2:$C$27, 2, FALSE)</f>
        <v>-1_the_of_and_in_language_learning</v>
      </c>
    </row>
    <row r="1101" spans="1:4" x14ac:dyDescent="0.25">
      <c r="A1101" t="s">
        <v>5440</v>
      </c>
      <c r="B1101" t="s">
        <v>5464</v>
      </c>
      <c r="C1101">
        <v>-1</v>
      </c>
      <c r="D1101" s="9" t="str">
        <f>VLOOKUP(Table_scibert_document_topics[[#This Row],[Column3.topic]],scibert_documents_topicDescript!$B$2:$C$27, 2, FALSE)</f>
        <v>-1_the_of_and_in_language_learning</v>
      </c>
    </row>
    <row r="1102" spans="1:4" x14ac:dyDescent="0.25">
      <c r="A1102" t="s">
        <v>5441</v>
      </c>
      <c r="B1102" t="s">
        <v>5466</v>
      </c>
      <c r="C1102">
        <v>-1</v>
      </c>
      <c r="D1102" s="9" t="str">
        <f>VLOOKUP(Table_scibert_document_topics[[#This Row],[Column3.topic]],scibert_documents_topicDescript!$B$2:$C$27, 2, FALSE)</f>
        <v>-1_the_of_and_in_language_learning</v>
      </c>
    </row>
    <row r="1103" spans="1:4" x14ac:dyDescent="0.25">
      <c r="A1103" t="s">
        <v>5442</v>
      </c>
      <c r="B1103" t="s">
        <v>5467</v>
      </c>
      <c r="C1103">
        <v>-1</v>
      </c>
      <c r="D1103" s="9" t="str">
        <f>VLOOKUP(Table_scibert_document_topics[[#This Row],[Column3.topic]],scibert_documents_topicDescript!$B$2:$C$27, 2, FALSE)</f>
        <v>-1_the_of_and_in_language_learning</v>
      </c>
    </row>
    <row r="1104" spans="1:4" x14ac:dyDescent="0.25">
      <c r="A1104" t="s">
        <v>5443</v>
      </c>
      <c r="B1104" t="s">
        <v>5469</v>
      </c>
      <c r="C1104">
        <v>5</v>
      </c>
      <c r="D1104" s="9" t="str">
        <f>VLOOKUP(Table_scibert_document_topics[[#This Row],[Column3.topic]],scibert_documents_topicDescript!$B$2:$C$27, 2, FALSE)</f>
        <v>5_corpus_the_of_ddl</v>
      </c>
    </row>
    <row r="1105" spans="1:4" x14ac:dyDescent="0.25">
      <c r="A1105" t="s">
        <v>5487</v>
      </c>
      <c r="B1105" t="s">
        <v>5497</v>
      </c>
      <c r="C1105">
        <v>6</v>
      </c>
      <c r="D1105" s="9" t="str">
        <f>VLOOKUP(Table_scibert_document_topics[[#This Row],[Column3.topic]],scibert_documents_topicDescript!$B$2:$C$27, 2, FALSE)</f>
        <v>6_pronunciation_the_asr_of</v>
      </c>
    </row>
    <row r="1106" spans="1:4" x14ac:dyDescent="0.25">
      <c r="A1106" t="s">
        <v>5488</v>
      </c>
      <c r="B1106" t="s">
        <v>5499</v>
      </c>
      <c r="C1106">
        <v>14</v>
      </c>
      <c r="D1106" s="9" t="str">
        <f>VLOOKUP(Table_scibert_document_topics[[#This Row],[Column3.topic]],scibert_documents_topicDescript!$B$2:$C$27, 2, FALSE)</f>
        <v>14_and_in_language_social</v>
      </c>
    </row>
    <row r="1107" spans="1:4" x14ac:dyDescent="0.25">
      <c r="A1107" t="s">
        <v>5489</v>
      </c>
      <c r="B1107" t="s">
        <v>5501</v>
      </c>
      <c r="C1107">
        <v>3</v>
      </c>
      <c r="D1107" s="9" t="str">
        <f>VLOOKUP(Table_scibert_document_topics[[#This Row],[Column3.topic]],scibert_documents_topicDescript!$B$2:$C$27, 2, FALSE)</f>
        <v>3_mobile_learning_mall_the</v>
      </c>
    </row>
    <row r="1108" spans="1:4" x14ac:dyDescent="0.25">
      <c r="A1108" t="s">
        <v>5490</v>
      </c>
      <c r="B1108" t="s">
        <v>5503</v>
      </c>
      <c r="C1108">
        <v>10</v>
      </c>
      <c r="D1108" s="9" t="str">
        <f>VLOOKUP(Table_scibert_document_topics[[#This Row],[Column3.topic]],scibert_documents_topicDescript!$B$2:$C$27, 2, FALSE)</f>
        <v>10_vr_virtual_the_and</v>
      </c>
    </row>
    <row r="1109" spans="1:4" x14ac:dyDescent="0.25">
      <c r="A1109" t="s">
        <v>5491</v>
      </c>
      <c r="B1109" t="s">
        <v>5505</v>
      </c>
      <c r="C1109">
        <v>-1</v>
      </c>
      <c r="D1109" s="9" t="str">
        <f>VLOOKUP(Table_scibert_document_topics[[#This Row],[Column3.topic]],scibert_documents_topicDescript!$B$2:$C$27, 2, FALSE)</f>
        <v>-1_the_of_and_in_language_learning</v>
      </c>
    </row>
    <row r="1110" spans="1:4" x14ac:dyDescent="0.25">
      <c r="A1110" t="s">
        <v>5492</v>
      </c>
      <c r="B1110" t="s">
        <v>5507</v>
      </c>
      <c r="C1110">
        <v>8</v>
      </c>
      <c r="D1110" s="9" t="str">
        <f>VLOOKUP(Table_scibert_document_topics[[#This Row],[Column3.topic]],scibert_documents_topicDescript!$B$2:$C$27, 2, FALSE)</f>
        <v>8_blended_online_the_learning</v>
      </c>
    </row>
    <row r="1111" spans="1:4" x14ac:dyDescent="0.25">
      <c r="A1111" t="s">
        <v>5493</v>
      </c>
      <c r="B1111" t="s">
        <v>5509</v>
      </c>
      <c r="C1111">
        <v>-1</v>
      </c>
      <c r="D1111" s="9" t="str">
        <f>VLOOKUP(Table_scibert_document_topics[[#This Row],[Column3.topic]],scibert_documents_topicDescript!$B$2:$C$27, 2, FALSE)</f>
        <v>-1_the_of_and_in_language_learning</v>
      </c>
    </row>
    <row r="1112" spans="1:4" x14ac:dyDescent="0.25">
      <c r="A1112" t="s">
        <v>5494</v>
      </c>
      <c r="B1112" t="s">
        <v>5511</v>
      </c>
      <c r="C1112">
        <v>-1</v>
      </c>
      <c r="D1112" s="9" t="str">
        <f>VLOOKUP(Table_scibert_document_topics[[#This Row],[Column3.topic]],scibert_documents_topicDescript!$B$2:$C$27, 2, FALSE)</f>
        <v>-1_the_of_and_in_language_learning</v>
      </c>
    </row>
    <row r="1113" spans="1:4" x14ac:dyDescent="0.25">
      <c r="A1113" t="s">
        <v>5495</v>
      </c>
      <c r="B1113" t="s">
        <v>5541</v>
      </c>
      <c r="C1113">
        <v>5</v>
      </c>
      <c r="D1113" s="9" t="str">
        <f>VLOOKUP(Table_scibert_document_topics[[#This Row],[Column3.topic]],scibert_documents_topicDescript!$B$2:$C$27, 2, FALSE)</f>
        <v>5_corpus_the_of_ddl</v>
      </c>
    </row>
    <row r="1114" spans="1:4" x14ac:dyDescent="0.25">
      <c r="A1114" t="s">
        <v>5536</v>
      </c>
      <c r="B1114" t="s">
        <v>5545</v>
      </c>
      <c r="C1114">
        <v>21</v>
      </c>
      <c r="D1114" s="9" t="str">
        <f>VLOOKUP(Table_scibert_document_topics[[#This Row],[Column3.topic]],scibert_documents_topicDescript!$B$2:$C$27, 2, FALSE)</f>
        <v>21_call_quot_studies_the</v>
      </c>
    </row>
    <row r="1115" spans="1:4" x14ac:dyDescent="0.25">
      <c r="A1115" t="s">
        <v>5537</v>
      </c>
      <c r="B1115" t="s">
        <v>5549</v>
      </c>
      <c r="C1115">
        <v>10</v>
      </c>
      <c r="D1115" s="9" t="str">
        <f>VLOOKUP(Table_scibert_document_topics[[#This Row],[Column3.topic]],scibert_documents_topicDescript!$B$2:$C$27, 2, FALSE)</f>
        <v>10_vr_virtual_the_and</v>
      </c>
    </row>
    <row r="1116" spans="1:4" x14ac:dyDescent="0.25">
      <c r="A1116" t="s">
        <v>5538</v>
      </c>
      <c r="B1116" t="s">
        <v>5573</v>
      </c>
      <c r="C1116">
        <v>-1</v>
      </c>
      <c r="D1116" s="9" t="str">
        <f>VLOOKUP(Table_scibert_document_topics[[#This Row],[Column3.topic]],scibert_documents_topicDescript!$B$2:$C$27, 2, FALSE)</f>
        <v>-1_the_of_and_in_language_learning</v>
      </c>
    </row>
    <row r="1117" spans="1:4" x14ac:dyDescent="0.25">
      <c r="A1117" t="s">
        <v>5551</v>
      </c>
      <c r="B1117" t="s">
        <v>5577</v>
      </c>
      <c r="C1117">
        <v>-1</v>
      </c>
      <c r="D1117" s="9" t="str">
        <f>VLOOKUP(Table_scibert_document_topics[[#This Row],[Column3.topic]],scibert_documents_topicDescript!$B$2:$C$27, 2, FALSE)</f>
        <v>-1_the_of_and_in_language_learning</v>
      </c>
    </row>
    <row r="1118" spans="1:4" x14ac:dyDescent="0.25">
      <c r="A1118" t="s">
        <v>5552</v>
      </c>
      <c r="B1118" t="s">
        <v>5581</v>
      </c>
      <c r="C1118">
        <v>20</v>
      </c>
      <c r="D1118" s="9" t="str">
        <f>VLOOKUP(Table_scibert_document_topics[[#This Row],[Column3.topic]],scibert_documents_topicDescript!$B$2:$C$27, 2, FALSE)</f>
        <v>20_and_of_identity_in</v>
      </c>
    </row>
    <row r="1119" spans="1:4" x14ac:dyDescent="0.25">
      <c r="A1119" t="s">
        <v>5553</v>
      </c>
      <c r="B1119" t="s">
        <v>5585</v>
      </c>
      <c r="C1119">
        <v>20</v>
      </c>
      <c r="D1119" s="9" t="str">
        <f>VLOOKUP(Table_scibert_document_topics[[#This Row],[Column3.topic]],scibert_documents_topicDescript!$B$2:$C$27, 2, FALSE)</f>
        <v>20_and_of_identity_in</v>
      </c>
    </row>
    <row r="1120" spans="1:4" x14ac:dyDescent="0.25">
      <c r="A1120" t="s">
        <v>5554</v>
      </c>
      <c r="B1120" t="s">
        <v>5589</v>
      </c>
      <c r="C1120">
        <v>10</v>
      </c>
      <c r="D1120" s="9" t="str">
        <f>VLOOKUP(Table_scibert_document_topics[[#This Row],[Column3.topic]],scibert_documents_topicDescript!$B$2:$C$27, 2, FALSE)</f>
        <v>10_vr_virtual_the_and</v>
      </c>
    </row>
    <row r="1121" spans="1:4" x14ac:dyDescent="0.25">
      <c r="A1121" t="s">
        <v>5555</v>
      </c>
      <c r="B1121" t="s">
        <v>5593</v>
      </c>
      <c r="C1121">
        <v>-1</v>
      </c>
      <c r="D1121" s="9" t="str">
        <f>VLOOKUP(Table_scibert_document_topics[[#This Row],[Column3.topic]],scibert_documents_topicDescript!$B$2:$C$27, 2, FALSE)</f>
        <v>-1_the_of_and_in_language_learning</v>
      </c>
    </row>
    <row r="1122" spans="1:4" x14ac:dyDescent="0.25">
      <c r="A1122" t="s">
        <v>5557</v>
      </c>
      <c r="B1122" t="s">
        <v>5597</v>
      </c>
      <c r="C1122">
        <v>10</v>
      </c>
      <c r="D1122" s="9" t="str">
        <f>VLOOKUP(Table_scibert_document_topics[[#This Row],[Column3.topic]],scibert_documents_topicDescript!$B$2:$C$27, 2, FALSE)</f>
        <v>10_vr_virtual_the_and</v>
      </c>
    </row>
    <row r="1123" spans="1:4" x14ac:dyDescent="0.25">
      <c r="A1123" t="s">
        <v>5558</v>
      </c>
      <c r="B1123" t="s">
        <v>5601</v>
      </c>
      <c r="C1123">
        <v>-1</v>
      </c>
      <c r="D1123" s="9" t="str">
        <f>VLOOKUP(Table_scibert_document_topics[[#This Row],[Column3.topic]],scibert_documents_topicDescript!$B$2:$C$27, 2, FALSE)</f>
        <v>-1_the_of_and_in_language_learning</v>
      </c>
    </row>
    <row r="1124" spans="1:4" x14ac:dyDescent="0.25">
      <c r="A1124" t="s">
        <v>5559</v>
      </c>
      <c r="B1124" t="s">
        <v>5604</v>
      </c>
      <c r="C1124">
        <v>23</v>
      </c>
      <c r="D1124" s="9" t="str">
        <f>VLOOKUP(Table_scibert_document_topics[[#This Row],[Column3.topic]],scibert_documents_topicDescript!$B$2:$C$27, 2, FALSE)</f>
        <v>23_robot_rall_the_and</v>
      </c>
    </row>
    <row r="1125" spans="1:4" x14ac:dyDescent="0.25">
      <c r="A1125" t="s">
        <v>5560</v>
      </c>
      <c r="B1125" t="s">
        <v>5607</v>
      </c>
      <c r="C1125">
        <v>7</v>
      </c>
      <c r="D1125" s="9" t="str">
        <f>VLOOKUP(Table_scibert_document_topics[[#This Row],[Column3.topic]],scibert_documents_topicDescript!$B$2:$C$27, 2, FALSE)</f>
        <v>7_game_games_gaming_and</v>
      </c>
    </row>
    <row r="1126" spans="1:4" x14ac:dyDescent="0.25">
      <c r="A1126" t="s">
        <v>5561</v>
      </c>
      <c r="B1126" t="s">
        <v>5609</v>
      </c>
      <c r="C1126">
        <v>2</v>
      </c>
      <c r="D1126" s="9" t="str">
        <f>VLOOKUP(Table_scibert_document_topics[[#This Row],[Column3.topic]],scibert_documents_topicDescript!$B$2:$C$27, 2, FALSE)</f>
        <v>2_task_the_in_and</v>
      </c>
    </row>
    <row r="1127" spans="1:4" x14ac:dyDescent="0.25">
      <c r="A1127" t="s">
        <v>5562</v>
      </c>
      <c r="B1127" t="s">
        <v>5615</v>
      </c>
      <c r="C1127">
        <v>15</v>
      </c>
      <c r="D1127" s="9" t="str">
        <f>VLOOKUP(Table_scibert_document_topics[[#This Row],[Column3.topic]],scibert_documents_topicDescript!$B$2:$C$27, 2, FALSE)</f>
        <v>15_multimodal_of_the_and</v>
      </c>
    </row>
    <row r="1128" spans="1:4" x14ac:dyDescent="0.25">
      <c r="A1128" t="s">
        <v>5563</v>
      </c>
      <c r="B1128" t="s">
        <v>5619</v>
      </c>
      <c r="C1128">
        <v>6</v>
      </c>
      <c r="D1128" s="9" t="str">
        <f>VLOOKUP(Table_scibert_document_topics[[#This Row],[Column3.topic]],scibert_documents_topicDescript!$B$2:$C$27, 2, FALSE)</f>
        <v>6_pronunciation_the_asr_of</v>
      </c>
    </row>
    <row r="1129" spans="1:4" x14ac:dyDescent="0.25">
      <c r="A1129" t="s">
        <v>5564</v>
      </c>
      <c r="B1129" t="s">
        <v>5623</v>
      </c>
      <c r="C1129">
        <v>2</v>
      </c>
      <c r="D1129" s="9" t="str">
        <f>VLOOKUP(Table_scibert_document_topics[[#This Row],[Column3.topic]],scibert_documents_topicDescript!$B$2:$C$27, 2, FALSE)</f>
        <v>2_task_the_in_and</v>
      </c>
    </row>
    <row r="1130" spans="1:4" x14ac:dyDescent="0.25">
      <c r="A1130" t="s">
        <v>5565</v>
      </c>
      <c r="B1130" t="s">
        <v>5627</v>
      </c>
      <c r="C1130">
        <v>-1</v>
      </c>
      <c r="D1130" s="9" t="str">
        <f>VLOOKUP(Table_scibert_document_topics[[#This Row],[Column3.topic]],scibert_documents_topicDescript!$B$2:$C$27, 2, FALSE)</f>
        <v>-1_the_of_and_in_language_learning</v>
      </c>
    </row>
    <row r="1131" spans="1:4" x14ac:dyDescent="0.25">
      <c r="A1131" t="s">
        <v>5566</v>
      </c>
      <c r="B1131" t="s">
        <v>5633</v>
      </c>
      <c r="C1131">
        <v>1</v>
      </c>
      <c r="D1131" s="9" t="str">
        <f>VLOOKUP(Table_scibert_document_topics[[#This Row],[Column3.topic]],scibert_documents_topicDescript!$B$2:$C$27, 2, FALSE)</f>
        <v>1_writing_feedback_the_and</v>
      </c>
    </row>
    <row r="1132" spans="1:4" x14ac:dyDescent="0.25">
      <c r="A1132" t="s">
        <v>5567</v>
      </c>
      <c r="B1132" t="s">
        <v>5635</v>
      </c>
      <c r="C1132">
        <v>1</v>
      </c>
      <c r="D1132" s="9" t="str">
        <f>VLOOKUP(Table_scibert_document_topics[[#This Row],[Column3.topic]],scibert_documents_topicDescript!$B$2:$C$27, 2, FALSE)</f>
        <v>1_writing_feedback_the_and</v>
      </c>
    </row>
    <row r="1133" spans="1:4" x14ac:dyDescent="0.25">
      <c r="A1133" t="s">
        <v>5568</v>
      </c>
      <c r="B1133" t="s">
        <v>5641</v>
      </c>
      <c r="C1133">
        <v>1</v>
      </c>
      <c r="D1133" s="9" t="str">
        <f>VLOOKUP(Table_scibert_document_topics[[#This Row],[Column3.topic]],scibert_documents_topicDescript!$B$2:$C$27, 2, FALSE)</f>
        <v>1_writing_feedback_the_and</v>
      </c>
    </row>
    <row r="1134" spans="1:4" x14ac:dyDescent="0.25">
      <c r="A1134" t="s">
        <v>5569</v>
      </c>
      <c r="B1134" t="s">
        <v>5645</v>
      </c>
      <c r="C1134">
        <v>1</v>
      </c>
      <c r="D1134" s="9" t="str">
        <f>VLOOKUP(Table_scibert_document_topics[[#This Row],[Column3.topic]],scibert_documents_topicDescript!$B$2:$C$27, 2, FALSE)</f>
        <v>1_writing_feedback_the_and</v>
      </c>
    </row>
    <row r="1135" spans="1:4" x14ac:dyDescent="0.25">
      <c r="A1135" t="s">
        <v>5570</v>
      </c>
      <c r="B1135" t="s">
        <v>5648</v>
      </c>
      <c r="C1135">
        <v>1</v>
      </c>
      <c r="D1135" s="9" t="str">
        <f>VLOOKUP(Table_scibert_document_topics[[#This Row],[Column3.topic]],scibert_documents_topicDescript!$B$2:$C$27, 2, FALSE)</f>
        <v>1_writing_feedback_the_and</v>
      </c>
    </row>
    <row r="1136" spans="1:4" x14ac:dyDescent="0.25">
      <c r="A1136" t="s">
        <v>5571</v>
      </c>
      <c r="B1136" t="s">
        <v>5652</v>
      </c>
      <c r="C1136">
        <v>0</v>
      </c>
      <c r="D1136" s="9" t="str">
        <f>VLOOKUP(Table_scibert_document_topics[[#This Row],[Column3.topic]],scibert_documents_topicDescript!$B$2:$C$27, 2, FALSE)</f>
        <v>0_technology_teachers_of_the</v>
      </c>
    </row>
    <row r="1137" spans="1:4" x14ac:dyDescent="0.25">
      <c r="A1137" t="s">
        <v>5653</v>
      </c>
      <c r="B1137" t="s">
        <v>5663</v>
      </c>
      <c r="C1137">
        <v>0</v>
      </c>
      <c r="D1137" s="9" t="str">
        <f>VLOOKUP(Table_scibert_document_topics[[#This Row],[Column3.topic]],scibert_documents_topicDescript!$B$2:$C$27, 2, FALSE)</f>
        <v>0_technology_teachers_of_the</v>
      </c>
    </row>
    <row r="1138" spans="1:4" x14ac:dyDescent="0.25">
      <c r="A1138" t="s">
        <v>5654</v>
      </c>
      <c r="B1138" t="s">
        <v>5685</v>
      </c>
      <c r="C1138">
        <v>11</v>
      </c>
      <c r="D1138" s="9" t="str">
        <f>VLOOKUP(Table_scibert_document_topics[[#This Row],[Column3.topic]],scibert_documents_topicDescript!$B$2:$C$27, 2, FALSE)</f>
        <v>11_online_and_the_for</v>
      </c>
    </row>
    <row r="1139" spans="1:4" x14ac:dyDescent="0.25">
      <c r="A1139" t="s">
        <v>5655</v>
      </c>
      <c r="B1139" t="s">
        <v>5687</v>
      </c>
      <c r="C1139">
        <v>-1</v>
      </c>
      <c r="D1139" s="9" t="str">
        <f>VLOOKUP(Table_scibert_document_topics[[#This Row],[Column3.topic]],scibert_documents_topicDescript!$B$2:$C$27, 2, FALSE)</f>
        <v>-1_the_of_and_in_language_learning</v>
      </c>
    </row>
    <row r="1140" spans="1:4" x14ac:dyDescent="0.25">
      <c r="A1140" t="s">
        <v>5656</v>
      </c>
      <c r="B1140" t="s">
        <v>5689</v>
      </c>
      <c r="C1140">
        <v>-1</v>
      </c>
      <c r="D1140" s="9" t="str">
        <f>VLOOKUP(Table_scibert_document_topics[[#This Row],[Column3.topic]],scibert_documents_topicDescript!$B$2:$C$27, 2, FALSE)</f>
        <v>-1_the_of_and_in_language_learning</v>
      </c>
    </row>
    <row r="1141" spans="1:4" x14ac:dyDescent="0.25">
      <c r="A1141" t="s">
        <v>5657</v>
      </c>
      <c r="B1141" t="s">
        <v>5691</v>
      </c>
      <c r="C1141">
        <v>6</v>
      </c>
      <c r="D1141" s="9" t="str">
        <f>VLOOKUP(Table_scibert_document_topics[[#This Row],[Column3.topic]],scibert_documents_topicDescript!$B$2:$C$27, 2, FALSE)</f>
        <v>6_pronunciation_the_asr_of</v>
      </c>
    </row>
    <row r="1142" spans="1:4" x14ac:dyDescent="0.25">
      <c r="A1142" t="s">
        <v>5556</v>
      </c>
      <c r="B1142" t="s">
        <v>5693</v>
      </c>
      <c r="C1142">
        <v>10</v>
      </c>
      <c r="D1142" s="9" t="str">
        <f>VLOOKUP(Table_scibert_document_topics[[#This Row],[Column3.topic]],scibert_documents_topicDescript!$B$2:$C$27, 2, FALSE)</f>
        <v>10_vr_virtual_the_and</v>
      </c>
    </row>
    <row r="1143" spans="1:4" x14ac:dyDescent="0.25">
      <c r="A1143" t="s">
        <v>5658</v>
      </c>
      <c r="B1143" t="s">
        <v>5694</v>
      </c>
      <c r="C1143">
        <v>22</v>
      </c>
      <c r="D1143" s="9" t="str">
        <f>VLOOKUP(Table_scibert_document_topics[[#This Row],[Column3.topic]],scibert_documents_topicDescript!$B$2:$C$27, 2, FALSE)</f>
        <v>22_mt_translation_students_machine</v>
      </c>
    </row>
    <row r="1144" spans="1:4" x14ac:dyDescent="0.25">
      <c r="A1144" t="s">
        <v>5659</v>
      </c>
      <c r="B1144" t="s">
        <v>5696</v>
      </c>
      <c r="C1144">
        <v>-1</v>
      </c>
      <c r="D1144" s="9" t="str">
        <f>VLOOKUP(Table_scibert_document_topics[[#This Row],[Column3.topic]],scibert_documents_topicDescript!$B$2:$C$27, 2, FALSE)</f>
        <v>-1_the_of_and_in_language_learning</v>
      </c>
    </row>
    <row r="1145" spans="1:4" x14ac:dyDescent="0.25">
      <c r="A1145" t="s">
        <v>5666</v>
      </c>
      <c r="B1145" t="s">
        <v>5698</v>
      </c>
      <c r="C1145">
        <v>23</v>
      </c>
      <c r="D1145" s="9" t="str">
        <f>VLOOKUP(Table_scibert_document_topics[[#This Row],[Column3.topic]],scibert_documents_topicDescript!$B$2:$C$27, 2, FALSE)</f>
        <v>23_robot_rall_the_and</v>
      </c>
    </row>
    <row r="1146" spans="1:4" x14ac:dyDescent="0.25">
      <c r="A1146" t="s">
        <v>5667</v>
      </c>
      <c r="B1146" t="s">
        <v>5700</v>
      </c>
      <c r="C1146">
        <v>14</v>
      </c>
      <c r="D1146" s="9" t="str">
        <f>VLOOKUP(Table_scibert_document_topics[[#This Row],[Column3.topic]],scibert_documents_topicDescript!$B$2:$C$27, 2, FALSE)</f>
        <v>14_and_in_language_social</v>
      </c>
    </row>
    <row r="1147" spans="1:4" x14ac:dyDescent="0.25">
      <c r="A1147" t="s">
        <v>5668</v>
      </c>
      <c r="B1147" t="s">
        <v>5702</v>
      </c>
      <c r="C1147">
        <v>2</v>
      </c>
      <c r="D1147" s="9" t="str">
        <f>VLOOKUP(Table_scibert_document_topics[[#This Row],[Column3.topic]],scibert_documents_topicDescript!$B$2:$C$27, 2, FALSE)</f>
        <v>2_task_the_in_and</v>
      </c>
    </row>
    <row r="1148" spans="1:4" x14ac:dyDescent="0.25">
      <c r="A1148" t="s">
        <v>5669</v>
      </c>
      <c r="B1148" t="s">
        <v>5704</v>
      </c>
      <c r="C1148">
        <v>-1</v>
      </c>
      <c r="D1148" s="9" t="str">
        <f>VLOOKUP(Table_scibert_document_topics[[#This Row],[Column3.topic]],scibert_documents_topicDescript!$B$2:$C$27, 2, FALSE)</f>
        <v>-1_the_of_and_in_language_learning</v>
      </c>
    </row>
    <row r="1149" spans="1:4" x14ac:dyDescent="0.25">
      <c r="A1149" t="s">
        <v>5670</v>
      </c>
      <c r="B1149" t="s">
        <v>5706</v>
      </c>
      <c r="C1149">
        <v>0</v>
      </c>
      <c r="D1149" s="9" t="str">
        <f>VLOOKUP(Table_scibert_document_topics[[#This Row],[Column3.topic]],scibert_documents_topicDescript!$B$2:$C$27, 2, FALSE)</f>
        <v>0_technology_teachers_of_the</v>
      </c>
    </row>
    <row r="1150" spans="1:4" x14ac:dyDescent="0.25">
      <c r="A1150" t="s">
        <v>5671</v>
      </c>
      <c r="B1150" t="s">
        <v>5708</v>
      </c>
      <c r="C1150">
        <v>17</v>
      </c>
      <c r="D1150" s="9" t="str">
        <f>VLOOKUP(Table_scibert_document_topics[[#This Row],[Column3.topic]],scibert_documents_topicDescript!$B$2:$C$27, 2, FALSE)</f>
        <v>17_vocabulary_of_the_and</v>
      </c>
    </row>
    <row r="1151" spans="1:4" x14ac:dyDescent="0.25">
      <c r="A1151" t="s">
        <v>5672</v>
      </c>
      <c r="B1151" t="s">
        <v>5710</v>
      </c>
      <c r="C1151">
        <v>-1</v>
      </c>
      <c r="D1151" s="9" t="str">
        <f>VLOOKUP(Table_scibert_document_topics[[#This Row],[Column3.topic]],scibert_documents_topicDescript!$B$2:$C$27, 2, FALSE)</f>
        <v>-1_the_of_and_in_language_learning</v>
      </c>
    </row>
    <row r="1152" spans="1:4" x14ac:dyDescent="0.25">
      <c r="A1152" t="s">
        <v>5673</v>
      </c>
      <c r="B1152" t="s">
        <v>5712</v>
      </c>
      <c r="C1152">
        <v>3</v>
      </c>
      <c r="D1152" s="9" t="str">
        <f>VLOOKUP(Table_scibert_document_topics[[#This Row],[Column3.topic]],scibert_documents_topicDescript!$B$2:$C$27, 2, FALSE)</f>
        <v>3_mobile_learning_mall_the</v>
      </c>
    </row>
    <row r="1153" spans="1:4" x14ac:dyDescent="0.25">
      <c r="A1153" t="s">
        <v>5674</v>
      </c>
      <c r="B1153" t="s">
        <v>5714</v>
      </c>
      <c r="C1153">
        <v>14</v>
      </c>
      <c r="D1153" s="9" t="str">
        <f>VLOOKUP(Table_scibert_document_topics[[#This Row],[Column3.topic]],scibert_documents_topicDescript!$B$2:$C$27, 2, FALSE)</f>
        <v>14_and_in_language_social</v>
      </c>
    </row>
    <row r="1154" spans="1:4" x14ac:dyDescent="0.25">
      <c r="A1154" t="s">
        <v>5675</v>
      </c>
      <c r="B1154" t="s">
        <v>5716</v>
      </c>
      <c r="C1154">
        <v>18</v>
      </c>
      <c r="D1154" s="9" t="str">
        <f>VLOOKUP(Table_scibert_document_topics[[#This Row],[Column3.topic]],scibert_documents_topicDescript!$B$2:$C$27, 2, FALSE)</f>
        <v>18_flipped_the_classroom_in</v>
      </c>
    </row>
    <row r="1155" spans="1:4" x14ac:dyDescent="0.25">
      <c r="A1155" t="s">
        <v>5676</v>
      </c>
      <c r="B1155" t="s">
        <v>5718</v>
      </c>
      <c r="C1155">
        <v>22</v>
      </c>
      <c r="D1155" s="9" t="str">
        <f>VLOOKUP(Table_scibert_document_topics[[#This Row],[Column3.topic]],scibert_documents_topicDescript!$B$2:$C$27, 2, FALSE)</f>
        <v>22_mt_translation_students_machine</v>
      </c>
    </row>
    <row r="1156" spans="1:4" x14ac:dyDescent="0.25">
      <c r="A1156" t="s">
        <v>5677</v>
      </c>
      <c r="B1156" t="s">
        <v>5755</v>
      </c>
      <c r="C1156">
        <v>-1</v>
      </c>
      <c r="D1156" s="9" t="str">
        <f>VLOOKUP(Table_scibert_document_topics[[#This Row],[Column3.topic]],scibert_documents_topicDescript!$B$2:$C$27, 2, FALSE)</f>
        <v>-1_the_of_and_in_language_learning</v>
      </c>
    </row>
    <row r="1157" spans="1:4" x14ac:dyDescent="0.25">
      <c r="A1157" t="s">
        <v>5678</v>
      </c>
      <c r="B1157" t="s">
        <v>5758</v>
      </c>
      <c r="C1157">
        <v>6</v>
      </c>
      <c r="D1157" s="9" t="str">
        <f>VLOOKUP(Table_scibert_document_topics[[#This Row],[Column3.topic]],scibert_documents_topicDescript!$B$2:$C$27, 2, FALSE)</f>
        <v>6_pronunciation_the_asr_of</v>
      </c>
    </row>
    <row r="1158" spans="1:4" x14ac:dyDescent="0.25">
      <c r="A1158" t="s">
        <v>5679</v>
      </c>
      <c r="B1158" t="s">
        <v>5779</v>
      </c>
      <c r="C1158">
        <v>3</v>
      </c>
      <c r="D1158" s="9" t="str">
        <f>VLOOKUP(Table_scibert_document_topics[[#This Row],[Column3.topic]],scibert_documents_topicDescript!$B$2:$C$27, 2, FALSE)</f>
        <v>3_mobile_learning_mall_the</v>
      </c>
    </row>
    <row r="1159" spans="1:4" x14ac:dyDescent="0.25">
      <c r="A1159" t="s">
        <v>5680</v>
      </c>
      <c r="B1159" t="s">
        <v>5781</v>
      </c>
      <c r="C1159">
        <v>20</v>
      </c>
      <c r="D1159" s="9" t="str">
        <f>VLOOKUP(Table_scibert_document_topics[[#This Row],[Column3.topic]],scibert_documents_topicDescript!$B$2:$C$27, 2, FALSE)</f>
        <v>20_and_of_identity_in</v>
      </c>
    </row>
    <row r="1160" spans="1:4" x14ac:dyDescent="0.25">
      <c r="A1160" t="s">
        <v>5681</v>
      </c>
      <c r="B1160" t="s">
        <v>5783</v>
      </c>
      <c r="C1160">
        <v>-1</v>
      </c>
      <c r="D1160" s="9" t="str">
        <f>VLOOKUP(Table_scibert_document_topics[[#This Row],[Column3.topic]],scibert_documents_topicDescript!$B$2:$C$27, 2, FALSE)</f>
        <v>-1_the_of_and_in_language_learning</v>
      </c>
    </row>
    <row r="1161" spans="1:4" x14ac:dyDescent="0.25">
      <c r="A1161" t="s">
        <v>5682</v>
      </c>
      <c r="B1161" t="s">
        <v>5785</v>
      </c>
      <c r="C1161">
        <v>19</v>
      </c>
      <c r="D1161" s="9" t="str">
        <f>VLOOKUP(Table_scibert_document_topics[[#This Row],[Column3.topic]],scibert_documents_topicDescript!$B$2:$C$27, 2, FALSE)</f>
        <v>19_reading_students_comprehension_the</v>
      </c>
    </row>
    <row r="1162" spans="1:4" x14ac:dyDescent="0.25">
      <c r="A1162" t="s">
        <v>5683</v>
      </c>
      <c r="B1162" t="s">
        <v>5787</v>
      </c>
      <c r="C1162">
        <v>-1</v>
      </c>
      <c r="D1162" s="9" t="str">
        <f>VLOOKUP(Table_scibert_document_topics[[#This Row],[Column3.topic]],scibert_documents_topicDescript!$B$2:$C$27, 2, FALSE)</f>
        <v>-1_the_of_and_in_language_learning</v>
      </c>
    </row>
    <row r="1163" spans="1:4" x14ac:dyDescent="0.25">
      <c r="A1163" t="s">
        <v>5761</v>
      </c>
      <c r="B1163" t="s">
        <v>5788</v>
      </c>
      <c r="C1163">
        <v>-1</v>
      </c>
      <c r="D1163" s="9" t="str">
        <f>VLOOKUP(Table_scibert_document_topics[[#This Row],[Column3.topic]],scibert_documents_topicDescript!$B$2:$C$27, 2, FALSE)</f>
        <v>-1_the_of_and_in_language_learning</v>
      </c>
    </row>
    <row r="1164" spans="1:4" x14ac:dyDescent="0.25">
      <c r="A1164" t="s">
        <v>5762</v>
      </c>
      <c r="B1164" t="s">
        <v>5790</v>
      </c>
      <c r="C1164">
        <v>3</v>
      </c>
      <c r="D1164" s="9" t="str">
        <f>VLOOKUP(Table_scibert_document_topics[[#This Row],[Column3.topic]],scibert_documents_topicDescript!$B$2:$C$27, 2, FALSE)</f>
        <v>3_mobile_learning_mall_the</v>
      </c>
    </row>
    <row r="1165" spans="1:4" x14ac:dyDescent="0.25">
      <c r="A1165" t="s">
        <v>5763</v>
      </c>
      <c r="B1165" t="s">
        <v>5804</v>
      </c>
      <c r="C1165">
        <v>-1</v>
      </c>
      <c r="D1165" s="9" t="str">
        <f>VLOOKUP(Table_scibert_document_topics[[#This Row],[Column3.topic]],scibert_documents_topicDescript!$B$2:$C$27, 2, FALSE)</f>
        <v>-1_the_of_and_in_language_learning</v>
      </c>
    </row>
    <row r="1166" spans="1:4" x14ac:dyDescent="0.25">
      <c r="A1166" t="s">
        <v>5764</v>
      </c>
      <c r="B1166" t="s">
        <v>5806</v>
      </c>
      <c r="C1166">
        <v>11</v>
      </c>
      <c r="D1166" s="9" t="str">
        <f>VLOOKUP(Table_scibert_document_topics[[#This Row],[Column3.topic]],scibert_documents_topicDescript!$B$2:$C$27, 2, FALSE)</f>
        <v>11_online_and_the_for</v>
      </c>
    </row>
    <row r="1167" spans="1:4" x14ac:dyDescent="0.25">
      <c r="A1167" t="s">
        <v>5765</v>
      </c>
      <c r="B1167" t="s">
        <v>5808</v>
      </c>
      <c r="C1167">
        <v>-1</v>
      </c>
      <c r="D1167" s="9" t="str">
        <f>VLOOKUP(Table_scibert_document_topics[[#This Row],[Column3.topic]],scibert_documents_topicDescript!$B$2:$C$27, 2, FALSE)</f>
        <v>-1_the_of_and_in_language_learning</v>
      </c>
    </row>
    <row r="1168" spans="1:4" x14ac:dyDescent="0.25">
      <c r="A1168" t="s">
        <v>5766</v>
      </c>
      <c r="B1168" t="s">
        <v>5810</v>
      </c>
      <c r="C1168">
        <v>23</v>
      </c>
      <c r="D1168" s="9" t="str">
        <f>VLOOKUP(Table_scibert_document_topics[[#This Row],[Column3.topic]],scibert_documents_topicDescript!$B$2:$C$27, 2, FALSE)</f>
        <v>23_robot_rall_the_and</v>
      </c>
    </row>
    <row r="1169" spans="1:4" x14ac:dyDescent="0.25">
      <c r="A1169" t="s">
        <v>5767</v>
      </c>
      <c r="B1169" t="s">
        <v>5812</v>
      </c>
      <c r="C1169">
        <v>12</v>
      </c>
      <c r="D1169" s="9" t="str">
        <f>VLOOKUP(Table_scibert_document_topics[[#This Row],[Column3.topic]],scibert_documents_topicDescript!$B$2:$C$27, 2, FALSE)</f>
        <v>12_listening_test_the_of</v>
      </c>
    </row>
    <row r="1170" spans="1:4" x14ac:dyDescent="0.25">
      <c r="A1170" t="s">
        <v>5768</v>
      </c>
      <c r="B1170" t="s">
        <v>5813</v>
      </c>
      <c r="C1170">
        <v>3</v>
      </c>
      <c r="D1170" s="9" t="str">
        <f>VLOOKUP(Table_scibert_document_topics[[#This Row],[Column3.topic]],scibert_documents_topicDescript!$B$2:$C$27, 2, FALSE)</f>
        <v>3_mobile_learning_mall_the</v>
      </c>
    </row>
    <row r="1171" spans="1:4" x14ac:dyDescent="0.25">
      <c r="A1171" t="s">
        <v>5769</v>
      </c>
      <c r="B1171" t="s">
        <v>5814</v>
      </c>
      <c r="C1171">
        <v>3</v>
      </c>
      <c r="D1171" s="9" t="str">
        <f>VLOOKUP(Table_scibert_document_topics[[#This Row],[Column3.topic]],scibert_documents_topicDescript!$B$2:$C$27, 2, FALSE)</f>
        <v>3_mobile_learning_mall_the</v>
      </c>
    </row>
    <row r="1172" spans="1:4" x14ac:dyDescent="0.25">
      <c r="A1172" t="s">
        <v>5770</v>
      </c>
      <c r="B1172" t="s">
        <v>5828</v>
      </c>
      <c r="C1172">
        <v>8</v>
      </c>
      <c r="D1172" s="9" t="str">
        <f>VLOOKUP(Table_scibert_document_topics[[#This Row],[Column3.topic]],scibert_documents_topicDescript!$B$2:$C$27, 2, FALSE)</f>
        <v>8_blended_online_the_learning</v>
      </c>
    </row>
    <row r="1173" spans="1:4" x14ac:dyDescent="0.25">
      <c r="A1173" t="s">
        <v>5771</v>
      </c>
      <c r="B1173" t="s">
        <v>5830</v>
      </c>
      <c r="C1173">
        <v>0</v>
      </c>
      <c r="D1173" s="9" t="str">
        <f>VLOOKUP(Table_scibert_document_topics[[#This Row],[Column3.topic]],scibert_documents_topicDescript!$B$2:$C$27, 2, FALSE)</f>
        <v>0_technology_teachers_of_the</v>
      </c>
    </row>
    <row r="1174" spans="1:4" x14ac:dyDescent="0.25">
      <c r="A1174" t="s">
        <v>5772</v>
      </c>
      <c r="B1174" t="s">
        <v>5832</v>
      </c>
      <c r="C1174">
        <v>0</v>
      </c>
      <c r="D1174" s="9" t="str">
        <f>VLOOKUP(Table_scibert_document_topics[[#This Row],[Column3.topic]],scibert_documents_topicDescript!$B$2:$C$27, 2, FALSE)</f>
        <v>0_technology_teachers_of_the</v>
      </c>
    </row>
    <row r="1175" spans="1:4" x14ac:dyDescent="0.25">
      <c r="A1175" t="s">
        <v>5773</v>
      </c>
      <c r="B1175" t="s">
        <v>5834</v>
      </c>
      <c r="C1175">
        <v>4</v>
      </c>
      <c r="D1175" s="9" t="str">
        <f>VLOOKUP(Table_scibert_document_topics[[#This Row],[Column3.topic]],scibert_documents_topicDescript!$B$2:$C$27, 2, FALSE)</f>
        <v>4_intercultural_telecollaboration_and_the</v>
      </c>
    </row>
    <row r="1176" spans="1:4" x14ac:dyDescent="0.25">
      <c r="A1176" t="s">
        <v>5774</v>
      </c>
      <c r="B1176" t="s">
        <v>5835</v>
      </c>
      <c r="C1176">
        <v>-1</v>
      </c>
      <c r="D1176" s="9" t="str">
        <f>VLOOKUP(Table_scibert_document_topics[[#This Row],[Column3.topic]],scibert_documents_topicDescript!$B$2:$C$27, 2, FALSE)</f>
        <v>-1_the_of_and_in_language_learning</v>
      </c>
    </row>
    <row r="1177" spans="1:4" x14ac:dyDescent="0.25">
      <c r="A1177" t="s">
        <v>5776</v>
      </c>
      <c r="B1177" t="s">
        <v>5837</v>
      </c>
      <c r="C1177">
        <v>0</v>
      </c>
      <c r="D1177" s="9" t="str">
        <f>VLOOKUP(Table_scibert_document_topics[[#This Row],[Column3.topic]],scibert_documents_topicDescript!$B$2:$C$27, 2, FALSE)</f>
        <v>0_technology_teachers_of_the</v>
      </c>
    </row>
    <row r="1178" spans="1:4" x14ac:dyDescent="0.25">
      <c r="A1178" t="s">
        <v>5775</v>
      </c>
      <c r="B1178" t="s">
        <v>5855</v>
      </c>
      <c r="C1178">
        <v>-1</v>
      </c>
      <c r="D1178" s="9" t="str">
        <f>VLOOKUP(Table_scibert_document_topics[[#This Row],[Column3.topic]],scibert_documents_topicDescript!$B$2:$C$27, 2, FALSE)</f>
        <v>-1_the_of_and_in_language_learning</v>
      </c>
    </row>
    <row r="1179" spans="1:4" x14ac:dyDescent="0.25">
      <c r="A1179" t="s">
        <v>5777</v>
      </c>
      <c r="B1179" t="s">
        <v>5857</v>
      </c>
      <c r="C1179">
        <v>9</v>
      </c>
      <c r="D1179" s="9" t="str">
        <f>VLOOKUP(Table_scibert_document_topics[[#This Row],[Column3.topic]],scibert_documents_topicDescript!$B$2:$C$27, 2, FALSE)</f>
        <v>9_writing_collaborative_wiki_the</v>
      </c>
    </row>
    <row r="1180" spans="1:4" x14ac:dyDescent="0.25">
      <c r="A1180" t="s">
        <v>5849</v>
      </c>
      <c r="B1180" t="s">
        <v>5859</v>
      </c>
      <c r="C1180">
        <v>9</v>
      </c>
      <c r="D1180" s="9" t="str">
        <f>VLOOKUP(Table_scibert_document_topics[[#This Row],[Column3.topic]],scibert_documents_topicDescript!$B$2:$C$27, 2, FALSE)</f>
        <v>9_writing_collaborative_wiki_the</v>
      </c>
    </row>
    <row r="1181" spans="1:4" x14ac:dyDescent="0.25">
      <c r="A1181" t="s">
        <v>5850</v>
      </c>
      <c r="B1181" t="s">
        <v>5861</v>
      </c>
      <c r="C1181">
        <v>-1</v>
      </c>
      <c r="D1181" s="9" t="str">
        <f>VLOOKUP(Table_scibert_document_topics[[#This Row],[Column3.topic]],scibert_documents_topicDescript!$B$2:$C$27, 2, FALSE)</f>
        <v>-1_the_of_and_in_language_learning</v>
      </c>
    </row>
    <row r="1182" spans="1:4" x14ac:dyDescent="0.25">
      <c r="A1182" t="s">
        <v>5851</v>
      </c>
      <c r="B1182" t="s">
        <v>5862</v>
      </c>
      <c r="C1182">
        <v>15</v>
      </c>
      <c r="D1182" s="9" t="str">
        <f>VLOOKUP(Table_scibert_document_topics[[#This Row],[Column3.topic]],scibert_documents_topicDescript!$B$2:$C$27, 2, FALSE)</f>
        <v>15_multimodal_of_the_and</v>
      </c>
    </row>
    <row r="1183" spans="1:4" x14ac:dyDescent="0.25">
      <c r="A1183" t="s">
        <v>5852</v>
      </c>
      <c r="B1183" t="s">
        <v>5864</v>
      </c>
      <c r="C1183">
        <v>11</v>
      </c>
      <c r="D1183" s="9" t="str">
        <f>VLOOKUP(Table_scibert_document_topics[[#This Row],[Column3.topic]],scibert_documents_topicDescript!$B$2:$C$27, 2, FALSE)</f>
        <v>11_online_and_the_for</v>
      </c>
    </row>
    <row r="1184" spans="1:4" x14ac:dyDescent="0.25">
      <c r="A1184" t="s">
        <v>5853</v>
      </c>
      <c r="B1184" t="s">
        <v>5883</v>
      </c>
      <c r="C1184">
        <v>12</v>
      </c>
      <c r="D1184" s="9" t="str">
        <f>VLOOKUP(Table_scibert_document_topics[[#This Row],[Column3.topic]],scibert_documents_topicDescript!$B$2:$C$27, 2, FALSE)</f>
        <v>12_listening_test_the_of</v>
      </c>
    </row>
    <row r="1185" spans="1:4" x14ac:dyDescent="0.25">
      <c r="A1185" t="s">
        <v>5875</v>
      </c>
      <c r="B1185" t="s">
        <v>5894</v>
      </c>
      <c r="C1185">
        <v>-1</v>
      </c>
      <c r="D1185" s="9" t="str">
        <f>VLOOKUP(Table_scibert_document_topics[[#This Row],[Column3.topic]],scibert_documents_topicDescript!$B$2:$C$27, 2, FALSE)</f>
        <v>-1_the_of_and_in_language_learning</v>
      </c>
    </row>
    <row r="1186" spans="1:4" x14ac:dyDescent="0.25">
      <c r="A1186" t="s">
        <v>5876</v>
      </c>
      <c r="B1186" t="s">
        <v>5893</v>
      </c>
      <c r="C1186">
        <v>15</v>
      </c>
      <c r="D1186" s="9" t="str">
        <f>VLOOKUP(Table_scibert_document_topics[[#This Row],[Column3.topic]],scibert_documents_topicDescript!$B$2:$C$27, 2, FALSE)</f>
        <v>15_multimodal_of_the_and</v>
      </c>
    </row>
    <row r="1187" spans="1:4" x14ac:dyDescent="0.25">
      <c r="A1187" t="s">
        <v>5877</v>
      </c>
      <c r="B1187" t="s">
        <v>5898</v>
      </c>
      <c r="C1187">
        <v>-1</v>
      </c>
      <c r="D1187" s="9" t="str">
        <f>VLOOKUP(Table_scibert_document_topics[[#This Row],[Column3.topic]],scibert_documents_topicDescript!$B$2:$C$27, 2, FALSE)</f>
        <v>-1_the_of_and_in_language_learning</v>
      </c>
    </row>
    <row r="1188" spans="1:4" x14ac:dyDescent="0.25">
      <c r="A1188" t="s">
        <v>5878</v>
      </c>
      <c r="B1188" t="s">
        <v>5906</v>
      </c>
      <c r="C1188">
        <v>5</v>
      </c>
      <c r="D1188" s="9" t="str">
        <f>VLOOKUP(Table_scibert_document_topics[[#This Row],[Column3.topic]],scibert_documents_topicDescript!$B$2:$C$27, 2, FALSE)</f>
        <v>5_corpus_the_of_ddl</v>
      </c>
    </row>
    <row r="1189" spans="1:4" x14ac:dyDescent="0.25">
      <c r="A1189" t="s">
        <v>5879</v>
      </c>
      <c r="B1189" t="s">
        <v>5905</v>
      </c>
      <c r="C1189">
        <v>1</v>
      </c>
      <c r="D1189" s="9" t="str">
        <f>VLOOKUP(Table_scibert_document_topics[[#This Row],[Column3.topic]],scibert_documents_topicDescript!$B$2:$C$27, 2, FALSE)</f>
        <v>1_writing_feedback_the_and</v>
      </c>
    </row>
    <row r="1190" spans="1:4" x14ac:dyDescent="0.25">
      <c r="A1190" t="s">
        <v>5880</v>
      </c>
      <c r="B1190" t="s">
        <v>5910</v>
      </c>
      <c r="C1190">
        <v>1</v>
      </c>
      <c r="D1190" s="9" t="str">
        <f>VLOOKUP(Table_scibert_document_topics[[#This Row],[Column3.topic]],scibert_documents_topicDescript!$B$2:$C$27, 2, FALSE)</f>
        <v>1_writing_feedback_the_and</v>
      </c>
    </row>
    <row r="1191" spans="1:4" x14ac:dyDescent="0.25">
      <c r="A1191" t="s">
        <v>5881</v>
      </c>
      <c r="B1191" t="s">
        <v>5914</v>
      </c>
      <c r="C1191">
        <v>3</v>
      </c>
      <c r="D1191" s="9" t="str">
        <f>VLOOKUP(Table_scibert_document_topics[[#This Row],[Column3.topic]],scibert_documents_topicDescript!$B$2:$C$27, 2, FALSE)</f>
        <v>3_mobile_learning_mall_the</v>
      </c>
    </row>
    <row r="1192" spans="1:4" x14ac:dyDescent="0.25">
      <c r="A1192" t="s">
        <v>5916</v>
      </c>
      <c r="B1192" t="s">
        <v>5919</v>
      </c>
      <c r="C1192">
        <v>13</v>
      </c>
      <c r="D1192" s="9" t="str">
        <f>VLOOKUP(Table_scibert_document_topics[[#This Row],[Column3.topic]],scibert_documents_topicDescript!$B$2:$C$27, 2, FALSE)</f>
        <v>13_digital_storytelling_the_and</v>
      </c>
    </row>
    <row r="1193" spans="1:4" x14ac:dyDescent="0.25">
      <c r="A1193" t="s">
        <v>5927</v>
      </c>
      <c r="B1193" t="s">
        <v>5929</v>
      </c>
      <c r="C1193">
        <v>13</v>
      </c>
      <c r="D1193" s="9" t="str">
        <f>VLOOKUP(Table_scibert_document_topics[[#This Row],[Column3.topic]],scibert_documents_topicDescript!$B$2:$C$27, 2, FALSE)</f>
        <v>13_digital_storytelling_the_and</v>
      </c>
    </row>
    <row r="1194" spans="1:4" x14ac:dyDescent="0.25">
      <c r="A1194" t="s">
        <v>5935</v>
      </c>
      <c r="B1194" t="s">
        <v>5945</v>
      </c>
      <c r="C1194">
        <v>3</v>
      </c>
      <c r="D1194" s="9" t="str">
        <f>VLOOKUP(Table_scibert_document_topics[[#This Row],[Column3.topic]],scibert_documents_topicDescript!$B$2:$C$27, 2, FALSE)</f>
        <v>3_mobile_learning_mall_the</v>
      </c>
    </row>
    <row r="1195" spans="1:4" x14ac:dyDescent="0.25">
      <c r="A1195" t="s">
        <v>5936</v>
      </c>
      <c r="B1195" t="s">
        <v>5949</v>
      </c>
      <c r="C1195">
        <v>0</v>
      </c>
      <c r="D1195" s="9" t="str">
        <f>VLOOKUP(Table_scibert_document_topics[[#This Row],[Column3.topic]],scibert_documents_topicDescript!$B$2:$C$27, 2, FALSE)</f>
        <v>0_technology_teachers_of_the</v>
      </c>
    </row>
    <row r="1196" spans="1:4" x14ac:dyDescent="0.25">
      <c r="A1196" t="s">
        <v>5937</v>
      </c>
      <c r="B1196" t="s">
        <v>5953</v>
      </c>
      <c r="C1196">
        <v>-1</v>
      </c>
      <c r="D1196" s="9" t="str">
        <f>VLOOKUP(Table_scibert_document_topics[[#This Row],[Column3.topic]],scibert_documents_topicDescript!$B$2:$C$27, 2, FALSE)</f>
        <v>-1_the_of_and_in_language_learning</v>
      </c>
    </row>
    <row r="1197" spans="1:4" x14ac:dyDescent="0.25">
      <c r="A1197" t="s">
        <v>5938</v>
      </c>
      <c r="B1197" t="s">
        <v>5957</v>
      </c>
      <c r="C1197">
        <v>19</v>
      </c>
      <c r="D1197" s="9" t="str">
        <f>VLOOKUP(Table_scibert_document_topics[[#This Row],[Column3.topic]],scibert_documents_topicDescript!$B$2:$C$27, 2, FALSE)</f>
        <v>19_reading_students_comprehension_the</v>
      </c>
    </row>
    <row r="1198" spans="1:4" x14ac:dyDescent="0.25">
      <c r="A1198" t="s">
        <v>5939</v>
      </c>
      <c r="B1198" t="s">
        <v>5961</v>
      </c>
      <c r="C1198">
        <v>5</v>
      </c>
      <c r="D1198" s="9" t="str">
        <f>VLOOKUP(Table_scibert_document_topics[[#This Row],[Column3.topic]],scibert_documents_topicDescript!$B$2:$C$27, 2, FALSE)</f>
        <v>5_corpus_the_of_ddl</v>
      </c>
    </row>
    <row r="1199" spans="1:4" x14ac:dyDescent="0.25">
      <c r="A1199" t="s">
        <v>5940</v>
      </c>
      <c r="B1199" t="s">
        <v>5969</v>
      </c>
      <c r="C1199">
        <v>9</v>
      </c>
      <c r="D1199" s="9" t="str">
        <f>VLOOKUP(Table_scibert_document_topics[[#This Row],[Column3.topic]],scibert_documents_topicDescript!$B$2:$C$27, 2, FALSE)</f>
        <v>9_writing_collaborative_wiki_the</v>
      </c>
    </row>
    <row r="1200" spans="1:4" x14ac:dyDescent="0.25">
      <c r="A1200" t="s">
        <v>5941</v>
      </c>
      <c r="B1200" t="s">
        <v>6032</v>
      </c>
      <c r="C1200">
        <v>-1</v>
      </c>
      <c r="D1200" s="9" t="str">
        <f>VLOOKUP(Table_scibert_document_topics[[#This Row],[Column3.topic]],scibert_documents_topicDescript!$B$2:$C$27, 2, FALSE)</f>
        <v>-1_the_of_and_in_language_learning</v>
      </c>
    </row>
    <row r="1201" spans="1:4" x14ac:dyDescent="0.25">
      <c r="A1201" t="s">
        <v>5942</v>
      </c>
      <c r="B1201" t="s">
        <v>6036</v>
      </c>
      <c r="C1201">
        <v>14</v>
      </c>
      <c r="D1201" s="9" t="str">
        <f>VLOOKUP(Table_scibert_document_topics[[#This Row],[Column3.topic]],scibert_documents_topicDescript!$B$2:$C$27, 2, FALSE)</f>
        <v>14_and_in_language_social</v>
      </c>
    </row>
    <row r="1202" spans="1:4" x14ac:dyDescent="0.25">
      <c r="A1202" t="s">
        <v>5943</v>
      </c>
      <c r="B1202" t="s">
        <v>6039</v>
      </c>
      <c r="C1202">
        <v>21</v>
      </c>
      <c r="D1202" s="9" t="str">
        <f>VLOOKUP(Table_scibert_document_topics[[#This Row],[Column3.topic]],scibert_documents_topicDescript!$B$2:$C$27, 2, FALSE)</f>
        <v>21_call_quot_studies_the</v>
      </c>
    </row>
    <row r="1203" spans="1:4" x14ac:dyDescent="0.25">
      <c r="A1203" t="s">
        <v>5944</v>
      </c>
      <c r="B1203" t="s">
        <v>6044</v>
      </c>
      <c r="C1203">
        <v>0</v>
      </c>
      <c r="D1203" s="9" t="str">
        <f>VLOOKUP(Table_scibert_document_topics[[#This Row],[Column3.topic]],scibert_documents_topicDescript!$B$2:$C$27, 2, FALSE)</f>
        <v>0_technology_teachers_of_the</v>
      </c>
    </row>
    <row r="1204" spans="1:4" x14ac:dyDescent="0.25">
      <c r="A1204" t="s">
        <v>6001</v>
      </c>
      <c r="B1204" t="s">
        <v>6048</v>
      </c>
      <c r="C1204">
        <v>18</v>
      </c>
      <c r="D1204" s="9" t="str">
        <f>VLOOKUP(Table_scibert_document_topics[[#This Row],[Column3.topic]],scibert_documents_topicDescript!$B$2:$C$27, 2, FALSE)</f>
        <v>18_flipped_the_classroom_in</v>
      </c>
    </row>
    <row r="1205" spans="1:4" x14ac:dyDescent="0.25">
      <c r="A1205" t="s">
        <v>6002</v>
      </c>
      <c r="B1205" t="s">
        <v>6052</v>
      </c>
      <c r="C1205">
        <v>-1</v>
      </c>
      <c r="D1205" s="9" t="str">
        <f>VLOOKUP(Table_scibert_document_topics[[#This Row],[Column3.topic]],scibert_documents_topicDescript!$B$2:$C$27, 2, FALSE)</f>
        <v>-1_the_of_and_in_language_learning</v>
      </c>
    </row>
    <row r="1206" spans="1:4" x14ac:dyDescent="0.25">
      <c r="A1206" t="s">
        <v>6003</v>
      </c>
      <c r="B1206" t="s">
        <v>6056</v>
      </c>
      <c r="C1206">
        <v>6</v>
      </c>
      <c r="D1206" s="9" t="str">
        <f>VLOOKUP(Table_scibert_document_topics[[#This Row],[Column3.topic]],scibert_documents_topicDescript!$B$2:$C$27, 2, FALSE)</f>
        <v>6_pronunciation_the_asr_of</v>
      </c>
    </row>
    <row r="1207" spans="1:4" x14ac:dyDescent="0.25">
      <c r="A1207" t="s">
        <v>6004</v>
      </c>
      <c r="B1207" t="s">
        <v>6060</v>
      </c>
      <c r="C1207">
        <v>18</v>
      </c>
      <c r="D1207" s="9" t="str">
        <f>VLOOKUP(Table_scibert_document_topics[[#This Row],[Column3.topic]],scibert_documents_topicDescript!$B$2:$C$27, 2, FALSE)</f>
        <v>18_flipped_the_classroom_in</v>
      </c>
    </row>
    <row r="1208" spans="1:4" x14ac:dyDescent="0.25">
      <c r="A1208" t="s">
        <v>6005</v>
      </c>
      <c r="B1208" t="s">
        <v>6064</v>
      </c>
      <c r="C1208">
        <v>-1</v>
      </c>
      <c r="D1208" s="9" t="str">
        <f>VLOOKUP(Table_scibert_document_topics[[#This Row],[Column3.topic]],scibert_documents_topicDescript!$B$2:$C$27, 2, FALSE)</f>
        <v>-1_the_of_and_in_language_learning</v>
      </c>
    </row>
    <row r="1209" spans="1:4" x14ac:dyDescent="0.25">
      <c r="A1209" t="s">
        <v>6006</v>
      </c>
      <c r="B1209" t="s">
        <v>6068</v>
      </c>
      <c r="C1209">
        <v>2</v>
      </c>
      <c r="D1209" s="9" t="str">
        <f>VLOOKUP(Table_scibert_document_topics[[#This Row],[Column3.topic]],scibert_documents_topicDescript!$B$2:$C$27, 2, FALSE)</f>
        <v>2_task_the_in_and</v>
      </c>
    </row>
    <row r="1210" spans="1:4" x14ac:dyDescent="0.25">
      <c r="A1210" t="s">
        <v>6007</v>
      </c>
      <c r="B1210" t="s">
        <v>6072</v>
      </c>
      <c r="C1210">
        <v>10</v>
      </c>
      <c r="D1210" s="9" t="str">
        <f>VLOOKUP(Table_scibert_document_topics[[#This Row],[Column3.topic]],scibert_documents_topicDescript!$B$2:$C$27, 2, FALSE)</f>
        <v>10_vr_virtual_the_and</v>
      </c>
    </row>
    <row r="1211" spans="1:4" x14ac:dyDescent="0.25">
      <c r="A1211" t="s">
        <v>6008</v>
      </c>
      <c r="B1211" t="s">
        <v>6076</v>
      </c>
      <c r="C1211">
        <v>17</v>
      </c>
      <c r="D1211" s="9" t="str">
        <f>VLOOKUP(Table_scibert_document_topics[[#This Row],[Column3.topic]],scibert_documents_topicDescript!$B$2:$C$27, 2, FALSE)</f>
        <v>17_vocabulary_of_the_and</v>
      </c>
    </row>
    <row r="1212" spans="1:4" x14ac:dyDescent="0.25">
      <c r="A1212" t="s">
        <v>6009</v>
      </c>
      <c r="B1212" t="s">
        <v>6080</v>
      </c>
      <c r="C1212">
        <v>21</v>
      </c>
      <c r="D1212" s="9" t="str">
        <f>VLOOKUP(Table_scibert_document_topics[[#This Row],[Column3.topic]],scibert_documents_topicDescript!$B$2:$C$27, 2, FALSE)</f>
        <v>21_call_quot_studies_the</v>
      </c>
    </row>
    <row r="1213" spans="1:4" x14ac:dyDescent="0.25">
      <c r="A1213" t="s">
        <v>6010</v>
      </c>
      <c r="B1213" t="s">
        <v>6084</v>
      </c>
      <c r="C1213">
        <v>0</v>
      </c>
      <c r="D1213" s="9" t="str">
        <f>VLOOKUP(Table_scibert_document_topics[[#This Row],[Column3.topic]],scibert_documents_topicDescript!$B$2:$C$27, 2, FALSE)</f>
        <v>0_technology_teachers_of_the</v>
      </c>
    </row>
    <row r="1214" spans="1:4" x14ac:dyDescent="0.25">
      <c r="A1214" t="s">
        <v>6030</v>
      </c>
      <c r="B1214" t="s">
        <v>6094</v>
      </c>
      <c r="C1214">
        <v>2</v>
      </c>
      <c r="D1214" s="9" t="str">
        <f>VLOOKUP(Table_scibert_document_topics[[#This Row],[Column3.topic]],scibert_documents_topicDescript!$B$2:$C$27, 2, FALSE)</f>
        <v>2_task_the_in_and</v>
      </c>
    </row>
    <row r="1215" spans="1:4" x14ac:dyDescent="0.25">
      <c r="A1215" t="s">
        <v>6011</v>
      </c>
      <c r="B1215" t="s">
        <v>6098</v>
      </c>
      <c r="C1215">
        <v>1</v>
      </c>
      <c r="D1215" s="9" t="str">
        <f>VLOOKUP(Table_scibert_document_topics[[#This Row],[Column3.topic]],scibert_documents_topicDescript!$B$2:$C$27, 2, FALSE)</f>
        <v>1_writing_feedback_the_and</v>
      </c>
    </row>
    <row r="1216" spans="1:4" x14ac:dyDescent="0.25">
      <c r="A1216" t="s">
        <v>6012</v>
      </c>
      <c r="B1216" t="s">
        <v>6102</v>
      </c>
      <c r="C1216">
        <v>3</v>
      </c>
      <c r="D1216" s="9" t="str">
        <f>VLOOKUP(Table_scibert_document_topics[[#This Row],[Column3.topic]],scibert_documents_topicDescript!$B$2:$C$27, 2, FALSE)</f>
        <v>3_mobile_learning_mall_the</v>
      </c>
    </row>
    <row r="1217" spans="1:4" x14ac:dyDescent="0.25">
      <c r="A1217" t="s">
        <v>6013</v>
      </c>
      <c r="B1217" t="s">
        <v>6106</v>
      </c>
      <c r="C1217">
        <v>-1</v>
      </c>
      <c r="D1217" s="9" t="str">
        <f>VLOOKUP(Table_scibert_document_topics[[#This Row],[Column3.topic]],scibert_documents_topicDescript!$B$2:$C$27, 2, FALSE)</f>
        <v>-1_the_of_and_in_language_learning</v>
      </c>
    </row>
    <row r="1218" spans="1:4" x14ac:dyDescent="0.25">
      <c r="A1218" t="s">
        <v>6014</v>
      </c>
      <c r="B1218" t="s">
        <v>6110</v>
      </c>
      <c r="C1218">
        <v>4</v>
      </c>
      <c r="D1218" s="9" t="str">
        <f>VLOOKUP(Table_scibert_document_topics[[#This Row],[Column3.topic]],scibert_documents_topicDescript!$B$2:$C$27, 2, FALSE)</f>
        <v>4_intercultural_telecollaboration_and_the</v>
      </c>
    </row>
    <row r="1219" spans="1:4" x14ac:dyDescent="0.25">
      <c r="A1219" t="s">
        <v>6015</v>
      </c>
      <c r="B1219" t="s">
        <v>6114</v>
      </c>
      <c r="C1219">
        <v>22</v>
      </c>
      <c r="D1219" s="9" t="str">
        <f>VLOOKUP(Table_scibert_document_topics[[#This Row],[Column3.topic]],scibert_documents_topicDescript!$B$2:$C$27, 2, FALSE)</f>
        <v>22_mt_translation_students_machine</v>
      </c>
    </row>
    <row r="1220" spans="1:4" x14ac:dyDescent="0.25">
      <c r="A1220" t="s">
        <v>6016</v>
      </c>
      <c r="B1220" t="s">
        <v>6118</v>
      </c>
      <c r="C1220">
        <v>1</v>
      </c>
      <c r="D1220" s="9" t="str">
        <f>VLOOKUP(Table_scibert_document_topics[[#This Row],[Column3.topic]],scibert_documents_topicDescript!$B$2:$C$27, 2, FALSE)</f>
        <v>1_writing_feedback_the_and</v>
      </c>
    </row>
    <row r="1221" spans="1:4" x14ac:dyDescent="0.25">
      <c r="A1221" t="s">
        <v>6017</v>
      </c>
      <c r="B1221" t="s">
        <v>6122</v>
      </c>
      <c r="C1221">
        <v>-1</v>
      </c>
      <c r="D1221" s="9" t="str">
        <f>VLOOKUP(Table_scibert_document_topics[[#This Row],[Column3.topic]],scibert_documents_topicDescript!$B$2:$C$27, 2, FALSE)</f>
        <v>-1_the_of_and_in_language_learning</v>
      </c>
    </row>
    <row r="1222" spans="1:4" x14ac:dyDescent="0.25">
      <c r="A1222" t="s">
        <v>6018</v>
      </c>
      <c r="B1222" t="s">
        <v>6126</v>
      </c>
      <c r="C1222">
        <v>1</v>
      </c>
      <c r="D1222" s="9" t="str">
        <f>VLOOKUP(Table_scibert_document_topics[[#This Row],[Column3.topic]],scibert_documents_topicDescript!$B$2:$C$27, 2, FALSE)</f>
        <v>1_writing_feedback_the_and</v>
      </c>
    </row>
    <row r="1223" spans="1:4" x14ac:dyDescent="0.25">
      <c r="A1223" t="s">
        <v>6019</v>
      </c>
      <c r="B1223" t="s">
        <v>6130</v>
      </c>
      <c r="C1223">
        <v>-1</v>
      </c>
      <c r="D1223" s="9" t="str">
        <f>VLOOKUP(Table_scibert_document_topics[[#This Row],[Column3.topic]],scibert_documents_topicDescript!$B$2:$C$27, 2, FALSE)</f>
        <v>-1_the_of_and_in_language_learning</v>
      </c>
    </row>
    <row r="1224" spans="1:4" x14ac:dyDescent="0.25">
      <c r="A1224" t="s">
        <v>6020</v>
      </c>
      <c r="B1224" t="s">
        <v>6134</v>
      </c>
      <c r="C1224">
        <v>-1</v>
      </c>
      <c r="D1224" s="9" t="str">
        <f>VLOOKUP(Table_scibert_document_topics[[#This Row],[Column3.topic]],scibert_documents_topicDescript!$B$2:$C$27, 2, FALSE)</f>
        <v>-1_the_of_and_in_language_learning</v>
      </c>
    </row>
    <row r="1225" spans="1:4" x14ac:dyDescent="0.25">
      <c r="A1225" t="s">
        <v>6021</v>
      </c>
      <c r="B1225" t="s">
        <v>6138</v>
      </c>
      <c r="C1225">
        <v>9</v>
      </c>
      <c r="D1225" s="9" t="str">
        <f>VLOOKUP(Table_scibert_document_topics[[#This Row],[Column3.topic]],scibert_documents_topicDescript!$B$2:$C$27, 2, FALSE)</f>
        <v>9_writing_collaborative_wiki_the</v>
      </c>
    </row>
    <row r="1226" spans="1:4" x14ac:dyDescent="0.25">
      <c r="A1226" t="s">
        <v>6022</v>
      </c>
      <c r="B1226" t="s">
        <v>6142</v>
      </c>
      <c r="C1226">
        <v>-1</v>
      </c>
      <c r="D1226" s="9" t="str">
        <f>VLOOKUP(Table_scibert_document_topics[[#This Row],[Column3.topic]],scibert_documents_topicDescript!$B$2:$C$27, 2, FALSE)</f>
        <v>-1_the_of_and_in_language_learning</v>
      </c>
    </row>
    <row r="1227" spans="1:4" x14ac:dyDescent="0.25">
      <c r="A1227" t="s">
        <v>6023</v>
      </c>
      <c r="B1227" t="s">
        <v>6146</v>
      </c>
      <c r="C1227">
        <v>0</v>
      </c>
      <c r="D1227" s="9" t="str">
        <f>VLOOKUP(Table_scibert_document_topics[[#This Row],[Column3.topic]],scibert_documents_topicDescript!$B$2:$C$27, 2, FALSE)</f>
        <v>0_technology_teachers_of_the</v>
      </c>
    </row>
    <row r="1228" spans="1:4" x14ac:dyDescent="0.25">
      <c r="A1228" t="s">
        <v>6024</v>
      </c>
      <c r="B1228" t="s">
        <v>6150</v>
      </c>
      <c r="C1228">
        <v>3</v>
      </c>
      <c r="D1228" s="9" t="str">
        <f>VLOOKUP(Table_scibert_document_topics[[#This Row],[Column3.topic]],scibert_documents_topicDescript!$B$2:$C$27, 2, FALSE)</f>
        <v>3_mobile_learning_mall_the</v>
      </c>
    </row>
    <row r="1229" spans="1:4" x14ac:dyDescent="0.25">
      <c r="A1229" t="s">
        <v>6025</v>
      </c>
      <c r="B1229" t="s">
        <v>6154</v>
      </c>
      <c r="C1229">
        <v>6</v>
      </c>
      <c r="D1229" s="9" t="str">
        <f>VLOOKUP(Table_scibert_document_topics[[#This Row],[Column3.topic]],scibert_documents_topicDescript!$B$2:$C$27, 2, FALSE)</f>
        <v>6_pronunciation_the_asr_of</v>
      </c>
    </row>
    <row r="1230" spans="1:4" x14ac:dyDescent="0.25">
      <c r="A1230" t="s">
        <v>6026</v>
      </c>
      <c r="B1230" t="s">
        <v>6157</v>
      </c>
      <c r="C1230">
        <v>-1</v>
      </c>
      <c r="D1230" s="9" t="str">
        <f>VLOOKUP(Table_scibert_document_topics[[#This Row],[Column3.topic]],scibert_documents_topicDescript!$B$2:$C$27, 2, FALSE)</f>
        <v>-1_the_of_and_in_language_learning</v>
      </c>
    </row>
    <row r="1231" spans="1:4" x14ac:dyDescent="0.25">
      <c r="A1231" t="s">
        <v>6027</v>
      </c>
      <c r="B1231" t="s">
        <v>6161</v>
      </c>
      <c r="C1231">
        <v>3</v>
      </c>
      <c r="D1231" s="9" t="str">
        <f>VLOOKUP(Table_scibert_document_topics[[#This Row],[Column3.topic]],scibert_documents_topicDescript!$B$2:$C$27, 2, FALSE)</f>
        <v>3_mobile_learning_mall_the</v>
      </c>
    </row>
    <row r="1232" spans="1:4" x14ac:dyDescent="0.25">
      <c r="A1232" t="s">
        <v>6028</v>
      </c>
      <c r="B1232" t="s">
        <v>6165</v>
      </c>
      <c r="C1232">
        <v>-1</v>
      </c>
      <c r="D1232" s="9" t="str">
        <f>VLOOKUP(Table_scibert_document_topics[[#This Row],[Column3.topic]],scibert_documents_topicDescript!$B$2:$C$27, 2, FALSE)</f>
        <v>-1_the_of_and_in_language_learning</v>
      </c>
    </row>
    <row r="1233" spans="1:4" x14ac:dyDescent="0.25">
      <c r="A1233" t="s">
        <v>6029</v>
      </c>
      <c r="B1233" t="s">
        <v>6169</v>
      </c>
      <c r="C1233">
        <v>9</v>
      </c>
      <c r="D1233" s="9" t="str">
        <f>VLOOKUP(Table_scibert_document_topics[[#This Row],[Column3.topic]],scibert_documents_topicDescript!$B$2:$C$27, 2, FALSE)</f>
        <v>9_writing_collaborative_wiki_the</v>
      </c>
    </row>
    <row r="1234" spans="1:4" x14ac:dyDescent="0.25">
      <c r="A1234" t="s">
        <v>6088</v>
      </c>
      <c r="B1234" t="s">
        <v>6173</v>
      </c>
      <c r="C1234">
        <v>-1</v>
      </c>
      <c r="D1234" s="9" t="str">
        <f>VLOOKUP(Table_scibert_document_topics[[#This Row],[Column3.topic]],scibert_documents_topicDescript!$B$2:$C$27, 2, FALSE)</f>
        <v>-1_the_of_and_in_language_learning</v>
      </c>
    </row>
    <row r="1235" spans="1:4" x14ac:dyDescent="0.25">
      <c r="A1235" t="s">
        <v>6089</v>
      </c>
      <c r="B1235" t="s">
        <v>6177</v>
      </c>
      <c r="C1235">
        <v>1</v>
      </c>
      <c r="D1235" s="9" t="str">
        <f>VLOOKUP(Table_scibert_document_topics[[#This Row],[Column3.topic]],scibert_documents_topicDescript!$B$2:$C$27, 2, FALSE)</f>
        <v>1_writing_feedback_the_and</v>
      </c>
    </row>
    <row r="1236" spans="1:4" x14ac:dyDescent="0.25">
      <c r="A1236" t="s">
        <v>6090</v>
      </c>
      <c r="B1236" t="s">
        <v>6181</v>
      </c>
      <c r="C1236">
        <v>5</v>
      </c>
      <c r="D1236" s="9" t="str">
        <f>VLOOKUP(Table_scibert_document_topics[[#This Row],[Column3.topic]],scibert_documents_topicDescript!$B$2:$C$27, 2, FALSE)</f>
        <v>5_corpus_the_of_ddl</v>
      </c>
    </row>
    <row r="1237" spans="1:4" x14ac:dyDescent="0.25">
      <c r="A1237" t="s">
        <v>6091</v>
      </c>
      <c r="B1237" t="s">
        <v>6185</v>
      </c>
      <c r="C1237">
        <v>8</v>
      </c>
      <c r="D1237" s="9" t="str">
        <f>VLOOKUP(Table_scibert_document_topics[[#This Row],[Column3.topic]],scibert_documents_topicDescript!$B$2:$C$27, 2, FALSE)</f>
        <v>8_blended_online_the_learning</v>
      </c>
    </row>
    <row r="1238" spans="1:4" x14ac:dyDescent="0.25">
      <c r="A1238" t="s">
        <v>6092</v>
      </c>
      <c r="B1238" t="s">
        <v>6188</v>
      </c>
      <c r="C1238">
        <v>-1</v>
      </c>
      <c r="D1238" s="9" t="str">
        <f>VLOOKUP(Table_scibert_document_topics[[#This Row],[Column3.topic]],scibert_documents_topicDescript!$B$2:$C$27, 2, FALSE)</f>
        <v>-1_the_of_and_in_language_learning</v>
      </c>
    </row>
    <row r="1239" spans="1:4" x14ac:dyDescent="0.25">
      <c r="A1239" t="s">
        <v>6093</v>
      </c>
      <c r="B1239" t="s">
        <v>6192</v>
      </c>
      <c r="C1239">
        <v>0</v>
      </c>
      <c r="D1239" s="9" t="str">
        <f>VLOOKUP(Table_scibert_document_topics[[#This Row],[Column3.topic]],scibert_documents_topicDescript!$B$2:$C$27, 2, FALSE)</f>
        <v>0_technology_teachers_of_the</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24E5C-D073-47C3-8327-F1033903973C}">
  <dimension ref="A1:C27"/>
  <sheetViews>
    <sheetView workbookViewId="0">
      <selection activeCell="C2" sqref="C2"/>
    </sheetView>
  </sheetViews>
  <sheetFormatPr defaultRowHeight="15.75" x14ac:dyDescent="0.25"/>
  <cols>
    <col min="1" max="16384" width="9" style="7"/>
  </cols>
  <sheetData>
    <row r="1" spans="1:3" ht="33" x14ac:dyDescent="0.25">
      <c r="A1" s="6" t="s">
        <v>6209</v>
      </c>
      <c r="B1" s="6" t="s">
        <v>6210</v>
      </c>
      <c r="C1" s="6" t="s">
        <v>6211</v>
      </c>
    </row>
    <row r="2" spans="1:3" ht="82.5" x14ac:dyDescent="0.25">
      <c r="A2" s="8">
        <v>0</v>
      </c>
      <c r="B2" s="8">
        <v>-1</v>
      </c>
      <c r="C2" s="11" t="s">
        <v>6311</v>
      </c>
    </row>
    <row r="3" spans="1:3" ht="66" x14ac:dyDescent="0.25">
      <c r="A3" s="8">
        <v>1</v>
      </c>
      <c r="B3" s="8">
        <v>0</v>
      </c>
      <c r="C3" s="8" t="s">
        <v>6239</v>
      </c>
    </row>
    <row r="4" spans="1:3" ht="49.5" x14ac:dyDescent="0.25">
      <c r="A4" s="8">
        <v>2</v>
      </c>
      <c r="B4" s="8">
        <v>1</v>
      </c>
      <c r="C4" s="8" t="s">
        <v>6290</v>
      </c>
    </row>
    <row r="5" spans="1:3" ht="33" x14ac:dyDescent="0.25">
      <c r="A5" s="8">
        <v>3</v>
      </c>
      <c r="B5" s="8">
        <v>2</v>
      </c>
      <c r="C5" s="8" t="s">
        <v>6291</v>
      </c>
    </row>
    <row r="6" spans="1:3" ht="49.5" x14ac:dyDescent="0.25">
      <c r="A6" s="8">
        <v>4</v>
      </c>
      <c r="B6" s="8">
        <v>3</v>
      </c>
      <c r="C6" s="8" t="s">
        <v>4739</v>
      </c>
    </row>
    <row r="7" spans="1:3" ht="82.5" x14ac:dyDescent="0.25">
      <c r="A7" s="8">
        <v>5</v>
      </c>
      <c r="B7" s="8">
        <v>4</v>
      </c>
      <c r="C7" s="8" t="s">
        <v>6292</v>
      </c>
    </row>
    <row r="8" spans="1:3" ht="49.5" x14ac:dyDescent="0.25">
      <c r="A8" s="8">
        <v>6</v>
      </c>
      <c r="B8" s="8">
        <v>5</v>
      </c>
      <c r="C8" s="8" t="s">
        <v>6293</v>
      </c>
    </row>
    <row r="9" spans="1:3" ht="49.5" x14ac:dyDescent="0.25">
      <c r="A9" s="8">
        <v>7</v>
      </c>
      <c r="B9" s="8">
        <v>6</v>
      </c>
      <c r="C9" s="8" t="s">
        <v>6245</v>
      </c>
    </row>
    <row r="10" spans="1:3" ht="66" x14ac:dyDescent="0.25">
      <c r="A10" s="8">
        <v>8</v>
      </c>
      <c r="B10" s="8">
        <v>7</v>
      </c>
      <c r="C10" s="8" t="s">
        <v>6294</v>
      </c>
    </row>
    <row r="11" spans="1:3" ht="66" x14ac:dyDescent="0.25">
      <c r="A11" s="8">
        <v>9</v>
      </c>
      <c r="B11" s="8">
        <v>8</v>
      </c>
      <c r="C11" s="8" t="s">
        <v>6295</v>
      </c>
    </row>
    <row r="12" spans="1:3" ht="66" x14ac:dyDescent="0.25">
      <c r="A12" s="8">
        <v>10</v>
      </c>
      <c r="B12" s="8">
        <v>9</v>
      </c>
      <c r="C12" s="8" t="s">
        <v>6296</v>
      </c>
    </row>
    <row r="13" spans="1:3" ht="49.5" x14ac:dyDescent="0.25">
      <c r="A13" s="8">
        <v>11</v>
      </c>
      <c r="B13" s="8">
        <v>10</v>
      </c>
      <c r="C13" s="8" t="s">
        <v>6297</v>
      </c>
    </row>
    <row r="14" spans="1:3" ht="49.5" x14ac:dyDescent="0.25">
      <c r="A14" s="8">
        <v>12</v>
      </c>
      <c r="B14" s="8">
        <v>11</v>
      </c>
      <c r="C14" s="8" t="s">
        <v>6298</v>
      </c>
    </row>
    <row r="15" spans="1:3" ht="49.5" x14ac:dyDescent="0.25">
      <c r="A15" s="8">
        <v>13</v>
      </c>
      <c r="B15" s="8">
        <v>12</v>
      </c>
      <c r="C15" s="8" t="s">
        <v>6299</v>
      </c>
    </row>
    <row r="16" spans="1:3" ht="66" x14ac:dyDescent="0.25">
      <c r="A16" s="8">
        <v>14</v>
      </c>
      <c r="B16" s="8">
        <v>13</v>
      </c>
      <c r="C16" s="8" t="s">
        <v>6300</v>
      </c>
    </row>
    <row r="17" spans="1:3" ht="49.5" x14ac:dyDescent="0.25">
      <c r="A17" s="8">
        <v>15</v>
      </c>
      <c r="B17" s="8">
        <v>14</v>
      </c>
      <c r="C17" s="8" t="s">
        <v>6301</v>
      </c>
    </row>
    <row r="18" spans="1:3" ht="49.5" x14ac:dyDescent="0.25">
      <c r="A18" s="8">
        <v>16</v>
      </c>
      <c r="B18" s="8">
        <v>15</v>
      </c>
      <c r="C18" s="8" t="s">
        <v>4741</v>
      </c>
    </row>
    <row r="19" spans="1:3" ht="82.5" x14ac:dyDescent="0.25">
      <c r="A19" s="8">
        <v>17</v>
      </c>
      <c r="B19" s="8">
        <v>16</v>
      </c>
      <c r="C19" s="8" t="s">
        <v>6302</v>
      </c>
    </row>
    <row r="20" spans="1:3" ht="49.5" x14ac:dyDescent="0.25">
      <c r="A20" s="8">
        <v>18</v>
      </c>
      <c r="B20" s="8">
        <v>17</v>
      </c>
      <c r="C20" s="8" t="s">
        <v>6303</v>
      </c>
    </row>
    <row r="21" spans="1:3" ht="66" x14ac:dyDescent="0.25">
      <c r="A21" s="8">
        <v>19</v>
      </c>
      <c r="B21" s="8">
        <v>18</v>
      </c>
      <c r="C21" s="8" t="s">
        <v>6304</v>
      </c>
    </row>
    <row r="22" spans="1:3" ht="82.5" x14ac:dyDescent="0.25">
      <c r="A22" s="8">
        <v>20</v>
      </c>
      <c r="B22" s="8">
        <v>19</v>
      </c>
      <c r="C22" s="8" t="s">
        <v>6305</v>
      </c>
    </row>
    <row r="23" spans="1:3" ht="49.5" x14ac:dyDescent="0.25">
      <c r="A23" s="8">
        <v>21</v>
      </c>
      <c r="B23" s="8">
        <v>20</v>
      </c>
      <c r="C23" s="8" t="s">
        <v>6306</v>
      </c>
    </row>
    <row r="24" spans="1:3" ht="49.5" x14ac:dyDescent="0.25">
      <c r="A24" s="8">
        <v>22</v>
      </c>
      <c r="B24" s="8">
        <v>21</v>
      </c>
      <c r="C24" s="8" t="s">
        <v>6307</v>
      </c>
    </row>
    <row r="25" spans="1:3" ht="66" x14ac:dyDescent="0.25">
      <c r="A25" s="8">
        <v>23</v>
      </c>
      <c r="B25" s="8">
        <v>22</v>
      </c>
      <c r="C25" s="8" t="s">
        <v>6308</v>
      </c>
    </row>
    <row r="26" spans="1:3" ht="49.5" x14ac:dyDescent="0.25">
      <c r="A26" s="8">
        <v>24</v>
      </c>
      <c r="B26" s="8">
        <v>23</v>
      </c>
      <c r="C26" s="8" t="s">
        <v>6309</v>
      </c>
    </row>
    <row r="27" spans="1:3" ht="49.5" x14ac:dyDescent="0.25">
      <c r="A27" s="8">
        <v>25</v>
      </c>
      <c r="B27" s="8">
        <v>24</v>
      </c>
      <c r="C27" s="8" t="s">
        <v>6310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DF76F-C111-42F2-91FB-15834935CF41}">
  <dimension ref="A1:D1239"/>
  <sheetViews>
    <sheetView workbookViewId="0">
      <selection activeCell="F11" sqref="F11"/>
    </sheetView>
  </sheetViews>
  <sheetFormatPr defaultRowHeight="15.75" x14ac:dyDescent="0.25"/>
  <cols>
    <col min="1" max="1" width="12.5" bestFit="1" customWidth="1"/>
    <col min="2" max="2" width="81" bestFit="1" customWidth="1"/>
    <col min="3" max="3" width="15.375" bestFit="1" customWidth="1"/>
    <col min="4" max="4" width="50.375" style="9" customWidth="1"/>
  </cols>
  <sheetData>
    <row r="1" spans="1:4" x14ac:dyDescent="0.25">
      <c r="A1" t="s">
        <v>6204</v>
      </c>
      <c r="B1" t="s">
        <v>6206</v>
      </c>
      <c r="C1" t="s">
        <v>6207</v>
      </c>
      <c r="D1" s="9" t="s">
        <v>6238</v>
      </c>
    </row>
    <row r="2" spans="1:4" x14ac:dyDescent="0.25">
      <c r="A2" t="s">
        <v>139</v>
      </c>
      <c r="B2" t="s">
        <v>140</v>
      </c>
      <c r="C2">
        <v>1</v>
      </c>
      <c r="D2" s="9" t="str">
        <f>VLOOKUP(Table_miniLM_titles_topics[[#This Row],[Column3.topic]], miniLM_titles_topicdesciption!$B$2:$C$28, 2, FALSE)</f>
        <v>1_call_research_sla_the</v>
      </c>
    </row>
    <row r="3" spans="1:4" x14ac:dyDescent="0.25">
      <c r="A3" t="s">
        <v>145</v>
      </c>
      <c r="B3" t="s">
        <v>146</v>
      </c>
      <c r="C3">
        <v>5</v>
      </c>
      <c r="D3" s="9" t="str">
        <f>VLOOKUP(Table_miniLM_titles_topics[[#This Row],[Column3.topic]], miniLM_titles_topicdesciption!$B$2:$C$28, 2, FALSE)</f>
        <v>5_pronunciation_speech_training_recognition</v>
      </c>
    </row>
    <row r="4" spans="1:4" x14ac:dyDescent="0.25">
      <c r="A4" t="s">
        <v>150</v>
      </c>
      <c r="B4" t="s">
        <v>151</v>
      </c>
      <c r="C4">
        <v>17</v>
      </c>
      <c r="D4" s="9" t="str">
        <f>VLOOKUP(Table_miniLM_titles_topics[[#This Row],[Column3.topic]], miniLM_titles_topicdesciption!$B$2:$C$28, 2, FALSE)</f>
        <v>17_storytelling_digital_story_stories</v>
      </c>
    </row>
    <row r="5" spans="1:4" x14ac:dyDescent="0.25">
      <c r="A5" t="s">
        <v>155</v>
      </c>
      <c r="B5" t="s">
        <v>156</v>
      </c>
      <c r="C5">
        <v>7</v>
      </c>
      <c r="D5" s="9" t="str">
        <f>VLOOKUP(Table_miniLM_titles_topics[[#This Row],[Column3.topic]], miniLM_titles_topicdesciption!$B$2:$C$28, 2, FALSE)</f>
        <v>7_telecollaboration_intercultural_telecollabor...</v>
      </c>
    </row>
    <row r="6" spans="1:4" x14ac:dyDescent="0.25">
      <c r="A6" t="s">
        <v>160</v>
      </c>
      <c r="B6" t="s">
        <v>161</v>
      </c>
      <c r="C6">
        <v>-1</v>
      </c>
      <c r="D6" s="9" t="str">
        <f>VLOOKUP(Table_miniLM_titles_topics[[#This Row],[Column3.topic]], miniLM_titles_topicdesciption!$B$2:$C$28, 2, FALSE)</f>
        <v>-1_of_and_language_learning</v>
      </c>
    </row>
    <row r="7" spans="1:4" x14ac:dyDescent="0.25">
      <c r="A7" t="s">
        <v>165</v>
      </c>
      <c r="B7" t="s">
        <v>166</v>
      </c>
      <c r="C7">
        <v>20</v>
      </c>
      <c r="D7" s="9" t="str">
        <f>VLOOKUP(Table_miniLM_titles_topics[[#This Row],[Column3.topic]], miniLM_titles_topicdesciption!$B$2:$C$28, 2, FALSE)</f>
        <v>20_social_media_networking_networks</v>
      </c>
    </row>
    <row r="8" spans="1:4" x14ac:dyDescent="0.25">
      <c r="A8" t="s">
        <v>170</v>
      </c>
      <c r="B8" t="s">
        <v>171</v>
      </c>
      <c r="C8">
        <v>19</v>
      </c>
      <c r="D8" s="9" t="str">
        <f>VLOOKUP(Table_miniLM_titles_topics[[#This Row],[Column3.topic]], miniLM_titles_topicdesciption!$B$2:$C$28, 2, FALSE)</f>
        <v>19_blended_learning_inquiry_college</v>
      </c>
    </row>
    <row r="9" spans="1:4" x14ac:dyDescent="0.25">
      <c r="A9" t="s">
        <v>175</v>
      </c>
      <c r="B9" t="s">
        <v>176</v>
      </c>
      <c r="C9">
        <v>16</v>
      </c>
      <c r="D9" s="9" t="str">
        <f>VLOOKUP(Table_miniLM_titles_topics[[#This Row],[Column3.topic]], miniLM_titles_topicdesciption!$B$2:$C$28, 2, FALSE)</f>
        <v>16_oral_communication_mediated_computer</v>
      </c>
    </row>
    <row r="10" spans="1:4" x14ac:dyDescent="0.25">
      <c r="A10" t="s">
        <v>180</v>
      </c>
      <c r="B10" t="s">
        <v>181</v>
      </c>
      <c r="C10">
        <v>-1</v>
      </c>
      <c r="D10" s="9" t="str">
        <f>VLOOKUP(Table_miniLM_titles_topics[[#This Row],[Column3.topic]], miniLM_titles_topicdesciption!$B$2:$C$28, 2, FALSE)</f>
        <v>-1_of_and_language_learning</v>
      </c>
    </row>
    <row r="11" spans="1:4" x14ac:dyDescent="0.25">
      <c r="A11" t="s">
        <v>185</v>
      </c>
      <c r="B11" t="s">
        <v>186</v>
      </c>
      <c r="C11">
        <v>-1</v>
      </c>
      <c r="D11" s="9" t="str">
        <f>VLOOKUP(Table_miniLM_titles_topics[[#This Row],[Column3.topic]], miniLM_titles_topicdesciption!$B$2:$C$28, 2, FALSE)</f>
        <v>-1_of_and_language_learning</v>
      </c>
    </row>
    <row r="12" spans="1:4" x14ac:dyDescent="0.25">
      <c r="A12" t="s">
        <v>190</v>
      </c>
      <c r="B12" t="s">
        <v>191</v>
      </c>
      <c r="C12">
        <v>23</v>
      </c>
      <c r="D12" s="9" t="str">
        <f>VLOOKUP(Table_miniLM_titles_topics[[#This Row],[Column3.topic]], miniLM_titles_topicdesciption!$B$2:$C$28, 2, FALSE)</f>
        <v>23_mall_meta_oer_processing</v>
      </c>
    </row>
    <row r="13" spans="1:4" x14ac:dyDescent="0.25">
      <c r="A13" t="s">
        <v>195</v>
      </c>
      <c r="B13" t="s">
        <v>196</v>
      </c>
      <c r="C13">
        <v>1</v>
      </c>
      <c r="D13" s="9" t="str">
        <f>VLOOKUP(Table_miniLM_titles_topics[[#This Row],[Column3.topic]], miniLM_titles_topicdesciption!$B$2:$C$28, 2, FALSE)</f>
        <v>1_call_research_sla_the</v>
      </c>
    </row>
    <row r="14" spans="1:4" x14ac:dyDescent="0.25">
      <c r="A14" t="s">
        <v>200</v>
      </c>
      <c r="B14" t="s">
        <v>201</v>
      </c>
      <c r="C14">
        <v>1</v>
      </c>
      <c r="D14" s="9" t="str">
        <f>VLOOKUP(Table_miniLM_titles_topics[[#This Row],[Column3.topic]], miniLM_titles_topicdesciption!$B$2:$C$28, 2, FALSE)</f>
        <v>1_call_research_sla_the</v>
      </c>
    </row>
    <row r="15" spans="1:4" x14ac:dyDescent="0.25">
      <c r="A15" t="s">
        <v>205</v>
      </c>
      <c r="B15" t="s">
        <v>206</v>
      </c>
      <c r="C15">
        <v>-1</v>
      </c>
      <c r="D15" s="9" t="str">
        <f>VLOOKUP(Table_miniLM_titles_topics[[#This Row],[Column3.topic]], miniLM_titles_topicdesciption!$B$2:$C$28, 2, FALSE)</f>
        <v>-1_of_and_language_learning</v>
      </c>
    </row>
    <row r="16" spans="1:4" x14ac:dyDescent="0.25">
      <c r="A16" t="s">
        <v>210</v>
      </c>
      <c r="B16" t="s">
        <v>211</v>
      </c>
      <c r="C16">
        <v>21</v>
      </c>
      <c r="D16" s="9" t="str">
        <f>VLOOKUP(Table_miniLM_titles_topics[[#This Row],[Column3.topic]], miniLM_titles_topicdesciption!$B$2:$C$28, 2, FALSE)</f>
        <v>21_reading_strategies_comprehension_students</v>
      </c>
    </row>
    <row r="17" spans="1:4" x14ac:dyDescent="0.25">
      <c r="A17" t="s">
        <v>215</v>
      </c>
      <c r="B17" t="s">
        <v>216</v>
      </c>
      <c r="C17">
        <v>-1</v>
      </c>
      <c r="D17" s="9" t="str">
        <f>VLOOKUP(Table_miniLM_titles_topics[[#This Row],[Column3.topic]], miniLM_titles_topicdesciption!$B$2:$C$28, 2, FALSE)</f>
        <v>-1_of_and_language_learning</v>
      </c>
    </row>
    <row r="18" spans="1:4" x14ac:dyDescent="0.25">
      <c r="A18" t="s">
        <v>220</v>
      </c>
      <c r="B18" t="s">
        <v>221</v>
      </c>
      <c r="C18">
        <v>19</v>
      </c>
      <c r="D18" s="9" t="str">
        <f>VLOOKUP(Table_miniLM_titles_topics[[#This Row],[Column3.topic]], miniLM_titles_topicdesciption!$B$2:$C$28, 2, FALSE)</f>
        <v>19_blended_learning_inquiry_college</v>
      </c>
    </row>
    <row r="19" spans="1:4" x14ac:dyDescent="0.25">
      <c r="A19" t="s">
        <v>225</v>
      </c>
      <c r="B19" t="s">
        <v>5932</v>
      </c>
      <c r="C19">
        <v>1</v>
      </c>
      <c r="D19" s="9" t="str">
        <f>VLOOKUP(Table_miniLM_titles_topics[[#This Row],[Column3.topic]], miniLM_titles_topicdesciption!$B$2:$C$28, 2, FALSE)</f>
        <v>1_call_research_sla_the</v>
      </c>
    </row>
    <row r="20" spans="1:4" x14ac:dyDescent="0.25">
      <c r="A20" t="s">
        <v>621</v>
      </c>
      <c r="B20" t="s">
        <v>622</v>
      </c>
      <c r="C20">
        <v>-1</v>
      </c>
      <c r="D20" s="9" t="str">
        <f>VLOOKUP(Table_miniLM_titles_topics[[#This Row],[Column3.topic]], miniLM_titles_topicdesciption!$B$2:$C$28, 2, FALSE)</f>
        <v>-1_of_and_language_learning</v>
      </c>
    </row>
    <row r="21" spans="1:4" x14ac:dyDescent="0.25">
      <c r="A21" t="s">
        <v>626</v>
      </c>
      <c r="B21" t="s">
        <v>627</v>
      </c>
      <c r="C21">
        <v>4</v>
      </c>
      <c r="D21" s="9" t="str">
        <f>VLOOKUP(Table_miniLM_titles_topics[[#This Row],[Column3.topic]], miniLM_titles_topicdesciption!$B$2:$C$28, 2, FALSE)</f>
        <v>4_game_games_digital_playing</v>
      </c>
    </row>
    <row r="22" spans="1:4" x14ac:dyDescent="0.25">
      <c r="A22" t="s">
        <v>631</v>
      </c>
      <c r="B22" t="s">
        <v>632</v>
      </c>
      <c r="C22">
        <v>23</v>
      </c>
      <c r="D22" s="9" t="str">
        <f>VLOOKUP(Table_miniLM_titles_topics[[#This Row],[Column3.topic]], miniLM_titles_topicdesciption!$B$2:$C$28, 2, FALSE)</f>
        <v>23_mall_meta_oer_processing</v>
      </c>
    </row>
    <row r="23" spans="1:4" x14ac:dyDescent="0.25">
      <c r="A23" t="s">
        <v>635</v>
      </c>
      <c r="B23" t="s">
        <v>636</v>
      </c>
      <c r="C23">
        <v>3</v>
      </c>
      <c r="D23" s="9" t="str">
        <f>VLOOKUP(Table_miniLM_titles_topics[[#This Row],[Column3.topic]], miniLM_titles_topicdesciption!$B$2:$C$28, 2, FALSE)</f>
        <v>3_online_language_learning_of</v>
      </c>
    </row>
    <row r="24" spans="1:4" x14ac:dyDescent="0.25">
      <c r="A24" t="s">
        <v>640</v>
      </c>
      <c r="B24" t="s">
        <v>641</v>
      </c>
      <c r="C24">
        <v>12</v>
      </c>
      <c r="D24" s="9" t="str">
        <f>VLOOKUP(Table_miniLM_titles_topics[[#This Row],[Column3.topic]], miniLM_titles_topicdesciption!$B$2:$C$28, 2, FALSE)</f>
        <v>12_vocabulary_gloss_glosses_effects</v>
      </c>
    </row>
    <row r="25" spans="1:4" x14ac:dyDescent="0.25">
      <c r="A25" t="s">
        <v>645</v>
      </c>
      <c r="B25" t="s">
        <v>646</v>
      </c>
      <c r="C25">
        <v>11</v>
      </c>
      <c r="D25" s="9" t="str">
        <f>VLOOKUP(Table_miniLM_titles_topics[[#This Row],[Column3.topic]], miniLM_titles_topicdesciption!$B$2:$C$28, 2, FALSE)</f>
        <v>11_comprehension_captions_listening_captioned</v>
      </c>
    </row>
    <row r="26" spans="1:4" x14ac:dyDescent="0.25">
      <c r="A26" t="s">
        <v>650</v>
      </c>
      <c r="B26" t="s">
        <v>651</v>
      </c>
      <c r="C26">
        <v>-1</v>
      </c>
      <c r="D26" s="9" t="str">
        <f>VLOOKUP(Table_miniLM_titles_topics[[#This Row],[Column3.topic]], miniLM_titles_topicdesciption!$B$2:$C$28, 2, FALSE)</f>
        <v>-1_of_and_language_learning</v>
      </c>
    </row>
    <row r="27" spans="1:4" x14ac:dyDescent="0.25">
      <c r="A27" t="s">
        <v>656</v>
      </c>
      <c r="B27" t="s">
        <v>657</v>
      </c>
      <c r="C27">
        <v>-1</v>
      </c>
      <c r="D27" s="9" t="str">
        <f>VLOOKUP(Table_miniLM_titles_topics[[#This Row],[Column3.topic]], miniLM_titles_topicdesciption!$B$2:$C$28, 2, FALSE)</f>
        <v>-1_of_and_language_learning</v>
      </c>
    </row>
    <row r="28" spans="1:4" x14ac:dyDescent="0.25">
      <c r="A28" t="s">
        <v>662</v>
      </c>
      <c r="B28" t="s">
        <v>663</v>
      </c>
      <c r="C28">
        <v>-1</v>
      </c>
      <c r="D28" s="9" t="str">
        <f>VLOOKUP(Table_miniLM_titles_topics[[#This Row],[Column3.topic]], miniLM_titles_topicdesciption!$B$2:$C$28, 2, FALSE)</f>
        <v>-1_of_and_language_learning</v>
      </c>
    </row>
    <row r="29" spans="1:4" x14ac:dyDescent="0.25">
      <c r="A29" t="s">
        <v>667</v>
      </c>
      <c r="B29" t="s">
        <v>668</v>
      </c>
      <c r="C29">
        <v>-1</v>
      </c>
      <c r="D29" s="9" t="str">
        <f>VLOOKUP(Table_miniLM_titles_topics[[#This Row],[Column3.topic]], miniLM_titles_topicdesciption!$B$2:$C$28, 2, FALSE)</f>
        <v>-1_of_and_language_learning</v>
      </c>
    </row>
    <row r="30" spans="1:4" x14ac:dyDescent="0.25">
      <c r="A30" t="s">
        <v>671</v>
      </c>
      <c r="B30" t="s">
        <v>672</v>
      </c>
      <c r="C30">
        <v>-1</v>
      </c>
      <c r="D30" s="9" t="str">
        <f>VLOOKUP(Table_miniLM_titles_topics[[#This Row],[Column3.topic]], miniLM_titles_topicdesciption!$B$2:$C$28, 2, FALSE)</f>
        <v>-1_of_and_language_learning</v>
      </c>
    </row>
    <row r="31" spans="1:4" x14ac:dyDescent="0.25">
      <c r="A31" t="s">
        <v>676</v>
      </c>
      <c r="B31" t="s">
        <v>677</v>
      </c>
      <c r="C31">
        <v>-1</v>
      </c>
      <c r="D31" s="9" t="str">
        <f>VLOOKUP(Table_miniLM_titles_topics[[#This Row],[Column3.topic]], miniLM_titles_topicdesciption!$B$2:$C$28, 2, FALSE)</f>
        <v>-1_of_and_language_learning</v>
      </c>
    </row>
    <row r="32" spans="1:4" x14ac:dyDescent="0.25">
      <c r="A32" t="s">
        <v>681</v>
      </c>
      <c r="B32" t="s">
        <v>682</v>
      </c>
      <c r="C32">
        <v>-1</v>
      </c>
      <c r="D32" s="9" t="str">
        <f>VLOOKUP(Table_miniLM_titles_topics[[#This Row],[Column3.topic]], miniLM_titles_topicdesciption!$B$2:$C$28, 2, FALSE)</f>
        <v>-1_of_and_language_learning</v>
      </c>
    </row>
    <row r="33" spans="1:4" x14ac:dyDescent="0.25">
      <c r="A33" t="s">
        <v>685</v>
      </c>
      <c r="B33" t="s">
        <v>686</v>
      </c>
      <c r="C33">
        <v>8</v>
      </c>
      <c r="D33" s="9" t="str">
        <f>VLOOKUP(Table_miniLM_titles_topics[[#This Row],[Column3.topic]], miniLM_titles_topicdesciption!$B$2:$C$28, 2, FALSE)</f>
        <v>8_data_driven_collocation_dictionaries</v>
      </c>
    </row>
    <row r="34" spans="1:4" x14ac:dyDescent="0.25">
      <c r="A34" t="s">
        <v>690</v>
      </c>
      <c r="B34" t="s">
        <v>691</v>
      </c>
      <c r="C34">
        <v>5</v>
      </c>
      <c r="D34" s="9" t="str">
        <f>VLOOKUP(Table_miniLM_titles_topics[[#This Row],[Column3.topic]], miniLM_titles_topicdesciption!$B$2:$C$28, 2, FALSE)</f>
        <v>5_pronunciation_speech_training_recognition</v>
      </c>
    </row>
    <row r="35" spans="1:4" x14ac:dyDescent="0.25">
      <c r="A35" t="s">
        <v>695</v>
      </c>
      <c r="B35" t="s">
        <v>696</v>
      </c>
      <c r="C35">
        <v>-1</v>
      </c>
      <c r="D35" s="9" t="str">
        <f>VLOOKUP(Table_miniLM_titles_topics[[#This Row],[Column3.topic]], miniLM_titles_topicdesciption!$B$2:$C$28, 2, FALSE)</f>
        <v>-1_of_and_language_learning</v>
      </c>
    </row>
    <row r="36" spans="1:4" x14ac:dyDescent="0.25">
      <c r="A36" t="s">
        <v>700</v>
      </c>
      <c r="B36" t="s">
        <v>701</v>
      </c>
      <c r="C36">
        <v>23</v>
      </c>
      <c r="D36" s="9" t="str">
        <f>VLOOKUP(Table_miniLM_titles_topics[[#This Row],[Column3.topic]], miniLM_titles_topicdesciption!$B$2:$C$28, 2, FALSE)</f>
        <v>23_mall_meta_oer_processing</v>
      </c>
    </row>
    <row r="37" spans="1:4" x14ac:dyDescent="0.25">
      <c r="A37" t="s">
        <v>3000</v>
      </c>
      <c r="B37" t="s">
        <v>5933</v>
      </c>
      <c r="C37">
        <v>6</v>
      </c>
      <c r="D37" s="9" t="str">
        <f>VLOOKUP(Table_miniLM_titles_topics[[#This Row],[Column3.topic]], miniLM_titles_topicdesciption!$B$2:$C$28, 2, FALSE)</f>
        <v>6_multimodal_videoconferencing_video_interactions</v>
      </c>
    </row>
    <row r="38" spans="1:4" x14ac:dyDescent="0.25">
      <c r="A38" t="s">
        <v>3004</v>
      </c>
      <c r="B38" t="s">
        <v>3005</v>
      </c>
      <c r="C38">
        <v>0</v>
      </c>
      <c r="D38" s="9" t="str">
        <f>VLOOKUP(Table_miniLM_titles_topics[[#This Row],[Column3.topic]], miniLM_titles_topicdesciption!$B$2:$C$28, 2, FALSE)</f>
        <v>0_writing_feedback_collaborative_automated</v>
      </c>
    </row>
    <row r="39" spans="1:4" x14ac:dyDescent="0.25">
      <c r="A39" t="s">
        <v>3009</v>
      </c>
      <c r="B39" t="s">
        <v>3010</v>
      </c>
      <c r="C39">
        <v>3</v>
      </c>
      <c r="D39" s="9" t="str">
        <f>VLOOKUP(Table_miniLM_titles_topics[[#This Row],[Column3.topic]], miniLM_titles_topicdesciption!$B$2:$C$28, 2, FALSE)</f>
        <v>3_online_language_learning_of</v>
      </c>
    </row>
    <row r="40" spans="1:4" x14ac:dyDescent="0.25">
      <c r="A40" t="s">
        <v>3014</v>
      </c>
      <c r="B40" t="s">
        <v>3015</v>
      </c>
      <c r="C40">
        <v>17</v>
      </c>
      <c r="D40" s="9" t="str">
        <f>VLOOKUP(Table_miniLM_titles_topics[[#This Row],[Column3.topic]], miniLM_titles_topicdesciption!$B$2:$C$28, 2, FALSE)</f>
        <v>17_storytelling_digital_story_stories</v>
      </c>
    </row>
    <row r="41" spans="1:4" x14ac:dyDescent="0.25">
      <c r="A41" t="s">
        <v>3019</v>
      </c>
      <c r="B41" t="s">
        <v>3020</v>
      </c>
      <c r="C41">
        <v>12</v>
      </c>
      <c r="D41" s="9" t="str">
        <f>VLOOKUP(Table_miniLM_titles_topics[[#This Row],[Column3.topic]], miniLM_titles_topicdesciption!$B$2:$C$28, 2, FALSE)</f>
        <v>12_vocabulary_gloss_glosses_effects</v>
      </c>
    </row>
    <row r="42" spans="1:4" x14ac:dyDescent="0.25">
      <c r="A42" t="s">
        <v>3024</v>
      </c>
      <c r="B42" t="s">
        <v>3025</v>
      </c>
      <c r="C42">
        <v>-1</v>
      </c>
      <c r="D42" s="9" t="str">
        <f>VLOOKUP(Table_miniLM_titles_topics[[#This Row],[Column3.topic]], miniLM_titles_topicdesciption!$B$2:$C$28, 2, FALSE)</f>
        <v>-1_of_and_language_learning</v>
      </c>
    </row>
    <row r="43" spans="1:4" x14ac:dyDescent="0.25">
      <c r="A43" t="s">
        <v>3435</v>
      </c>
      <c r="B43" t="s">
        <v>4903</v>
      </c>
      <c r="C43">
        <v>-1</v>
      </c>
      <c r="D43" s="9" t="str">
        <f>VLOOKUP(Table_miniLM_titles_topics[[#This Row],[Column3.topic]], miniLM_titles_topicdesciption!$B$2:$C$28, 2, FALSE)</f>
        <v>-1_of_and_language_learning</v>
      </c>
    </row>
    <row r="44" spans="1:4" x14ac:dyDescent="0.25">
      <c r="A44" t="s">
        <v>3851</v>
      </c>
      <c r="B44" t="s">
        <v>3852</v>
      </c>
      <c r="C44">
        <v>6</v>
      </c>
      <c r="D44" s="9" t="str">
        <f>VLOOKUP(Table_miniLM_titles_topics[[#This Row],[Column3.topic]], miniLM_titles_topicdesciption!$B$2:$C$28, 2, FALSE)</f>
        <v>6_multimodal_videoconferencing_video_interactions</v>
      </c>
    </row>
    <row r="45" spans="1:4" x14ac:dyDescent="0.25">
      <c r="A45" t="s">
        <v>3856</v>
      </c>
      <c r="B45" t="s">
        <v>3857</v>
      </c>
      <c r="C45">
        <v>24</v>
      </c>
      <c r="D45" s="9" t="str">
        <f>VLOOKUP(Table_miniLM_titles_topics[[#This Row],[Column3.topic]], miniLM_titles_topicdesciption!$B$2:$C$28, 2, FALSE)</f>
        <v>24_chat_task_text_l2</v>
      </c>
    </row>
    <row r="46" spans="1:4" x14ac:dyDescent="0.25">
      <c r="A46" t="s">
        <v>3860</v>
      </c>
      <c r="B46" t="s">
        <v>3861</v>
      </c>
      <c r="C46">
        <v>-1</v>
      </c>
      <c r="D46" s="9" t="str">
        <f>VLOOKUP(Table_miniLM_titles_topics[[#This Row],[Column3.topic]], miniLM_titles_topicdesciption!$B$2:$C$28, 2, FALSE)</f>
        <v>-1_of_and_language_learning</v>
      </c>
    </row>
    <row r="47" spans="1:4" x14ac:dyDescent="0.25">
      <c r="A47" t="s">
        <v>3865</v>
      </c>
      <c r="B47" t="s">
        <v>3866</v>
      </c>
      <c r="C47">
        <v>11</v>
      </c>
      <c r="D47" s="9" t="str">
        <f>VLOOKUP(Table_miniLM_titles_topics[[#This Row],[Column3.topic]], miniLM_titles_topicdesciption!$B$2:$C$28, 2, FALSE)</f>
        <v>11_comprehension_captions_listening_captioned</v>
      </c>
    </row>
    <row r="48" spans="1:4" x14ac:dyDescent="0.25">
      <c r="A48" t="s">
        <v>3870</v>
      </c>
      <c r="B48" t="s">
        <v>3871</v>
      </c>
      <c r="C48">
        <v>-1</v>
      </c>
      <c r="D48" s="9" t="str">
        <f>VLOOKUP(Table_miniLM_titles_topics[[#This Row],[Column3.topic]], miniLM_titles_topicdesciption!$B$2:$C$28, 2, FALSE)</f>
        <v>-1_of_and_language_learning</v>
      </c>
    </row>
    <row r="49" spans="1:4" x14ac:dyDescent="0.25">
      <c r="A49" t="s">
        <v>3875</v>
      </c>
      <c r="B49" t="s">
        <v>3876</v>
      </c>
      <c r="C49">
        <v>-1</v>
      </c>
      <c r="D49" s="9" t="str">
        <f>VLOOKUP(Table_miniLM_titles_topics[[#This Row],[Column3.topic]], miniLM_titles_topicdesciption!$B$2:$C$28, 2, FALSE)</f>
        <v>-1_of_and_language_learning</v>
      </c>
    </row>
    <row r="50" spans="1:4" x14ac:dyDescent="0.25">
      <c r="A50" t="s">
        <v>3880</v>
      </c>
      <c r="B50" t="s">
        <v>3881</v>
      </c>
      <c r="C50">
        <v>-1</v>
      </c>
      <c r="D50" s="9" t="str">
        <f>VLOOKUP(Table_miniLM_titles_topics[[#This Row],[Column3.topic]], miniLM_titles_topicdesciption!$B$2:$C$28, 2, FALSE)</f>
        <v>-1_of_and_language_learning</v>
      </c>
    </row>
    <row r="51" spans="1:4" x14ac:dyDescent="0.25">
      <c r="A51" t="s">
        <v>3885</v>
      </c>
      <c r="B51" t="s">
        <v>3886</v>
      </c>
      <c r="C51">
        <v>5</v>
      </c>
      <c r="D51" s="9" t="str">
        <f>VLOOKUP(Table_miniLM_titles_topics[[#This Row],[Column3.topic]], miniLM_titles_topicdesciption!$B$2:$C$28, 2, FALSE)</f>
        <v>5_pronunciation_speech_training_recognition</v>
      </c>
    </row>
    <row r="52" spans="1:4" x14ac:dyDescent="0.25">
      <c r="A52" t="s">
        <v>3890</v>
      </c>
      <c r="B52" t="s">
        <v>3891</v>
      </c>
      <c r="C52">
        <v>-1</v>
      </c>
      <c r="D52" s="9" t="str">
        <f>VLOOKUP(Table_miniLM_titles_topics[[#This Row],[Column3.topic]], miniLM_titles_topicdesciption!$B$2:$C$28, 2, FALSE)</f>
        <v>-1_of_and_language_learning</v>
      </c>
    </row>
    <row r="53" spans="1:4" x14ac:dyDescent="0.25">
      <c r="A53" t="s">
        <v>3895</v>
      </c>
      <c r="B53" t="s">
        <v>3896</v>
      </c>
      <c r="C53">
        <v>9</v>
      </c>
      <c r="D53" s="9" t="str">
        <f>VLOOKUP(Table_miniLM_titles_topics[[#This Row],[Column3.topic]], miniLM_titles_topicdesciption!$B$2:$C$28, 2, FALSE)</f>
        <v>9_technology_teachers_technological_teaching</v>
      </c>
    </row>
    <row r="54" spans="1:4" x14ac:dyDescent="0.25">
      <c r="A54" t="s">
        <v>3900</v>
      </c>
      <c r="B54" t="s">
        <v>3901</v>
      </c>
      <c r="C54">
        <v>14</v>
      </c>
      <c r="D54" s="9" t="str">
        <f>VLOOKUP(Table_miniLM_titles_topics[[#This Row],[Column3.topic]], miniLM_titles_topicdesciption!$B$2:$C$28, 2, FALSE)</f>
        <v>14_virtual_exchange_professional_literacy</v>
      </c>
    </row>
    <row r="55" spans="1:4" x14ac:dyDescent="0.25">
      <c r="A55" t="s">
        <v>3905</v>
      </c>
      <c r="B55" t="s">
        <v>3906</v>
      </c>
      <c r="C55">
        <v>22</v>
      </c>
      <c r="D55" s="9" t="str">
        <f>VLOOKUP(Table_miniLM_titles_topics[[#This Row],[Column3.topic]], miniLM_titles_topicdesciption!$B$2:$C$28, 2, FALSE)</f>
        <v>22_corpus_corpora_pedagogy_teacher</v>
      </c>
    </row>
    <row r="56" spans="1:4" x14ac:dyDescent="0.25">
      <c r="A56" t="s">
        <v>3910</v>
      </c>
      <c r="B56" t="s">
        <v>3911</v>
      </c>
      <c r="C56">
        <v>-1</v>
      </c>
      <c r="D56" s="9" t="str">
        <f>VLOOKUP(Table_miniLM_titles_topics[[#This Row],[Column3.topic]], miniLM_titles_topicdesciption!$B$2:$C$28, 2, FALSE)</f>
        <v>-1_of_and_language_learning</v>
      </c>
    </row>
    <row r="57" spans="1:4" x14ac:dyDescent="0.25">
      <c r="A57" t="s">
        <v>3915</v>
      </c>
      <c r="B57" t="s">
        <v>3916</v>
      </c>
      <c r="C57">
        <v>-1</v>
      </c>
      <c r="D57" s="9" t="str">
        <f>VLOOKUP(Table_miniLM_titles_topics[[#This Row],[Column3.topic]], miniLM_titles_topicdesciption!$B$2:$C$28, 2, FALSE)</f>
        <v>-1_of_and_language_learning</v>
      </c>
    </row>
    <row r="58" spans="1:4" x14ac:dyDescent="0.25">
      <c r="A58" t="s">
        <v>3920</v>
      </c>
      <c r="B58" t="s">
        <v>3921</v>
      </c>
      <c r="C58">
        <v>-1</v>
      </c>
      <c r="D58" s="9" t="str">
        <f>VLOOKUP(Table_miniLM_titles_topics[[#This Row],[Column3.topic]], miniLM_titles_topicdesciption!$B$2:$C$28, 2, FALSE)</f>
        <v>-1_of_and_language_learning</v>
      </c>
    </row>
    <row r="59" spans="1:4" x14ac:dyDescent="0.25">
      <c r="A59" t="s">
        <v>3925</v>
      </c>
      <c r="B59" t="s">
        <v>3926</v>
      </c>
      <c r="C59">
        <v>5</v>
      </c>
      <c r="D59" s="9" t="str">
        <f>VLOOKUP(Table_miniLM_titles_topics[[#This Row],[Column3.topic]], miniLM_titles_topicdesciption!$B$2:$C$28, 2, FALSE)</f>
        <v>5_pronunciation_speech_training_recognition</v>
      </c>
    </row>
    <row r="60" spans="1:4" x14ac:dyDescent="0.25">
      <c r="A60" t="s">
        <v>3930</v>
      </c>
      <c r="B60" t="s">
        <v>3931</v>
      </c>
      <c r="C60">
        <v>10</v>
      </c>
      <c r="D60" s="9" t="str">
        <f>VLOOKUP(Table_miniLM_titles_topics[[#This Row],[Column3.topic]], miniLM_titles_topicdesciption!$B$2:$C$28, 2, FALSE)</f>
        <v>10_technology_language_assisted_learning</v>
      </c>
    </row>
    <row r="61" spans="1:4" x14ac:dyDescent="0.25">
      <c r="A61" t="s">
        <v>3935</v>
      </c>
      <c r="B61" t="s">
        <v>3936</v>
      </c>
      <c r="C61">
        <v>17</v>
      </c>
      <c r="D61" s="9" t="str">
        <f>VLOOKUP(Table_miniLM_titles_topics[[#This Row],[Column3.topic]], miniLM_titles_topicdesciption!$B$2:$C$28, 2, FALSE)</f>
        <v>17_storytelling_digital_story_stories</v>
      </c>
    </row>
    <row r="62" spans="1:4" x14ac:dyDescent="0.25">
      <c r="A62" t="s">
        <v>3940</v>
      </c>
      <c r="B62" t="s">
        <v>3941</v>
      </c>
      <c r="C62">
        <v>-1</v>
      </c>
      <c r="D62" s="9" t="str">
        <f>VLOOKUP(Table_miniLM_titles_topics[[#This Row],[Column3.topic]], miniLM_titles_topicdesciption!$B$2:$C$28, 2, FALSE)</f>
        <v>-1_of_and_language_learning</v>
      </c>
    </row>
    <row r="63" spans="1:4" x14ac:dyDescent="0.25">
      <c r="A63" t="s">
        <v>3944</v>
      </c>
      <c r="B63" t="s">
        <v>3945</v>
      </c>
      <c r="C63">
        <v>15</v>
      </c>
      <c r="D63" s="9" t="str">
        <f>VLOOKUP(Table_miniLM_titles_topics[[#This Row],[Column3.topic]], miniLM_titles_topicdesciption!$B$2:$C$28, 2, FALSE)</f>
        <v>15_flipped_classroom_flipping_classrooms</v>
      </c>
    </row>
    <row r="64" spans="1:4" x14ac:dyDescent="0.25">
      <c r="A64" t="s">
        <v>3949</v>
      </c>
      <c r="B64" t="s">
        <v>3950</v>
      </c>
      <c r="C64">
        <v>1</v>
      </c>
      <c r="D64" s="9" t="str">
        <f>VLOOKUP(Table_miniLM_titles_topics[[#This Row],[Column3.topic]], miniLM_titles_topicdesciption!$B$2:$C$28, 2, FALSE)</f>
        <v>1_call_research_sla_the</v>
      </c>
    </row>
    <row r="65" spans="1:4" x14ac:dyDescent="0.25">
      <c r="A65" t="s">
        <v>3954</v>
      </c>
      <c r="B65" t="s">
        <v>3955</v>
      </c>
      <c r="C65">
        <v>9</v>
      </c>
      <c r="D65" s="9" t="str">
        <f>VLOOKUP(Table_miniLM_titles_topics[[#This Row],[Column3.topic]], miniLM_titles_topicdesciption!$B$2:$C$28, 2, FALSE)</f>
        <v>9_technology_teachers_technological_teaching</v>
      </c>
    </row>
    <row r="66" spans="1:4" x14ac:dyDescent="0.25">
      <c r="A66" t="s">
        <v>3959</v>
      </c>
      <c r="B66" t="s">
        <v>3960</v>
      </c>
      <c r="C66">
        <v>6</v>
      </c>
      <c r="D66" s="9" t="str">
        <f>VLOOKUP(Table_miniLM_titles_topics[[#This Row],[Column3.topic]], miniLM_titles_topicdesciption!$B$2:$C$28, 2, FALSE)</f>
        <v>6_multimodal_videoconferencing_video_interactions</v>
      </c>
    </row>
    <row r="67" spans="1:4" x14ac:dyDescent="0.25">
      <c r="A67" t="s">
        <v>4372</v>
      </c>
      <c r="B67" t="s">
        <v>4373</v>
      </c>
      <c r="C67">
        <v>19</v>
      </c>
      <c r="D67" s="9" t="str">
        <f>VLOOKUP(Table_miniLM_titles_topics[[#This Row],[Column3.topic]], miniLM_titles_topicdesciption!$B$2:$C$28, 2, FALSE)</f>
        <v>19_blended_learning_inquiry_college</v>
      </c>
    </row>
    <row r="68" spans="1:4" x14ac:dyDescent="0.25">
      <c r="A68" t="s">
        <v>4377</v>
      </c>
      <c r="B68" t="s">
        <v>4378</v>
      </c>
      <c r="C68">
        <v>-1</v>
      </c>
      <c r="D68" s="9" t="str">
        <f>VLOOKUP(Table_miniLM_titles_topics[[#This Row],[Column3.topic]], miniLM_titles_topicdesciption!$B$2:$C$28, 2, FALSE)</f>
        <v>-1_of_and_language_learning</v>
      </c>
    </row>
    <row r="69" spans="1:4" x14ac:dyDescent="0.25">
      <c r="A69" t="s">
        <v>4382</v>
      </c>
      <c r="B69" t="s">
        <v>4383</v>
      </c>
      <c r="C69">
        <v>8</v>
      </c>
      <c r="D69" s="9" t="str">
        <f>VLOOKUP(Table_miniLM_titles_topics[[#This Row],[Column3.topic]], miniLM_titles_topicdesciption!$B$2:$C$28, 2, FALSE)</f>
        <v>8_data_driven_collocation_dictionaries</v>
      </c>
    </row>
    <row r="70" spans="1:4" x14ac:dyDescent="0.25">
      <c r="A70" t="s">
        <v>4387</v>
      </c>
      <c r="B70" t="s">
        <v>4388</v>
      </c>
      <c r="C70">
        <v>13</v>
      </c>
      <c r="D70" s="9" t="str">
        <f>VLOOKUP(Table_miniLM_titles_topics[[#This Row],[Column3.topic]], miniLM_titles_topicdesciption!$B$2:$C$28, 2, FALSE)</f>
        <v>13_virtual_reality_3d_immersive</v>
      </c>
    </row>
    <row r="71" spans="1:4" x14ac:dyDescent="0.25">
      <c r="A71" t="s">
        <v>4392</v>
      </c>
      <c r="B71" t="s">
        <v>4393</v>
      </c>
      <c r="C71">
        <v>11</v>
      </c>
      <c r="D71" s="9" t="str">
        <f>VLOOKUP(Table_miniLM_titles_topics[[#This Row],[Column3.topic]], miniLM_titles_topicdesciption!$B$2:$C$28, 2, FALSE)</f>
        <v>11_comprehension_captions_listening_captioned</v>
      </c>
    </row>
    <row r="72" spans="1:4" x14ac:dyDescent="0.25">
      <c r="A72" t="s">
        <v>4397</v>
      </c>
      <c r="B72" t="s">
        <v>4398</v>
      </c>
      <c r="C72">
        <v>-1</v>
      </c>
      <c r="D72" s="9" t="str">
        <f>VLOOKUP(Table_miniLM_titles_topics[[#This Row],[Column3.topic]], miniLM_titles_topicdesciption!$B$2:$C$28, 2, FALSE)</f>
        <v>-1_of_and_language_learning</v>
      </c>
    </row>
    <row r="73" spans="1:4" x14ac:dyDescent="0.25">
      <c r="A73" t="s">
        <v>4402</v>
      </c>
      <c r="B73" t="s">
        <v>4403</v>
      </c>
      <c r="C73">
        <v>12</v>
      </c>
      <c r="D73" s="9" t="str">
        <f>VLOOKUP(Table_miniLM_titles_topics[[#This Row],[Column3.topic]], miniLM_titles_topicdesciption!$B$2:$C$28, 2, FALSE)</f>
        <v>12_vocabulary_gloss_glosses_effects</v>
      </c>
    </row>
    <row r="74" spans="1:4" x14ac:dyDescent="0.25">
      <c r="A74" t="s">
        <v>4407</v>
      </c>
      <c r="B74" t="s">
        <v>4408</v>
      </c>
      <c r="C74">
        <v>10</v>
      </c>
      <c r="D74" s="9" t="str">
        <f>VLOOKUP(Table_miniLM_titles_topics[[#This Row],[Column3.topic]], miniLM_titles_topicdesciption!$B$2:$C$28, 2, FALSE)</f>
        <v>10_technology_language_assisted_learning</v>
      </c>
    </row>
    <row r="75" spans="1:4" x14ac:dyDescent="0.25">
      <c r="A75" t="s">
        <v>4412</v>
      </c>
      <c r="B75" t="s">
        <v>4413</v>
      </c>
      <c r="C75">
        <v>6</v>
      </c>
      <c r="D75" s="9" t="str">
        <f>VLOOKUP(Table_miniLM_titles_topics[[#This Row],[Column3.topic]], miniLM_titles_topicdesciption!$B$2:$C$28, 2, FALSE)</f>
        <v>6_multimodal_videoconferencing_video_interactions</v>
      </c>
    </row>
    <row r="76" spans="1:4" x14ac:dyDescent="0.25">
      <c r="A76" t="s">
        <v>8</v>
      </c>
      <c r="B76" t="s">
        <v>9</v>
      </c>
      <c r="C76">
        <v>15</v>
      </c>
      <c r="D76" s="9" t="str">
        <f>VLOOKUP(Table_miniLM_titles_topics[[#This Row],[Column3.topic]], miniLM_titles_topicdesciption!$B$2:$C$28, 2, FALSE)</f>
        <v>15_flipped_classroom_flipping_classrooms</v>
      </c>
    </row>
    <row r="77" spans="1:4" x14ac:dyDescent="0.25">
      <c r="A77" t="s">
        <v>15</v>
      </c>
      <c r="B77" t="s">
        <v>16</v>
      </c>
      <c r="C77">
        <v>-1</v>
      </c>
      <c r="D77" s="9" t="str">
        <f>VLOOKUP(Table_miniLM_titles_topics[[#This Row],[Column3.topic]], miniLM_titles_topicdesciption!$B$2:$C$28, 2, FALSE)</f>
        <v>-1_of_and_language_learning</v>
      </c>
    </row>
    <row r="78" spans="1:4" x14ac:dyDescent="0.25">
      <c r="A78" t="s">
        <v>21</v>
      </c>
      <c r="B78" t="s">
        <v>22</v>
      </c>
      <c r="C78">
        <v>-1</v>
      </c>
      <c r="D78" s="9" t="str">
        <f>VLOOKUP(Table_miniLM_titles_topics[[#This Row],[Column3.topic]], miniLM_titles_topicdesciption!$B$2:$C$28, 2, FALSE)</f>
        <v>-1_of_and_language_learning</v>
      </c>
    </row>
    <row r="79" spans="1:4" x14ac:dyDescent="0.25">
      <c r="A79" t="s">
        <v>26</v>
      </c>
      <c r="B79" t="s">
        <v>27</v>
      </c>
      <c r="C79">
        <v>-1</v>
      </c>
      <c r="D79" s="9" t="str">
        <f>VLOOKUP(Table_miniLM_titles_topics[[#This Row],[Column3.topic]], miniLM_titles_topicdesciption!$B$2:$C$28, 2, FALSE)</f>
        <v>-1_of_and_language_learning</v>
      </c>
    </row>
    <row r="80" spans="1:4" x14ac:dyDescent="0.25">
      <c r="A80" t="s">
        <v>32</v>
      </c>
      <c r="B80" t="s">
        <v>33</v>
      </c>
      <c r="C80">
        <v>20</v>
      </c>
      <c r="D80" s="9" t="str">
        <f>VLOOKUP(Table_miniLM_titles_topics[[#This Row],[Column3.topic]], miniLM_titles_topicdesciption!$B$2:$C$28, 2, FALSE)</f>
        <v>20_social_media_networking_networks</v>
      </c>
    </row>
    <row r="81" spans="1:4" x14ac:dyDescent="0.25">
      <c r="A81" t="s">
        <v>37</v>
      </c>
      <c r="B81" t="s">
        <v>38</v>
      </c>
      <c r="C81">
        <v>5</v>
      </c>
      <c r="D81" s="9" t="str">
        <f>VLOOKUP(Table_miniLM_titles_topics[[#This Row],[Column3.topic]], miniLM_titles_topicdesciption!$B$2:$C$28, 2, FALSE)</f>
        <v>5_pronunciation_speech_training_recognition</v>
      </c>
    </row>
    <row r="82" spans="1:4" x14ac:dyDescent="0.25">
      <c r="A82" t="s">
        <v>42</v>
      </c>
      <c r="B82" t="s">
        <v>43</v>
      </c>
      <c r="C82">
        <v>8</v>
      </c>
      <c r="D82" s="9" t="str">
        <f>VLOOKUP(Table_miniLM_titles_topics[[#This Row],[Column3.topic]], miniLM_titles_topicdesciption!$B$2:$C$28, 2, FALSE)</f>
        <v>8_data_driven_collocation_dictionaries</v>
      </c>
    </row>
    <row r="83" spans="1:4" x14ac:dyDescent="0.25">
      <c r="A83" t="s">
        <v>47</v>
      </c>
      <c r="B83" t="s">
        <v>48</v>
      </c>
      <c r="C83">
        <v>18</v>
      </c>
      <c r="D83" s="9" t="str">
        <f>VLOOKUP(Table_miniLM_titles_topics[[#This Row],[Column3.topic]], miniLM_titles_topicdesciption!$B$2:$C$28, 2, FALSE)</f>
        <v>18_intercultural_exchange_communicative_compet...</v>
      </c>
    </row>
    <row r="84" spans="1:4" x14ac:dyDescent="0.25">
      <c r="A84" t="s">
        <v>52</v>
      </c>
      <c r="B84" t="s">
        <v>53</v>
      </c>
      <c r="C84">
        <v>-1</v>
      </c>
      <c r="D84" s="9" t="str">
        <f>VLOOKUP(Table_miniLM_titles_topics[[#This Row],[Column3.topic]], miniLM_titles_topicdesciption!$B$2:$C$28, 2, FALSE)</f>
        <v>-1_of_and_language_learning</v>
      </c>
    </row>
    <row r="85" spans="1:4" x14ac:dyDescent="0.25">
      <c r="A85" t="s">
        <v>57</v>
      </c>
      <c r="B85" t="s">
        <v>58</v>
      </c>
      <c r="C85">
        <v>-1</v>
      </c>
      <c r="D85" s="9" t="str">
        <f>VLOOKUP(Table_miniLM_titles_topics[[#This Row],[Column3.topic]], miniLM_titles_topicdesciption!$B$2:$C$28, 2, FALSE)</f>
        <v>-1_of_and_language_learning</v>
      </c>
    </row>
    <row r="86" spans="1:4" x14ac:dyDescent="0.25">
      <c r="A86" t="s">
        <v>63</v>
      </c>
      <c r="B86" t="s">
        <v>64</v>
      </c>
      <c r="C86">
        <v>-1</v>
      </c>
      <c r="D86" s="9" t="str">
        <f>VLOOKUP(Table_miniLM_titles_topics[[#This Row],[Column3.topic]], miniLM_titles_topicdesciption!$B$2:$C$28, 2, FALSE)</f>
        <v>-1_of_and_language_learning</v>
      </c>
    </row>
    <row r="87" spans="1:4" x14ac:dyDescent="0.25">
      <c r="A87" t="s">
        <v>68</v>
      </c>
      <c r="B87" t="s">
        <v>69</v>
      </c>
      <c r="C87">
        <v>2</v>
      </c>
      <c r="D87" s="9" t="str">
        <f>VLOOKUP(Table_miniLM_titles_topics[[#This Row],[Column3.topic]], miniLM_titles_topicdesciption!$B$2:$C$28, 2, FALSE)</f>
        <v>2_mobile_learning_assisted_language</v>
      </c>
    </row>
    <row r="88" spans="1:4" x14ac:dyDescent="0.25">
      <c r="A88" t="s">
        <v>74</v>
      </c>
      <c r="B88" t="s">
        <v>75</v>
      </c>
      <c r="C88">
        <v>-1</v>
      </c>
      <c r="D88" s="9" t="str">
        <f>VLOOKUP(Table_miniLM_titles_topics[[#This Row],[Column3.topic]], miniLM_titles_topicdesciption!$B$2:$C$28, 2, FALSE)</f>
        <v>-1_of_and_language_learning</v>
      </c>
    </row>
    <row r="89" spans="1:4" x14ac:dyDescent="0.25">
      <c r="A89" t="s">
        <v>79</v>
      </c>
      <c r="B89" t="s">
        <v>80</v>
      </c>
      <c r="C89">
        <v>19</v>
      </c>
      <c r="D89" s="9" t="str">
        <f>VLOOKUP(Table_miniLM_titles_topics[[#This Row],[Column3.topic]], miniLM_titles_topicdesciption!$B$2:$C$28, 2, FALSE)</f>
        <v>19_blended_learning_inquiry_college</v>
      </c>
    </row>
    <row r="90" spans="1:4" x14ac:dyDescent="0.25">
      <c r="A90" t="s">
        <v>84</v>
      </c>
      <c r="B90" t="s">
        <v>85</v>
      </c>
      <c r="C90">
        <v>20</v>
      </c>
      <c r="D90" s="9" t="str">
        <f>VLOOKUP(Table_miniLM_titles_topics[[#This Row],[Column3.topic]], miniLM_titles_topicdesciption!$B$2:$C$28, 2, FALSE)</f>
        <v>20_social_media_networking_networks</v>
      </c>
    </row>
    <row r="91" spans="1:4" x14ac:dyDescent="0.25">
      <c r="A91" t="s">
        <v>90</v>
      </c>
      <c r="B91" t="s">
        <v>91</v>
      </c>
      <c r="C91">
        <v>-1</v>
      </c>
      <c r="D91" s="9" t="str">
        <f>VLOOKUP(Table_miniLM_titles_topics[[#This Row],[Column3.topic]], miniLM_titles_topicdesciption!$B$2:$C$28, 2, FALSE)</f>
        <v>-1_of_and_language_learning</v>
      </c>
    </row>
    <row r="92" spans="1:4" x14ac:dyDescent="0.25">
      <c r="A92" t="s">
        <v>95</v>
      </c>
      <c r="B92" t="s">
        <v>96</v>
      </c>
      <c r="C92">
        <v>-1</v>
      </c>
      <c r="D92" s="9" t="str">
        <f>VLOOKUP(Table_miniLM_titles_topics[[#This Row],[Column3.topic]], miniLM_titles_topicdesciption!$B$2:$C$28, 2, FALSE)</f>
        <v>-1_of_and_language_learning</v>
      </c>
    </row>
    <row r="93" spans="1:4" x14ac:dyDescent="0.25">
      <c r="A93" t="s">
        <v>100</v>
      </c>
      <c r="B93" t="s">
        <v>101</v>
      </c>
      <c r="C93">
        <v>3</v>
      </c>
      <c r="D93" s="9" t="str">
        <f>VLOOKUP(Table_miniLM_titles_topics[[#This Row],[Column3.topic]], miniLM_titles_topicdesciption!$B$2:$C$28, 2, FALSE)</f>
        <v>3_online_language_learning_of</v>
      </c>
    </row>
    <row r="94" spans="1:4" x14ac:dyDescent="0.25">
      <c r="A94" t="s">
        <v>106</v>
      </c>
      <c r="B94" t="s">
        <v>107</v>
      </c>
      <c r="C94">
        <v>20</v>
      </c>
      <c r="D94" s="9" t="str">
        <f>VLOOKUP(Table_miniLM_titles_topics[[#This Row],[Column3.topic]], miniLM_titles_topicdesciption!$B$2:$C$28, 2, FALSE)</f>
        <v>20_social_media_networking_networks</v>
      </c>
    </row>
    <row r="95" spans="1:4" x14ac:dyDescent="0.25">
      <c r="A95" t="s">
        <v>111</v>
      </c>
      <c r="B95" t="s">
        <v>112</v>
      </c>
      <c r="C95">
        <v>7</v>
      </c>
      <c r="D95" s="9" t="str">
        <f>VLOOKUP(Table_miniLM_titles_topics[[#This Row],[Column3.topic]], miniLM_titles_topicdesciption!$B$2:$C$28, 2, FALSE)</f>
        <v>7_telecollaboration_intercultural_telecollabor...</v>
      </c>
    </row>
    <row r="96" spans="1:4" x14ac:dyDescent="0.25">
      <c r="A96" t="s">
        <v>117</v>
      </c>
      <c r="B96" t="s">
        <v>118</v>
      </c>
      <c r="C96">
        <v>-1</v>
      </c>
      <c r="D96" s="9" t="str">
        <f>VLOOKUP(Table_miniLM_titles_topics[[#This Row],[Column3.topic]], miniLM_titles_topicdesciption!$B$2:$C$28, 2, FALSE)</f>
        <v>-1_of_and_language_learning</v>
      </c>
    </row>
    <row r="97" spans="1:4" x14ac:dyDescent="0.25">
      <c r="A97" t="s">
        <v>122</v>
      </c>
      <c r="B97" t="s">
        <v>123</v>
      </c>
      <c r="C97">
        <v>6</v>
      </c>
      <c r="D97" s="9" t="str">
        <f>VLOOKUP(Table_miniLM_titles_topics[[#This Row],[Column3.topic]], miniLM_titles_topicdesciption!$B$2:$C$28, 2, FALSE)</f>
        <v>6_multimodal_videoconferencing_video_interactions</v>
      </c>
    </row>
    <row r="98" spans="1:4" x14ac:dyDescent="0.25">
      <c r="A98" t="s">
        <v>128</v>
      </c>
      <c r="B98" t="s">
        <v>129</v>
      </c>
      <c r="C98">
        <v>16</v>
      </c>
      <c r="D98" s="9" t="str">
        <f>VLOOKUP(Table_miniLM_titles_topics[[#This Row],[Column3.topic]], miniLM_titles_topicdesciption!$B$2:$C$28, 2, FALSE)</f>
        <v>16_oral_communication_mediated_computer</v>
      </c>
    </row>
    <row r="99" spans="1:4" x14ac:dyDescent="0.25">
      <c r="A99" t="s">
        <v>134</v>
      </c>
      <c r="B99" t="s">
        <v>135</v>
      </c>
      <c r="C99">
        <v>11</v>
      </c>
      <c r="D99" s="9" t="str">
        <f>VLOOKUP(Table_miniLM_titles_topics[[#This Row],[Column3.topic]], miniLM_titles_topicdesciption!$B$2:$C$28, 2, FALSE)</f>
        <v>11_comprehension_captions_listening_captioned</v>
      </c>
    </row>
    <row r="100" spans="1:4" x14ac:dyDescent="0.25">
      <c r="A100" t="s">
        <v>229</v>
      </c>
      <c r="B100" t="s">
        <v>5967</v>
      </c>
      <c r="C100">
        <v>-1</v>
      </c>
      <c r="D100" s="9" t="str">
        <f>VLOOKUP(Table_miniLM_titles_topics[[#This Row],[Column3.topic]], miniLM_titles_topicdesciption!$B$2:$C$28, 2, FALSE)</f>
        <v>-1_of_and_language_learning</v>
      </c>
    </row>
    <row r="101" spans="1:4" x14ac:dyDescent="0.25">
      <c r="A101" t="s">
        <v>233</v>
      </c>
      <c r="B101" t="s">
        <v>234</v>
      </c>
      <c r="C101">
        <v>12</v>
      </c>
      <c r="D101" s="9" t="str">
        <f>VLOOKUP(Table_miniLM_titles_topics[[#This Row],[Column3.topic]], miniLM_titles_topicdesciption!$B$2:$C$28, 2, FALSE)</f>
        <v>12_vocabulary_gloss_glosses_effects</v>
      </c>
    </row>
    <row r="102" spans="1:4" x14ac:dyDescent="0.25">
      <c r="A102" t="s">
        <v>238</v>
      </c>
      <c r="B102" t="s">
        <v>239</v>
      </c>
      <c r="C102">
        <v>20</v>
      </c>
      <c r="D102" s="9" t="str">
        <f>VLOOKUP(Table_miniLM_titles_topics[[#This Row],[Column3.topic]], miniLM_titles_topicdesciption!$B$2:$C$28, 2, FALSE)</f>
        <v>20_social_media_networking_networks</v>
      </c>
    </row>
    <row r="103" spans="1:4" x14ac:dyDescent="0.25">
      <c r="A103" t="s">
        <v>244</v>
      </c>
      <c r="B103" t="s">
        <v>245</v>
      </c>
      <c r="C103">
        <v>0</v>
      </c>
      <c r="D103" s="9" t="str">
        <f>VLOOKUP(Table_miniLM_titles_topics[[#This Row],[Column3.topic]], miniLM_titles_topicdesciption!$B$2:$C$28, 2, FALSE)</f>
        <v>0_writing_feedback_collaborative_automated</v>
      </c>
    </row>
    <row r="104" spans="1:4" x14ac:dyDescent="0.25">
      <c r="A104" t="s">
        <v>249</v>
      </c>
      <c r="B104" t="s">
        <v>250</v>
      </c>
      <c r="C104">
        <v>5</v>
      </c>
      <c r="D104" s="9" t="str">
        <f>VLOOKUP(Table_miniLM_titles_topics[[#This Row],[Column3.topic]], miniLM_titles_topicdesciption!$B$2:$C$28, 2, FALSE)</f>
        <v>5_pronunciation_speech_training_recognition</v>
      </c>
    </row>
    <row r="105" spans="1:4" x14ac:dyDescent="0.25">
      <c r="A105" t="s">
        <v>255</v>
      </c>
      <c r="B105" t="s">
        <v>256</v>
      </c>
      <c r="C105">
        <v>4</v>
      </c>
      <c r="D105" s="9" t="str">
        <f>VLOOKUP(Table_miniLM_titles_topics[[#This Row],[Column3.topic]], miniLM_titles_topicdesciption!$B$2:$C$28, 2, FALSE)</f>
        <v>4_game_games_digital_playing</v>
      </c>
    </row>
    <row r="106" spans="1:4" x14ac:dyDescent="0.25">
      <c r="A106" t="s">
        <v>260</v>
      </c>
      <c r="B106" t="s">
        <v>261</v>
      </c>
      <c r="C106">
        <v>6</v>
      </c>
      <c r="D106" s="9" t="str">
        <f>VLOOKUP(Table_miniLM_titles_topics[[#This Row],[Column3.topic]], miniLM_titles_topicdesciption!$B$2:$C$28, 2, FALSE)</f>
        <v>6_multimodal_videoconferencing_video_interactions</v>
      </c>
    </row>
    <row r="107" spans="1:4" x14ac:dyDescent="0.25">
      <c r="A107" t="s">
        <v>265</v>
      </c>
      <c r="B107" t="s">
        <v>266</v>
      </c>
      <c r="C107">
        <v>-1</v>
      </c>
      <c r="D107" s="9" t="str">
        <f>VLOOKUP(Table_miniLM_titles_topics[[#This Row],[Column3.topic]], miniLM_titles_topicdesciption!$B$2:$C$28, 2, FALSE)</f>
        <v>-1_of_and_language_learning</v>
      </c>
    </row>
    <row r="108" spans="1:4" x14ac:dyDescent="0.25">
      <c r="A108" t="s">
        <v>270</v>
      </c>
      <c r="B108" t="s">
        <v>271</v>
      </c>
      <c r="C108">
        <v>20</v>
      </c>
      <c r="D108" s="9" t="str">
        <f>VLOOKUP(Table_miniLM_titles_topics[[#This Row],[Column3.topic]], miniLM_titles_topicdesciption!$B$2:$C$28, 2, FALSE)</f>
        <v>20_social_media_networking_networks</v>
      </c>
    </row>
    <row r="109" spans="1:4" x14ac:dyDescent="0.25">
      <c r="A109" t="s">
        <v>276</v>
      </c>
      <c r="B109" t="s">
        <v>277</v>
      </c>
      <c r="C109">
        <v>18</v>
      </c>
      <c r="D109" s="9" t="str">
        <f>VLOOKUP(Table_miniLM_titles_topics[[#This Row],[Column3.topic]], miniLM_titles_topicdesciption!$B$2:$C$28, 2, FALSE)</f>
        <v>18_intercultural_exchange_communicative_compet...</v>
      </c>
    </row>
    <row r="110" spans="1:4" x14ac:dyDescent="0.25">
      <c r="A110" t="s">
        <v>281</v>
      </c>
      <c r="B110" t="s">
        <v>282</v>
      </c>
      <c r="C110">
        <v>18</v>
      </c>
      <c r="D110" s="9" t="str">
        <f>VLOOKUP(Table_miniLM_titles_topics[[#This Row],[Column3.topic]], miniLM_titles_topicdesciption!$B$2:$C$28, 2, FALSE)</f>
        <v>18_intercultural_exchange_communicative_compet...</v>
      </c>
    </row>
    <row r="111" spans="1:4" x14ac:dyDescent="0.25">
      <c r="A111" t="s">
        <v>286</v>
      </c>
      <c r="B111" t="s">
        <v>287</v>
      </c>
      <c r="C111">
        <v>21</v>
      </c>
      <c r="D111" s="9" t="str">
        <f>VLOOKUP(Table_miniLM_titles_topics[[#This Row],[Column3.topic]], miniLM_titles_topicdesciption!$B$2:$C$28, 2, FALSE)</f>
        <v>21_reading_strategies_comprehension_students</v>
      </c>
    </row>
    <row r="112" spans="1:4" x14ac:dyDescent="0.25">
      <c r="A112" t="s">
        <v>291</v>
      </c>
      <c r="B112" t="s">
        <v>292</v>
      </c>
      <c r="C112">
        <v>11</v>
      </c>
      <c r="D112" s="9" t="str">
        <f>VLOOKUP(Table_miniLM_titles_topics[[#This Row],[Column3.topic]], miniLM_titles_topicdesciption!$B$2:$C$28, 2, FALSE)</f>
        <v>11_comprehension_captions_listening_captioned</v>
      </c>
    </row>
    <row r="113" spans="1:4" x14ac:dyDescent="0.25">
      <c r="A113" t="s">
        <v>297</v>
      </c>
      <c r="B113" t="s">
        <v>298</v>
      </c>
      <c r="C113">
        <v>15</v>
      </c>
      <c r="D113" s="9" t="str">
        <f>VLOOKUP(Table_miniLM_titles_topics[[#This Row],[Column3.topic]], miniLM_titles_topicdesciption!$B$2:$C$28, 2, FALSE)</f>
        <v>15_flipped_classroom_flipping_classrooms</v>
      </c>
    </row>
    <row r="114" spans="1:4" x14ac:dyDescent="0.25">
      <c r="A114" t="s">
        <v>302</v>
      </c>
      <c r="B114" t="s">
        <v>303</v>
      </c>
      <c r="C114">
        <v>-1</v>
      </c>
      <c r="D114" s="9" t="str">
        <f>VLOOKUP(Table_miniLM_titles_topics[[#This Row],[Column3.topic]], miniLM_titles_topicdesciption!$B$2:$C$28, 2, FALSE)</f>
        <v>-1_of_and_language_learning</v>
      </c>
    </row>
    <row r="115" spans="1:4" x14ac:dyDescent="0.25">
      <c r="A115" t="s">
        <v>307</v>
      </c>
      <c r="B115" t="s">
        <v>308</v>
      </c>
      <c r="C115">
        <v>0</v>
      </c>
      <c r="D115" s="9" t="str">
        <f>VLOOKUP(Table_miniLM_titles_topics[[#This Row],[Column3.topic]], miniLM_titles_topicdesciption!$B$2:$C$28, 2, FALSE)</f>
        <v>0_writing_feedback_collaborative_automated</v>
      </c>
    </row>
    <row r="116" spans="1:4" x14ac:dyDescent="0.25">
      <c r="A116" t="s">
        <v>312</v>
      </c>
      <c r="B116" t="s">
        <v>313</v>
      </c>
      <c r="C116">
        <v>9</v>
      </c>
      <c r="D116" s="9" t="str">
        <f>VLOOKUP(Table_miniLM_titles_topics[[#This Row],[Column3.topic]], miniLM_titles_topicdesciption!$B$2:$C$28, 2, FALSE)</f>
        <v>9_technology_teachers_technological_teaching</v>
      </c>
    </row>
    <row r="117" spans="1:4" x14ac:dyDescent="0.25">
      <c r="A117" t="s">
        <v>318</v>
      </c>
      <c r="B117" t="s">
        <v>319</v>
      </c>
      <c r="C117">
        <v>1</v>
      </c>
      <c r="D117" s="9" t="str">
        <f>VLOOKUP(Table_miniLM_titles_topics[[#This Row],[Column3.topic]], miniLM_titles_topicdesciption!$B$2:$C$28, 2, FALSE)</f>
        <v>1_call_research_sla_the</v>
      </c>
    </row>
    <row r="118" spans="1:4" x14ac:dyDescent="0.25">
      <c r="A118" t="s">
        <v>323</v>
      </c>
      <c r="B118" t="s">
        <v>324</v>
      </c>
      <c r="C118">
        <v>17</v>
      </c>
      <c r="D118" s="9" t="str">
        <f>VLOOKUP(Table_miniLM_titles_topics[[#This Row],[Column3.topic]], miniLM_titles_topicdesciption!$B$2:$C$28, 2, FALSE)</f>
        <v>17_storytelling_digital_story_stories</v>
      </c>
    </row>
    <row r="119" spans="1:4" x14ac:dyDescent="0.25">
      <c r="A119" t="s">
        <v>328</v>
      </c>
      <c r="B119" t="s">
        <v>5965</v>
      </c>
      <c r="C119">
        <v>0</v>
      </c>
      <c r="D119" s="9" t="str">
        <f>VLOOKUP(Table_miniLM_titles_topics[[#This Row],[Column3.topic]], miniLM_titles_topicdesciption!$B$2:$C$28, 2, FALSE)</f>
        <v>0_writing_feedback_collaborative_automated</v>
      </c>
    </row>
    <row r="120" spans="1:4" x14ac:dyDescent="0.25">
      <c r="A120" t="s">
        <v>332</v>
      </c>
      <c r="B120" t="s">
        <v>333</v>
      </c>
      <c r="C120">
        <v>20</v>
      </c>
      <c r="D120" s="9" t="str">
        <f>VLOOKUP(Table_miniLM_titles_topics[[#This Row],[Column3.topic]], miniLM_titles_topicdesciption!$B$2:$C$28, 2, FALSE)</f>
        <v>20_social_media_networking_networks</v>
      </c>
    </row>
    <row r="121" spans="1:4" x14ac:dyDescent="0.25">
      <c r="A121" t="s">
        <v>336</v>
      </c>
      <c r="B121" t="s">
        <v>337</v>
      </c>
      <c r="C121">
        <v>6</v>
      </c>
      <c r="D121" s="9" t="str">
        <f>VLOOKUP(Table_miniLM_titles_topics[[#This Row],[Column3.topic]], miniLM_titles_topicdesciption!$B$2:$C$28, 2, FALSE)</f>
        <v>6_multimodal_videoconferencing_video_interactions</v>
      </c>
    </row>
    <row r="122" spans="1:4" x14ac:dyDescent="0.25">
      <c r="A122" t="s">
        <v>342</v>
      </c>
      <c r="B122" t="s">
        <v>343</v>
      </c>
      <c r="C122">
        <v>-1</v>
      </c>
      <c r="D122" s="9" t="str">
        <f>VLOOKUP(Table_miniLM_titles_topics[[#This Row],[Column3.topic]], miniLM_titles_topicdesciption!$B$2:$C$28, 2, FALSE)</f>
        <v>-1_of_and_language_learning</v>
      </c>
    </row>
    <row r="123" spans="1:4" x14ac:dyDescent="0.25">
      <c r="A123" t="s">
        <v>348</v>
      </c>
      <c r="B123" t="s">
        <v>5966</v>
      </c>
      <c r="C123">
        <v>4</v>
      </c>
      <c r="D123" s="9" t="str">
        <f>VLOOKUP(Table_miniLM_titles_topics[[#This Row],[Column3.topic]], miniLM_titles_topicdesciption!$B$2:$C$28, 2, FALSE)</f>
        <v>4_game_games_digital_playing</v>
      </c>
    </row>
    <row r="124" spans="1:4" x14ac:dyDescent="0.25">
      <c r="A124" t="s">
        <v>352</v>
      </c>
      <c r="B124" t="s">
        <v>353</v>
      </c>
      <c r="C124">
        <v>-1</v>
      </c>
      <c r="D124" s="9" t="str">
        <f>VLOOKUP(Table_miniLM_titles_topics[[#This Row],[Column3.topic]], miniLM_titles_topicdesciption!$B$2:$C$28, 2, FALSE)</f>
        <v>-1_of_and_language_learning</v>
      </c>
    </row>
    <row r="125" spans="1:4" x14ac:dyDescent="0.25">
      <c r="A125" t="s">
        <v>357</v>
      </c>
      <c r="B125" t="s">
        <v>358</v>
      </c>
      <c r="C125">
        <v>-1</v>
      </c>
      <c r="D125" s="9" t="str">
        <f>VLOOKUP(Table_miniLM_titles_topics[[#This Row],[Column3.topic]], miniLM_titles_topicdesciption!$B$2:$C$28, 2, FALSE)</f>
        <v>-1_of_and_language_learning</v>
      </c>
    </row>
    <row r="126" spans="1:4" x14ac:dyDescent="0.25">
      <c r="A126" t="s">
        <v>362</v>
      </c>
      <c r="B126" t="s">
        <v>363</v>
      </c>
      <c r="C126">
        <v>18</v>
      </c>
      <c r="D126" s="9" t="str">
        <f>VLOOKUP(Table_miniLM_titles_topics[[#This Row],[Column3.topic]], miniLM_titles_topicdesciption!$B$2:$C$28, 2, FALSE)</f>
        <v>18_intercultural_exchange_communicative_compet...</v>
      </c>
    </row>
    <row r="127" spans="1:4" x14ac:dyDescent="0.25">
      <c r="A127" t="s">
        <v>367</v>
      </c>
      <c r="B127" t="s">
        <v>368</v>
      </c>
      <c r="C127">
        <v>1</v>
      </c>
      <c r="D127" s="9" t="str">
        <f>VLOOKUP(Table_miniLM_titles_topics[[#This Row],[Column3.topic]], miniLM_titles_topicdesciption!$B$2:$C$28, 2, FALSE)</f>
        <v>1_call_research_sla_the</v>
      </c>
    </row>
    <row r="128" spans="1:4" x14ac:dyDescent="0.25">
      <c r="A128" t="s">
        <v>372</v>
      </c>
      <c r="B128" t="s">
        <v>373</v>
      </c>
      <c r="C128">
        <v>23</v>
      </c>
      <c r="D128" s="9" t="str">
        <f>VLOOKUP(Table_miniLM_titles_topics[[#This Row],[Column3.topic]], miniLM_titles_topicdesciption!$B$2:$C$28, 2, FALSE)</f>
        <v>23_mall_meta_oer_processing</v>
      </c>
    </row>
    <row r="129" spans="1:4" x14ac:dyDescent="0.25">
      <c r="A129" t="s">
        <v>704</v>
      </c>
      <c r="B129" t="s">
        <v>705</v>
      </c>
      <c r="C129">
        <v>-1</v>
      </c>
      <c r="D129" s="9" t="str">
        <f>VLOOKUP(Table_miniLM_titles_topics[[#This Row],[Column3.topic]], miniLM_titles_topicdesciption!$B$2:$C$28, 2, FALSE)</f>
        <v>-1_of_and_language_learning</v>
      </c>
    </row>
    <row r="130" spans="1:4" x14ac:dyDescent="0.25">
      <c r="A130" t="s">
        <v>708</v>
      </c>
      <c r="B130" t="s">
        <v>709</v>
      </c>
      <c r="C130">
        <v>9</v>
      </c>
      <c r="D130" s="9" t="str">
        <f>VLOOKUP(Table_miniLM_titles_topics[[#This Row],[Column3.topic]], miniLM_titles_topicdesciption!$B$2:$C$28, 2, FALSE)</f>
        <v>9_technology_teachers_technological_teaching</v>
      </c>
    </row>
    <row r="131" spans="1:4" x14ac:dyDescent="0.25">
      <c r="A131" t="s">
        <v>712</v>
      </c>
      <c r="B131" t="s">
        <v>713</v>
      </c>
      <c r="C131">
        <v>2</v>
      </c>
      <c r="D131" s="9" t="str">
        <f>VLOOKUP(Table_miniLM_titles_topics[[#This Row],[Column3.topic]], miniLM_titles_topicdesciption!$B$2:$C$28, 2, FALSE)</f>
        <v>2_mobile_learning_assisted_language</v>
      </c>
    </row>
    <row r="132" spans="1:4" x14ac:dyDescent="0.25">
      <c r="A132" t="s">
        <v>717</v>
      </c>
      <c r="B132" t="s">
        <v>718</v>
      </c>
      <c r="C132">
        <v>1</v>
      </c>
      <c r="D132" s="9" t="str">
        <f>VLOOKUP(Table_miniLM_titles_topics[[#This Row],[Column3.topic]], miniLM_titles_topicdesciption!$B$2:$C$28, 2, FALSE)</f>
        <v>1_call_research_sla_the</v>
      </c>
    </row>
    <row r="133" spans="1:4" x14ac:dyDescent="0.25">
      <c r="A133" t="s">
        <v>723</v>
      </c>
      <c r="B133" t="s">
        <v>724</v>
      </c>
      <c r="C133">
        <v>-1</v>
      </c>
      <c r="D133" s="9" t="str">
        <f>VLOOKUP(Table_miniLM_titles_topics[[#This Row],[Column3.topic]], miniLM_titles_topicdesciption!$B$2:$C$28, 2, FALSE)</f>
        <v>-1_of_and_language_learning</v>
      </c>
    </row>
    <row r="134" spans="1:4" x14ac:dyDescent="0.25">
      <c r="A134" t="s">
        <v>728</v>
      </c>
      <c r="B134" t="s">
        <v>729</v>
      </c>
      <c r="C134">
        <v>13</v>
      </c>
      <c r="D134" s="9" t="str">
        <f>VLOOKUP(Table_miniLM_titles_topics[[#This Row],[Column3.topic]], miniLM_titles_topicdesciption!$B$2:$C$28, 2, FALSE)</f>
        <v>13_virtual_reality_3d_immersive</v>
      </c>
    </row>
    <row r="135" spans="1:4" x14ac:dyDescent="0.25">
      <c r="A135" t="s">
        <v>734</v>
      </c>
      <c r="B135" t="s">
        <v>735</v>
      </c>
      <c r="C135">
        <v>-1</v>
      </c>
      <c r="D135" s="9" t="str">
        <f>VLOOKUP(Table_miniLM_titles_topics[[#This Row],[Column3.topic]], miniLM_titles_topicdesciption!$B$2:$C$28, 2, FALSE)</f>
        <v>-1_of_and_language_learning</v>
      </c>
    </row>
    <row r="136" spans="1:4" x14ac:dyDescent="0.25">
      <c r="A136" t="s">
        <v>740</v>
      </c>
      <c r="B136" t="s">
        <v>741</v>
      </c>
      <c r="C136">
        <v>0</v>
      </c>
      <c r="D136" s="9" t="str">
        <f>VLOOKUP(Table_miniLM_titles_topics[[#This Row],[Column3.topic]], miniLM_titles_topicdesciption!$B$2:$C$28, 2, FALSE)</f>
        <v>0_writing_feedback_collaborative_automated</v>
      </c>
    </row>
    <row r="137" spans="1:4" x14ac:dyDescent="0.25">
      <c r="A137" t="s">
        <v>746</v>
      </c>
      <c r="B137" t="s">
        <v>747</v>
      </c>
      <c r="C137">
        <v>-1</v>
      </c>
      <c r="D137" s="9" t="str">
        <f>VLOOKUP(Table_miniLM_titles_topics[[#This Row],[Column3.topic]], miniLM_titles_topicdesciption!$B$2:$C$28, 2, FALSE)</f>
        <v>-1_of_and_language_learning</v>
      </c>
    </row>
    <row r="138" spans="1:4" x14ac:dyDescent="0.25">
      <c r="A138" t="s">
        <v>751</v>
      </c>
      <c r="B138" t="s">
        <v>752</v>
      </c>
      <c r="C138">
        <v>0</v>
      </c>
      <c r="D138" s="9" t="str">
        <f>VLOOKUP(Table_miniLM_titles_topics[[#This Row],[Column3.topic]], miniLM_titles_topicdesciption!$B$2:$C$28, 2, FALSE)</f>
        <v>0_writing_feedback_collaborative_automated</v>
      </c>
    </row>
    <row r="139" spans="1:4" x14ac:dyDescent="0.25">
      <c r="A139" t="s">
        <v>757</v>
      </c>
      <c r="B139" t="s">
        <v>758</v>
      </c>
      <c r="C139">
        <v>-1</v>
      </c>
      <c r="D139" s="9" t="str">
        <f>VLOOKUP(Table_miniLM_titles_topics[[#This Row],[Column3.topic]], miniLM_titles_topicdesciption!$B$2:$C$28, 2, FALSE)</f>
        <v>-1_of_and_language_learning</v>
      </c>
    </row>
    <row r="140" spans="1:4" x14ac:dyDescent="0.25">
      <c r="A140" t="s">
        <v>762</v>
      </c>
      <c r="B140" t="s">
        <v>763</v>
      </c>
      <c r="C140">
        <v>2</v>
      </c>
      <c r="D140" s="9" t="str">
        <f>VLOOKUP(Table_miniLM_titles_topics[[#This Row],[Column3.topic]], miniLM_titles_topicdesciption!$B$2:$C$28, 2, FALSE)</f>
        <v>2_mobile_learning_assisted_language</v>
      </c>
    </row>
    <row r="141" spans="1:4" x14ac:dyDescent="0.25">
      <c r="A141" t="s">
        <v>768</v>
      </c>
      <c r="B141" t="s">
        <v>769</v>
      </c>
      <c r="C141">
        <v>-1</v>
      </c>
      <c r="D141" s="9" t="str">
        <f>VLOOKUP(Table_miniLM_titles_topics[[#This Row],[Column3.topic]], miniLM_titles_topicdesciption!$B$2:$C$28, 2, FALSE)</f>
        <v>-1_of_and_language_learning</v>
      </c>
    </row>
    <row r="142" spans="1:4" x14ac:dyDescent="0.25">
      <c r="A142" t="s">
        <v>774</v>
      </c>
      <c r="B142" t="s">
        <v>775</v>
      </c>
      <c r="C142">
        <v>3</v>
      </c>
      <c r="D142" s="9" t="str">
        <f>VLOOKUP(Table_miniLM_titles_topics[[#This Row],[Column3.topic]], miniLM_titles_topicdesciption!$B$2:$C$28, 2, FALSE)</f>
        <v>3_online_language_learning_of</v>
      </c>
    </row>
    <row r="143" spans="1:4" x14ac:dyDescent="0.25">
      <c r="A143" t="s">
        <v>779</v>
      </c>
      <c r="B143" t="s">
        <v>780</v>
      </c>
      <c r="C143">
        <v>14</v>
      </c>
      <c r="D143" s="9" t="str">
        <f>VLOOKUP(Table_miniLM_titles_topics[[#This Row],[Column3.topic]], miniLM_titles_topicdesciption!$B$2:$C$28, 2, FALSE)</f>
        <v>14_virtual_exchange_professional_literacy</v>
      </c>
    </row>
    <row r="144" spans="1:4" x14ac:dyDescent="0.25">
      <c r="A144" t="s">
        <v>784</v>
      </c>
      <c r="B144" t="s">
        <v>785</v>
      </c>
      <c r="C144">
        <v>18</v>
      </c>
      <c r="D144" s="9" t="str">
        <f>VLOOKUP(Table_miniLM_titles_topics[[#This Row],[Column3.topic]], miniLM_titles_topicdesciption!$B$2:$C$28, 2, FALSE)</f>
        <v>18_intercultural_exchange_communicative_compet...</v>
      </c>
    </row>
    <row r="145" spans="1:4" x14ac:dyDescent="0.25">
      <c r="A145" t="s">
        <v>789</v>
      </c>
      <c r="B145" t="s">
        <v>790</v>
      </c>
      <c r="C145">
        <v>-1</v>
      </c>
      <c r="D145" s="9" t="str">
        <f>VLOOKUP(Table_miniLM_titles_topics[[#This Row],[Column3.topic]], miniLM_titles_topicdesciption!$B$2:$C$28, 2, FALSE)</f>
        <v>-1_of_and_language_learning</v>
      </c>
    </row>
    <row r="146" spans="1:4" x14ac:dyDescent="0.25">
      <c r="A146" t="s">
        <v>794</v>
      </c>
      <c r="B146" t="s">
        <v>795</v>
      </c>
      <c r="C146">
        <v>-1</v>
      </c>
      <c r="D146" s="9" t="str">
        <f>VLOOKUP(Table_miniLM_titles_topics[[#This Row],[Column3.topic]], miniLM_titles_topicdesciption!$B$2:$C$28, 2, FALSE)</f>
        <v>-1_of_and_language_learning</v>
      </c>
    </row>
    <row r="147" spans="1:4" x14ac:dyDescent="0.25">
      <c r="A147" t="s">
        <v>799</v>
      </c>
      <c r="B147" t="s">
        <v>800</v>
      </c>
      <c r="C147">
        <v>6</v>
      </c>
      <c r="D147" s="9" t="str">
        <f>VLOOKUP(Table_miniLM_titles_topics[[#This Row],[Column3.topic]], miniLM_titles_topicdesciption!$B$2:$C$28, 2, FALSE)</f>
        <v>6_multimodal_videoconferencing_video_interactions</v>
      </c>
    </row>
    <row r="148" spans="1:4" x14ac:dyDescent="0.25">
      <c r="A148" t="s">
        <v>804</v>
      </c>
      <c r="B148" t="s">
        <v>805</v>
      </c>
      <c r="C148">
        <v>2</v>
      </c>
      <c r="D148" s="9" t="str">
        <f>VLOOKUP(Table_miniLM_titles_topics[[#This Row],[Column3.topic]], miniLM_titles_topicdesciption!$B$2:$C$28, 2, FALSE)</f>
        <v>2_mobile_learning_assisted_language</v>
      </c>
    </row>
    <row r="149" spans="1:4" x14ac:dyDescent="0.25">
      <c r="A149" t="s">
        <v>809</v>
      </c>
      <c r="B149" t="s">
        <v>810</v>
      </c>
      <c r="C149">
        <v>10</v>
      </c>
      <c r="D149" s="9" t="str">
        <f>VLOOKUP(Table_miniLM_titles_topics[[#This Row],[Column3.topic]], miniLM_titles_topicdesciption!$B$2:$C$28, 2, FALSE)</f>
        <v>10_technology_language_assisted_learning</v>
      </c>
    </row>
    <row r="150" spans="1:4" x14ac:dyDescent="0.25">
      <c r="A150" t="s">
        <v>814</v>
      </c>
      <c r="B150" t="s">
        <v>815</v>
      </c>
      <c r="C150">
        <v>-1</v>
      </c>
      <c r="D150" s="9" t="str">
        <f>VLOOKUP(Table_miniLM_titles_topics[[#This Row],[Column3.topic]], miniLM_titles_topicdesciption!$B$2:$C$28, 2, FALSE)</f>
        <v>-1_of_and_language_learning</v>
      </c>
    </row>
    <row r="151" spans="1:4" x14ac:dyDescent="0.25">
      <c r="A151" t="s">
        <v>819</v>
      </c>
      <c r="B151" t="s">
        <v>820</v>
      </c>
      <c r="C151">
        <v>2</v>
      </c>
      <c r="D151" s="9" t="str">
        <f>VLOOKUP(Table_miniLM_titles_topics[[#This Row],[Column3.topic]], miniLM_titles_topicdesciption!$B$2:$C$28, 2, FALSE)</f>
        <v>2_mobile_learning_assisted_language</v>
      </c>
    </row>
    <row r="152" spans="1:4" x14ac:dyDescent="0.25">
      <c r="A152" t="s">
        <v>824</v>
      </c>
      <c r="B152" t="s">
        <v>825</v>
      </c>
      <c r="C152">
        <v>1</v>
      </c>
      <c r="D152" s="9" t="str">
        <f>VLOOKUP(Table_miniLM_titles_topics[[#This Row],[Column3.topic]], miniLM_titles_topicdesciption!$B$2:$C$28, 2, FALSE)</f>
        <v>1_call_research_sla_the</v>
      </c>
    </row>
    <row r="153" spans="1:4" x14ac:dyDescent="0.25">
      <c r="A153" t="s">
        <v>829</v>
      </c>
      <c r="B153" t="s">
        <v>830</v>
      </c>
      <c r="C153">
        <v>-1</v>
      </c>
      <c r="D153" s="9" t="str">
        <f>VLOOKUP(Table_miniLM_titles_topics[[#This Row],[Column3.topic]], miniLM_titles_topicdesciption!$B$2:$C$28, 2, FALSE)</f>
        <v>-1_of_and_language_learning</v>
      </c>
    </row>
    <row r="154" spans="1:4" x14ac:dyDescent="0.25">
      <c r="A154" t="s">
        <v>834</v>
      </c>
      <c r="B154" t="s">
        <v>835</v>
      </c>
      <c r="C154">
        <v>-1</v>
      </c>
      <c r="D154" s="9" t="str">
        <f>VLOOKUP(Table_miniLM_titles_topics[[#This Row],[Column3.topic]], miniLM_titles_topicdesciption!$B$2:$C$28, 2, FALSE)</f>
        <v>-1_of_and_language_learning</v>
      </c>
    </row>
    <row r="155" spans="1:4" x14ac:dyDescent="0.25">
      <c r="A155" t="s">
        <v>840</v>
      </c>
      <c r="B155" t="s">
        <v>841</v>
      </c>
      <c r="C155">
        <v>24</v>
      </c>
      <c r="D155" s="9" t="str">
        <f>VLOOKUP(Table_miniLM_titles_topics[[#This Row],[Column3.topic]], miniLM_titles_topicdesciption!$B$2:$C$28, 2, FALSE)</f>
        <v>24_chat_task_text_l2</v>
      </c>
    </row>
    <row r="156" spans="1:4" x14ac:dyDescent="0.25">
      <c r="A156" t="s">
        <v>845</v>
      </c>
      <c r="B156" t="s">
        <v>846</v>
      </c>
      <c r="C156">
        <v>6</v>
      </c>
      <c r="D156" s="9" t="str">
        <f>VLOOKUP(Table_miniLM_titles_topics[[#This Row],[Column3.topic]], miniLM_titles_topicdesciption!$B$2:$C$28, 2, FALSE)</f>
        <v>6_multimodal_videoconferencing_video_interactions</v>
      </c>
    </row>
    <row r="157" spans="1:4" x14ac:dyDescent="0.25">
      <c r="A157" t="s">
        <v>1074</v>
      </c>
      <c r="B157" t="s">
        <v>1075</v>
      </c>
      <c r="C157">
        <v>6</v>
      </c>
      <c r="D157" s="9" t="str">
        <f>VLOOKUP(Table_miniLM_titles_topics[[#This Row],[Column3.topic]], miniLM_titles_topicdesciption!$B$2:$C$28, 2, FALSE)</f>
        <v>6_multimodal_videoconferencing_video_interactions</v>
      </c>
    </row>
    <row r="158" spans="1:4" x14ac:dyDescent="0.25">
      <c r="A158" t="s">
        <v>1079</v>
      </c>
      <c r="B158" t="s">
        <v>1080</v>
      </c>
      <c r="C158">
        <v>5</v>
      </c>
      <c r="D158" s="9" t="str">
        <f>VLOOKUP(Table_miniLM_titles_topics[[#This Row],[Column3.topic]], miniLM_titles_topicdesciption!$B$2:$C$28, 2, FALSE)</f>
        <v>5_pronunciation_speech_training_recognition</v>
      </c>
    </row>
    <row r="159" spans="1:4" x14ac:dyDescent="0.25">
      <c r="A159" t="s">
        <v>1085</v>
      </c>
      <c r="B159" t="s">
        <v>1086</v>
      </c>
      <c r="C159">
        <v>-1</v>
      </c>
      <c r="D159" s="9" t="str">
        <f>VLOOKUP(Table_miniLM_titles_topics[[#This Row],[Column3.topic]], miniLM_titles_topicdesciption!$B$2:$C$28, 2, FALSE)</f>
        <v>-1_of_and_language_learning</v>
      </c>
    </row>
    <row r="160" spans="1:4" x14ac:dyDescent="0.25">
      <c r="A160" t="s">
        <v>1091</v>
      </c>
      <c r="B160" t="s">
        <v>1092</v>
      </c>
      <c r="C160">
        <v>0</v>
      </c>
      <c r="D160" s="9" t="str">
        <f>VLOOKUP(Table_miniLM_titles_topics[[#This Row],[Column3.topic]], miniLM_titles_topicdesciption!$B$2:$C$28, 2, FALSE)</f>
        <v>0_writing_feedback_collaborative_automated</v>
      </c>
    </row>
    <row r="161" spans="1:4" x14ac:dyDescent="0.25">
      <c r="A161" t="s">
        <v>1096</v>
      </c>
      <c r="B161" t="s">
        <v>1097</v>
      </c>
      <c r="C161">
        <v>5</v>
      </c>
      <c r="D161" s="9" t="str">
        <f>VLOOKUP(Table_miniLM_titles_topics[[#This Row],[Column3.topic]], miniLM_titles_topicdesciption!$B$2:$C$28, 2, FALSE)</f>
        <v>5_pronunciation_speech_training_recognition</v>
      </c>
    </row>
    <row r="162" spans="1:4" x14ac:dyDescent="0.25">
      <c r="A162" t="s">
        <v>1101</v>
      </c>
      <c r="B162" t="s">
        <v>1102</v>
      </c>
      <c r="C162">
        <v>0</v>
      </c>
      <c r="D162" s="9" t="str">
        <f>VLOOKUP(Table_miniLM_titles_topics[[#This Row],[Column3.topic]], miniLM_titles_topicdesciption!$B$2:$C$28, 2, FALSE)</f>
        <v>0_writing_feedback_collaborative_automated</v>
      </c>
    </row>
    <row r="163" spans="1:4" x14ac:dyDescent="0.25">
      <c r="A163" t="s">
        <v>1107</v>
      </c>
      <c r="B163" t="s">
        <v>1108</v>
      </c>
      <c r="C163">
        <v>-1</v>
      </c>
      <c r="D163" s="9" t="str">
        <f>VLOOKUP(Table_miniLM_titles_topics[[#This Row],[Column3.topic]], miniLM_titles_topicdesciption!$B$2:$C$28, 2, FALSE)</f>
        <v>-1_of_and_language_learning</v>
      </c>
    </row>
    <row r="164" spans="1:4" x14ac:dyDescent="0.25">
      <c r="A164" t="s">
        <v>1113</v>
      </c>
      <c r="B164" t="s">
        <v>1114</v>
      </c>
      <c r="C164">
        <v>-1</v>
      </c>
      <c r="D164" s="9" t="str">
        <f>VLOOKUP(Table_miniLM_titles_topics[[#This Row],[Column3.topic]], miniLM_titles_topicdesciption!$B$2:$C$28, 2, FALSE)</f>
        <v>-1_of_and_language_learning</v>
      </c>
    </row>
    <row r="165" spans="1:4" x14ac:dyDescent="0.25">
      <c r="A165" t="s">
        <v>1118</v>
      </c>
      <c r="B165" t="s">
        <v>1119</v>
      </c>
      <c r="C165">
        <v>-1</v>
      </c>
      <c r="D165" s="9" t="str">
        <f>VLOOKUP(Table_miniLM_titles_topics[[#This Row],[Column3.topic]], miniLM_titles_topicdesciption!$B$2:$C$28, 2, FALSE)</f>
        <v>-1_of_and_language_learning</v>
      </c>
    </row>
    <row r="166" spans="1:4" x14ac:dyDescent="0.25">
      <c r="A166" t="s">
        <v>1123</v>
      </c>
      <c r="B166" t="s">
        <v>1124</v>
      </c>
      <c r="C166">
        <v>17</v>
      </c>
      <c r="D166" s="9" t="str">
        <f>VLOOKUP(Table_miniLM_titles_topics[[#This Row],[Column3.topic]], miniLM_titles_topicdesciption!$B$2:$C$28, 2, FALSE)</f>
        <v>17_storytelling_digital_story_stories</v>
      </c>
    </row>
    <row r="167" spans="1:4" x14ac:dyDescent="0.25">
      <c r="A167" t="s">
        <v>1128</v>
      </c>
      <c r="B167" t="s">
        <v>1129</v>
      </c>
      <c r="C167">
        <v>3</v>
      </c>
      <c r="D167" s="9" t="str">
        <f>VLOOKUP(Table_miniLM_titles_topics[[#This Row],[Column3.topic]], miniLM_titles_topicdesciption!$B$2:$C$28, 2, FALSE)</f>
        <v>3_online_language_learning_of</v>
      </c>
    </row>
    <row r="168" spans="1:4" x14ac:dyDescent="0.25">
      <c r="A168" t="s">
        <v>1132</v>
      </c>
      <c r="B168" t="s">
        <v>1133</v>
      </c>
      <c r="C168">
        <v>24</v>
      </c>
      <c r="D168" s="9" t="str">
        <f>VLOOKUP(Table_miniLM_titles_topics[[#This Row],[Column3.topic]], miniLM_titles_topicdesciption!$B$2:$C$28, 2, FALSE)</f>
        <v>24_chat_task_text_l2</v>
      </c>
    </row>
    <row r="169" spans="1:4" x14ac:dyDescent="0.25">
      <c r="A169" t="s">
        <v>1137</v>
      </c>
      <c r="B169" t="s">
        <v>1138</v>
      </c>
      <c r="C169">
        <v>-1</v>
      </c>
      <c r="D169" s="9" t="str">
        <f>VLOOKUP(Table_miniLM_titles_topics[[#This Row],[Column3.topic]], miniLM_titles_topicdesciption!$B$2:$C$28, 2, FALSE)</f>
        <v>-1_of_and_language_learning</v>
      </c>
    </row>
    <row r="170" spans="1:4" x14ac:dyDescent="0.25">
      <c r="A170" t="s">
        <v>1142</v>
      </c>
      <c r="B170" t="s">
        <v>1143</v>
      </c>
      <c r="C170">
        <v>-1</v>
      </c>
      <c r="D170" s="9" t="str">
        <f>VLOOKUP(Table_miniLM_titles_topics[[#This Row],[Column3.topic]], miniLM_titles_topicdesciption!$B$2:$C$28, 2, FALSE)</f>
        <v>-1_of_and_language_learning</v>
      </c>
    </row>
    <row r="171" spans="1:4" x14ac:dyDescent="0.25">
      <c r="A171" t="s">
        <v>1147</v>
      </c>
      <c r="B171" t="s">
        <v>1148</v>
      </c>
      <c r="C171">
        <v>1</v>
      </c>
      <c r="D171" s="9" t="str">
        <f>VLOOKUP(Table_miniLM_titles_topics[[#This Row],[Column3.topic]], miniLM_titles_topicdesciption!$B$2:$C$28, 2, FALSE)</f>
        <v>1_call_research_sla_the</v>
      </c>
    </row>
    <row r="172" spans="1:4" x14ac:dyDescent="0.25">
      <c r="A172" t="s">
        <v>1153</v>
      </c>
      <c r="B172" t="s">
        <v>1154</v>
      </c>
      <c r="C172">
        <v>5</v>
      </c>
      <c r="D172" s="9" t="str">
        <f>VLOOKUP(Table_miniLM_titles_topics[[#This Row],[Column3.topic]], miniLM_titles_topicdesciption!$B$2:$C$28, 2, FALSE)</f>
        <v>5_pronunciation_speech_training_recognition</v>
      </c>
    </row>
    <row r="173" spans="1:4" x14ac:dyDescent="0.25">
      <c r="A173" t="s">
        <v>1158</v>
      </c>
      <c r="B173" t="s">
        <v>1159</v>
      </c>
      <c r="C173">
        <v>7</v>
      </c>
      <c r="D173" s="9" t="str">
        <f>VLOOKUP(Table_miniLM_titles_topics[[#This Row],[Column3.topic]], miniLM_titles_topicdesciption!$B$2:$C$28, 2, FALSE)</f>
        <v>7_telecollaboration_intercultural_telecollabor...</v>
      </c>
    </row>
    <row r="174" spans="1:4" x14ac:dyDescent="0.25">
      <c r="A174" t="s">
        <v>1164</v>
      </c>
      <c r="B174" t="s">
        <v>1165</v>
      </c>
      <c r="C174">
        <v>-1</v>
      </c>
      <c r="D174" s="9" t="str">
        <f>VLOOKUP(Table_miniLM_titles_topics[[#This Row],[Column3.topic]], miniLM_titles_topicdesciption!$B$2:$C$28, 2, FALSE)</f>
        <v>-1_of_and_language_learning</v>
      </c>
    </row>
    <row r="175" spans="1:4" x14ac:dyDescent="0.25">
      <c r="A175" t="s">
        <v>1169</v>
      </c>
      <c r="B175" t="s">
        <v>1170</v>
      </c>
      <c r="C175">
        <v>4</v>
      </c>
      <c r="D175" s="9" t="str">
        <f>VLOOKUP(Table_miniLM_titles_topics[[#This Row],[Column3.topic]], miniLM_titles_topicdesciption!$B$2:$C$28, 2, FALSE)</f>
        <v>4_game_games_digital_playing</v>
      </c>
    </row>
    <row r="176" spans="1:4" x14ac:dyDescent="0.25">
      <c r="A176" t="s">
        <v>1174</v>
      </c>
      <c r="B176" t="s">
        <v>1175</v>
      </c>
      <c r="C176">
        <v>-1</v>
      </c>
      <c r="D176" s="9" t="str">
        <f>VLOOKUP(Table_miniLM_titles_topics[[#This Row],[Column3.topic]], miniLM_titles_topicdesciption!$B$2:$C$28, 2, FALSE)</f>
        <v>-1_of_and_language_learning</v>
      </c>
    </row>
    <row r="177" spans="1:4" x14ac:dyDescent="0.25">
      <c r="A177" t="s">
        <v>1180</v>
      </c>
      <c r="B177" t="s">
        <v>1181</v>
      </c>
      <c r="C177">
        <v>-1</v>
      </c>
      <c r="D177" s="9" t="str">
        <f>VLOOKUP(Table_miniLM_titles_topics[[#This Row],[Column3.topic]], miniLM_titles_topicdesciption!$B$2:$C$28, 2, FALSE)</f>
        <v>-1_of_and_language_learning</v>
      </c>
    </row>
    <row r="178" spans="1:4" x14ac:dyDescent="0.25">
      <c r="A178" t="s">
        <v>1185</v>
      </c>
      <c r="B178" t="s">
        <v>1186</v>
      </c>
      <c r="C178">
        <v>1</v>
      </c>
      <c r="D178" s="9" t="str">
        <f>VLOOKUP(Table_miniLM_titles_topics[[#This Row],[Column3.topic]], miniLM_titles_topicdesciption!$B$2:$C$28, 2, FALSE)</f>
        <v>1_call_research_sla_the</v>
      </c>
    </row>
    <row r="179" spans="1:4" x14ac:dyDescent="0.25">
      <c r="A179" t="s">
        <v>1191</v>
      </c>
      <c r="B179" t="s">
        <v>1192</v>
      </c>
      <c r="C179">
        <v>0</v>
      </c>
      <c r="D179" s="9" t="str">
        <f>VLOOKUP(Table_miniLM_titles_topics[[#This Row],[Column3.topic]], miniLM_titles_topicdesciption!$B$2:$C$28, 2, FALSE)</f>
        <v>0_writing_feedback_collaborative_automated</v>
      </c>
    </row>
    <row r="180" spans="1:4" x14ac:dyDescent="0.25">
      <c r="A180" t="s">
        <v>1196</v>
      </c>
      <c r="B180" t="s">
        <v>1197</v>
      </c>
      <c r="C180">
        <v>3</v>
      </c>
      <c r="D180" s="9" t="str">
        <f>VLOOKUP(Table_miniLM_titles_topics[[#This Row],[Column3.topic]], miniLM_titles_topicdesciption!$B$2:$C$28, 2, FALSE)</f>
        <v>3_online_language_learning_of</v>
      </c>
    </row>
    <row r="181" spans="1:4" x14ac:dyDescent="0.25">
      <c r="A181" t="s">
        <v>1200</v>
      </c>
      <c r="B181" t="s">
        <v>1201</v>
      </c>
      <c r="C181">
        <v>5</v>
      </c>
      <c r="D181" s="9" t="str">
        <f>VLOOKUP(Table_miniLM_titles_topics[[#This Row],[Column3.topic]], miniLM_titles_topicdesciption!$B$2:$C$28, 2, FALSE)</f>
        <v>5_pronunciation_speech_training_recognition</v>
      </c>
    </row>
    <row r="182" spans="1:4" x14ac:dyDescent="0.25">
      <c r="A182" t="s">
        <v>1206</v>
      </c>
      <c r="B182" t="s">
        <v>1207</v>
      </c>
      <c r="C182">
        <v>0</v>
      </c>
      <c r="D182" s="9" t="str">
        <f>VLOOKUP(Table_miniLM_titles_topics[[#This Row],[Column3.topic]], miniLM_titles_topicdesciption!$B$2:$C$28, 2, FALSE)</f>
        <v>0_writing_feedback_collaborative_automated</v>
      </c>
    </row>
    <row r="183" spans="1:4" x14ac:dyDescent="0.25">
      <c r="A183" t="s">
        <v>1211</v>
      </c>
      <c r="B183" t="s">
        <v>1212</v>
      </c>
      <c r="C183">
        <v>-1</v>
      </c>
      <c r="D183" s="9" t="str">
        <f>VLOOKUP(Table_miniLM_titles_topics[[#This Row],[Column3.topic]], miniLM_titles_topicdesciption!$B$2:$C$28, 2, FALSE)</f>
        <v>-1_of_and_language_learning</v>
      </c>
    </row>
    <row r="184" spans="1:4" x14ac:dyDescent="0.25">
      <c r="A184" t="s">
        <v>1216</v>
      </c>
      <c r="B184" t="s">
        <v>1217</v>
      </c>
      <c r="C184">
        <v>-1</v>
      </c>
      <c r="D184" s="9" t="str">
        <f>VLOOKUP(Table_miniLM_titles_topics[[#This Row],[Column3.topic]], miniLM_titles_topicdesciption!$B$2:$C$28, 2, FALSE)</f>
        <v>-1_of_and_language_learning</v>
      </c>
    </row>
    <row r="185" spans="1:4" x14ac:dyDescent="0.25">
      <c r="A185" t="s">
        <v>1222</v>
      </c>
      <c r="B185" t="s">
        <v>5972</v>
      </c>
      <c r="C185">
        <v>10</v>
      </c>
      <c r="D185" s="9" t="str">
        <f>VLOOKUP(Table_miniLM_titles_topics[[#This Row],[Column3.topic]], miniLM_titles_topicdesciption!$B$2:$C$28, 2, FALSE)</f>
        <v>10_technology_language_assisted_learning</v>
      </c>
    </row>
    <row r="186" spans="1:4" x14ac:dyDescent="0.25">
      <c r="A186" t="s">
        <v>1227</v>
      </c>
      <c r="B186" t="s">
        <v>1228</v>
      </c>
      <c r="C186">
        <v>-1</v>
      </c>
      <c r="D186" s="9" t="str">
        <f>VLOOKUP(Table_miniLM_titles_topics[[#This Row],[Column3.topic]], miniLM_titles_topicdesciption!$B$2:$C$28, 2, FALSE)</f>
        <v>-1_of_and_language_learning</v>
      </c>
    </row>
    <row r="187" spans="1:4" x14ac:dyDescent="0.25">
      <c r="A187" t="s">
        <v>1232</v>
      </c>
      <c r="B187" t="s">
        <v>1233</v>
      </c>
      <c r="C187">
        <v>11</v>
      </c>
      <c r="D187" s="9" t="str">
        <f>VLOOKUP(Table_miniLM_titles_topics[[#This Row],[Column3.topic]], miniLM_titles_topicdesciption!$B$2:$C$28, 2, FALSE)</f>
        <v>11_comprehension_captions_listening_captioned</v>
      </c>
    </row>
    <row r="188" spans="1:4" x14ac:dyDescent="0.25">
      <c r="A188" t="s">
        <v>1237</v>
      </c>
      <c r="B188" t="s">
        <v>1238</v>
      </c>
      <c r="C188">
        <v>12</v>
      </c>
      <c r="D188" s="9" t="str">
        <f>VLOOKUP(Table_miniLM_titles_topics[[#This Row],[Column3.topic]], miniLM_titles_topicdesciption!$B$2:$C$28, 2, FALSE)</f>
        <v>12_vocabulary_gloss_glosses_effects</v>
      </c>
    </row>
    <row r="189" spans="1:4" x14ac:dyDescent="0.25">
      <c r="A189" t="s">
        <v>1243</v>
      </c>
      <c r="B189" t="s">
        <v>1244</v>
      </c>
      <c r="C189">
        <v>2</v>
      </c>
      <c r="D189" s="9" t="str">
        <f>VLOOKUP(Table_miniLM_titles_topics[[#This Row],[Column3.topic]], miniLM_titles_topicdesciption!$B$2:$C$28, 2, FALSE)</f>
        <v>2_mobile_learning_assisted_language</v>
      </c>
    </row>
    <row r="190" spans="1:4" x14ac:dyDescent="0.25">
      <c r="A190" t="s">
        <v>1248</v>
      </c>
      <c r="B190" t="s">
        <v>1249</v>
      </c>
      <c r="C190">
        <v>4</v>
      </c>
      <c r="D190" s="9" t="str">
        <f>VLOOKUP(Table_miniLM_titles_topics[[#This Row],[Column3.topic]], miniLM_titles_topicdesciption!$B$2:$C$28, 2, FALSE)</f>
        <v>4_game_games_digital_playing</v>
      </c>
    </row>
    <row r="191" spans="1:4" x14ac:dyDescent="0.25">
      <c r="A191" t="s">
        <v>1253</v>
      </c>
      <c r="B191" t="s">
        <v>1254</v>
      </c>
      <c r="C191">
        <v>8</v>
      </c>
      <c r="D191" s="9" t="str">
        <f>VLOOKUP(Table_miniLM_titles_topics[[#This Row],[Column3.topic]], miniLM_titles_topicdesciption!$B$2:$C$28, 2, FALSE)</f>
        <v>8_data_driven_collocation_dictionaries</v>
      </c>
    </row>
    <row r="192" spans="1:4" x14ac:dyDescent="0.25">
      <c r="A192" t="s">
        <v>1258</v>
      </c>
      <c r="B192" t="s">
        <v>1259</v>
      </c>
      <c r="C192">
        <v>6</v>
      </c>
      <c r="D192" s="9" t="str">
        <f>VLOOKUP(Table_miniLM_titles_topics[[#This Row],[Column3.topic]], miniLM_titles_topicdesciption!$B$2:$C$28, 2, FALSE)</f>
        <v>6_multimodal_videoconferencing_video_interactions</v>
      </c>
    </row>
    <row r="193" spans="1:4" x14ac:dyDescent="0.25">
      <c r="A193" t="s">
        <v>1263</v>
      </c>
      <c r="B193" t="s">
        <v>1264</v>
      </c>
      <c r="C193">
        <v>3</v>
      </c>
      <c r="D193" s="9" t="str">
        <f>VLOOKUP(Table_miniLM_titles_topics[[#This Row],[Column3.topic]], miniLM_titles_topicdesciption!$B$2:$C$28, 2, FALSE)</f>
        <v>3_online_language_learning_of</v>
      </c>
    </row>
    <row r="194" spans="1:4" x14ac:dyDescent="0.25">
      <c r="A194" t="s">
        <v>1268</v>
      </c>
      <c r="B194" t="s">
        <v>1269</v>
      </c>
      <c r="C194">
        <v>-1</v>
      </c>
      <c r="D194" s="9" t="str">
        <f>VLOOKUP(Table_miniLM_titles_topics[[#This Row],[Column3.topic]], miniLM_titles_topicdesciption!$B$2:$C$28, 2, FALSE)</f>
        <v>-1_of_and_language_learning</v>
      </c>
    </row>
    <row r="195" spans="1:4" x14ac:dyDescent="0.25">
      <c r="A195" t="s">
        <v>1273</v>
      </c>
      <c r="B195" t="s">
        <v>1274</v>
      </c>
      <c r="C195">
        <v>0</v>
      </c>
      <c r="D195" s="9" t="str">
        <f>VLOOKUP(Table_miniLM_titles_topics[[#This Row],[Column3.topic]], miniLM_titles_topicdesciption!$B$2:$C$28, 2, FALSE)</f>
        <v>0_writing_feedback_collaborative_automated</v>
      </c>
    </row>
    <row r="196" spans="1:4" x14ac:dyDescent="0.25">
      <c r="A196" t="s">
        <v>1278</v>
      </c>
      <c r="B196" t="s">
        <v>1279</v>
      </c>
      <c r="C196">
        <v>10</v>
      </c>
      <c r="D196" s="9" t="str">
        <f>VLOOKUP(Table_miniLM_titles_topics[[#This Row],[Column3.topic]], miniLM_titles_topicdesciption!$B$2:$C$28, 2, FALSE)</f>
        <v>10_technology_language_assisted_learning</v>
      </c>
    </row>
    <row r="197" spans="1:4" x14ac:dyDescent="0.25">
      <c r="A197" t="s">
        <v>1283</v>
      </c>
      <c r="B197" t="s">
        <v>1284</v>
      </c>
      <c r="C197">
        <v>22</v>
      </c>
      <c r="D197" s="9" t="str">
        <f>VLOOKUP(Table_miniLM_titles_topics[[#This Row],[Column3.topic]], miniLM_titles_topicdesciption!$B$2:$C$28, 2, FALSE)</f>
        <v>22_corpus_corpora_pedagogy_teacher</v>
      </c>
    </row>
    <row r="198" spans="1:4" x14ac:dyDescent="0.25">
      <c r="A198" t="s">
        <v>1288</v>
      </c>
      <c r="B198" t="s">
        <v>1289</v>
      </c>
      <c r="C198">
        <v>-1</v>
      </c>
      <c r="D198" s="9" t="str">
        <f>VLOOKUP(Table_miniLM_titles_topics[[#This Row],[Column3.topic]], miniLM_titles_topicdesciption!$B$2:$C$28, 2, FALSE)</f>
        <v>-1_of_and_language_learning</v>
      </c>
    </row>
    <row r="199" spans="1:4" x14ac:dyDescent="0.25">
      <c r="A199" t="s">
        <v>1293</v>
      </c>
      <c r="B199" t="s">
        <v>1294</v>
      </c>
      <c r="C199">
        <v>-1</v>
      </c>
      <c r="D199" s="9" t="str">
        <f>VLOOKUP(Table_miniLM_titles_topics[[#This Row],[Column3.topic]], miniLM_titles_topicdesciption!$B$2:$C$28, 2, FALSE)</f>
        <v>-1_of_and_language_learning</v>
      </c>
    </row>
    <row r="200" spans="1:4" x14ac:dyDescent="0.25">
      <c r="A200" t="s">
        <v>1298</v>
      </c>
      <c r="B200" t="s">
        <v>1299</v>
      </c>
      <c r="C200">
        <v>12</v>
      </c>
      <c r="D200" s="9" t="str">
        <f>VLOOKUP(Table_miniLM_titles_topics[[#This Row],[Column3.topic]], miniLM_titles_topicdesciption!$B$2:$C$28, 2, FALSE)</f>
        <v>12_vocabulary_gloss_glosses_effects</v>
      </c>
    </row>
    <row r="201" spans="1:4" x14ac:dyDescent="0.25">
      <c r="A201" t="s">
        <v>1303</v>
      </c>
      <c r="B201" t="s">
        <v>1304</v>
      </c>
      <c r="C201">
        <v>5</v>
      </c>
      <c r="D201" s="9" t="str">
        <f>VLOOKUP(Table_miniLM_titles_topics[[#This Row],[Column3.topic]], miniLM_titles_topicdesciption!$B$2:$C$28, 2, FALSE)</f>
        <v>5_pronunciation_speech_training_recognition</v>
      </c>
    </row>
    <row r="202" spans="1:4" x14ac:dyDescent="0.25">
      <c r="A202" t="s">
        <v>1308</v>
      </c>
      <c r="B202" t="s">
        <v>1309</v>
      </c>
      <c r="C202">
        <v>5</v>
      </c>
      <c r="D202" s="9" t="str">
        <f>VLOOKUP(Table_miniLM_titles_topics[[#This Row],[Column3.topic]], miniLM_titles_topicdesciption!$B$2:$C$28, 2, FALSE)</f>
        <v>5_pronunciation_speech_training_recognition</v>
      </c>
    </row>
    <row r="203" spans="1:4" x14ac:dyDescent="0.25">
      <c r="A203" t="s">
        <v>1312</v>
      </c>
      <c r="B203" t="s">
        <v>1313</v>
      </c>
      <c r="C203">
        <v>9</v>
      </c>
      <c r="D203" s="9" t="str">
        <f>VLOOKUP(Table_miniLM_titles_topics[[#This Row],[Column3.topic]], miniLM_titles_topicdesciption!$B$2:$C$28, 2, FALSE)</f>
        <v>9_technology_teachers_technological_teaching</v>
      </c>
    </row>
    <row r="204" spans="1:4" x14ac:dyDescent="0.25">
      <c r="A204" t="s">
        <v>1317</v>
      </c>
      <c r="B204" t="s">
        <v>1318</v>
      </c>
      <c r="C204">
        <v>0</v>
      </c>
      <c r="D204" s="9" t="str">
        <f>VLOOKUP(Table_miniLM_titles_topics[[#This Row],[Column3.topic]], miniLM_titles_topicdesciption!$B$2:$C$28, 2, FALSE)</f>
        <v>0_writing_feedback_collaborative_automated</v>
      </c>
    </row>
    <row r="205" spans="1:4" x14ac:dyDescent="0.25">
      <c r="A205" t="s">
        <v>1321</v>
      </c>
      <c r="B205" t="s">
        <v>1322</v>
      </c>
      <c r="C205">
        <v>21</v>
      </c>
      <c r="D205" s="9" t="str">
        <f>VLOOKUP(Table_miniLM_titles_topics[[#This Row],[Column3.topic]], miniLM_titles_topicdesciption!$B$2:$C$28, 2, FALSE)</f>
        <v>21_reading_strategies_comprehension_students</v>
      </c>
    </row>
    <row r="206" spans="1:4" x14ac:dyDescent="0.25">
      <c r="A206" t="s">
        <v>1326</v>
      </c>
      <c r="B206" t="s">
        <v>1327</v>
      </c>
      <c r="C206">
        <v>-1</v>
      </c>
      <c r="D206" s="9" t="str">
        <f>VLOOKUP(Table_miniLM_titles_topics[[#This Row],[Column3.topic]], miniLM_titles_topicdesciption!$B$2:$C$28, 2, FALSE)</f>
        <v>-1_of_and_language_learning</v>
      </c>
    </row>
    <row r="207" spans="1:4" x14ac:dyDescent="0.25">
      <c r="A207" t="s">
        <v>1330</v>
      </c>
      <c r="B207" t="s">
        <v>1331</v>
      </c>
      <c r="C207">
        <v>11</v>
      </c>
      <c r="D207" s="9" t="str">
        <f>VLOOKUP(Table_miniLM_titles_topics[[#This Row],[Column3.topic]], miniLM_titles_topicdesciption!$B$2:$C$28, 2, FALSE)</f>
        <v>11_comprehension_captions_listening_captioned</v>
      </c>
    </row>
    <row r="208" spans="1:4" x14ac:dyDescent="0.25">
      <c r="A208" t="s">
        <v>1335</v>
      </c>
      <c r="B208" t="s">
        <v>1336</v>
      </c>
      <c r="C208">
        <v>16</v>
      </c>
      <c r="D208" s="9" t="str">
        <f>VLOOKUP(Table_miniLM_titles_topics[[#This Row],[Column3.topic]], miniLM_titles_topicdesciption!$B$2:$C$28, 2, FALSE)</f>
        <v>16_oral_communication_mediated_computer</v>
      </c>
    </row>
    <row r="209" spans="1:4" x14ac:dyDescent="0.25">
      <c r="A209" t="s">
        <v>1340</v>
      </c>
      <c r="B209" t="s">
        <v>1341</v>
      </c>
      <c r="C209">
        <v>0</v>
      </c>
      <c r="D209" s="9" t="str">
        <f>VLOOKUP(Table_miniLM_titles_topics[[#This Row],[Column3.topic]], miniLM_titles_topicdesciption!$B$2:$C$28, 2, FALSE)</f>
        <v>0_writing_feedback_collaborative_automated</v>
      </c>
    </row>
    <row r="210" spans="1:4" x14ac:dyDescent="0.25">
      <c r="A210" t="s">
        <v>1345</v>
      </c>
      <c r="B210" t="s">
        <v>1346</v>
      </c>
      <c r="C210">
        <v>9</v>
      </c>
      <c r="D210" s="9" t="str">
        <f>VLOOKUP(Table_miniLM_titles_topics[[#This Row],[Column3.topic]], miniLM_titles_topicdesciption!$B$2:$C$28, 2, FALSE)</f>
        <v>9_technology_teachers_technological_teaching</v>
      </c>
    </row>
    <row r="211" spans="1:4" x14ac:dyDescent="0.25">
      <c r="A211" t="s">
        <v>1350</v>
      </c>
      <c r="B211" t="s">
        <v>1351</v>
      </c>
      <c r="C211">
        <v>3</v>
      </c>
      <c r="D211" s="9" t="str">
        <f>VLOOKUP(Table_miniLM_titles_topics[[#This Row],[Column3.topic]], miniLM_titles_topicdesciption!$B$2:$C$28, 2, FALSE)</f>
        <v>3_online_language_learning_of</v>
      </c>
    </row>
    <row r="212" spans="1:4" x14ac:dyDescent="0.25">
      <c r="A212" t="s">
        <v>1356</v>
      </c>
      <c r="B212" t="s">
        <v>1357</v>
      </c>
      <c r="C212">
        <v>3</v>
      </c>
      <c r="D212" s="9" t="str">
        <f>VLOOKUP(Table_miniLM_titles_topics[[#This Row],[Column3.topic]], miniLM_titles_topicdesciption!$B$2:$C$28, 2, FALSE)</f>
        <v>3_online_language_learning_of</v>
      </c>
    </row>
    <row r="213" spans="1:4" x14ac:dyDescent="0.25">
      <c r="A213" t="s">
        <v>1361</v>
      </c>
      <c r="B213" t="s">
        <v>1362</v>
      </c>
      <c r="C213">
        <v>18</v>
      </c>
      <c r="D213" s="9" t="str">
        <f>VLOOKUP(Table_miniLM_titles_topics[[#This Row],[Column3.topic]], miniLM_titles_topicdesciption!$B$2:$C$28, 2, FALSE)</f>
        <v>18_intercultural_exchange_communicative_compet...</v>
      </c>
    </row>
    <row r="214" spans="1:4" x14ac:dyDescent="0.25">
      <c r="A214" t="s">
        <v>1366</v>
      </c>
      <c r="B214" t="s">
        <v>1367</v>
      </c>
      <c r="C214">
        <v>11</v>
      </c>
      <c r="D214" s="9" t="str">
        <f>VLOOKUP(Table_miniLM_titles_topics[[#This Row],[Column3.topic]], miniLM_titles_topicdesciption!$B$2:$C$28, 2, FALSE)</f>
        <v>11_comprehension_captions_listening_captioned</v>
      </c>
    </row>
    <row r="215" spans="1:4" x14ac:dyDescent="0.25">
      <c r="A215" t="s">
        <v>1371</v>
      </c>
      <c r="B215" t="s">
        <v>1372</v>
      </c>
      <c r="C215">
        <v>18</v>
      </c>
      <c r="D215" s="9" t="str">
        <f>VLOOKUP(Table_miniLM_titles_topics[[#This Row],[Column3.topic]], miniLM_titles_topicdesciption!$B$2:$C$28, 2, FALSE)</f>
        <v>18_intercultural_exchange_communicative_compet...</v>
      </c>
    </row>
    <row r="216" spans="1:4" x14ac:dyDescent="0.25">
      <c r="A216" t="s">
        <v>1375</v>
      </c>
      <c r="B216" t="s">
        <v>1376</v>
      </c>
      <c r="C216">
        <v>2</v>
      </c>
      <c r="D216" s="9" t="str">
        <f>VLOOKUP(Table_miniLM_titles_topics[[#This Row],[Column3.topic]], miniLM_titles_topicdesciption!$B$2:$C$28, 2, FALSE)</f>
        <v>2_mobile_learning_assisted_language</v>
      </c>
    </row>
    <row r="217" spans="1:4" x14ac:dyDescent="0.25">
      <c r="A217" t="s">
        <v>1380</v>
      </c>
      <c r="B217" t="s">
        <v>1381</v>
      </c>
      <c r="C217">
        <v>0</v>
      </c>
      <c r="D217" s="9" t="str">
        <f>VLOOKUP(Table_miniLM_titles_topics[[#This Row],[Column3.topic]], miniLM_titles_topicdesciption!$B$2:$C$28, 2, FALSE)</f>
        <v>0_writing_feedback_collaborative_automated</v>
      </c>
    </row>
    <row r="218" spans="1:4" x14ac:dyDescent="0.25">
      <c r="A218" t="s">
        <v>1385</v>
      </c>
      <c r="B218" t="s">
        <v>1386</v>
      </c>
      <c r="C218">
        <v>-1</v>
      </c>
      <c r="D218" s="9" t="str">
        <f>VLOOKUP(Table_miniLM_titles_topics[[#This Row],[Column3.topic]], miniLM_titles_topicdesciption!$B$2:$C$28, 2, FALSE)</f>
        <v>-1_of_and_language_learning</v>
      </c>
    </row>
    <row r="219" spans="1:4" x14ac:dyDescent="0.25">
      <c r="A219" t="s">
        <v>1390</v>
      </c>
      <c r="B219" t="s">
        <v>1391</v>
      </c>
      <c r="C219">
        <v>-1</v>
      </c>
      <c r="D219" s="9" t="str">
        <f>VLOOKUP(Table_miniLM_titles_topics[[#This Row],[Column3.topic]], miniLM_titles_topicdesciption!$B$2:$C$28, 2, FALSE)</f>
        <v>-1_of_and_language_learning</v>
      </c>
    </row>
    <row r="220" spans="1:4" x14ac:dyDescent="0.25">
      <c r="A220" t="s">
        <v>1395</v>
      </c>
      <c r="B220" t="s">
        <v>1396</v>
      </c>
      <c r="C220">
        <v>0</v>
      </c>
      <c r="D220" s="9" t="str">
        <f>VLOOKUP(Table_miniLM_titles_topics[[#This Row],[Column3.topic]], miniLM_titles_topicdesciption!$B$2:$C$28, 2, FALSE)</f>
        <v>0_writing_feedback_collaborative_automated</v>
      </c>
    </row>
    <row r="221" spans="1:4" x14ac:dyDescent="0.25">
      <c r="A221" t="s">
        <v>1401</v>
      </c>
      <c r="B221" t="s">
        <v>1402</v>
      </c>
      <c r="C221">
        <v>-1</v>
      </c>
      <c r="D221" s="9" t="str">
        <f>VLOOKUP(Table_miniLM_titles_topics[[#This Row],[Column3.topic]], miniLM_titles_topicdesciption!$B$2:$C$28, 2, FALSE)</f>
        <v>-1_of_and_language_learning</v>
      </c>
    </row>
    <row r="222" spans="1:4" x14ac:dyDescent="0.25">
      <c r="A222" t="s">
        <v>1406</v>
      </c>
      <c r="B222" t="s">
        <v>1407</v>
      </c>
      <c r="C222">
        <v>10</v>
      </c>
      <c r="D222" s="9" t="str">
        <f>VLOOKUP(Table_miniLM_titles_topics[[#This Row],[Column3.topic]], miniLM_titles_topicdesciption!$B$2:$C$28, 2, FALSE)</f>
        <v>10_technology_language_assisted_learning</v>
      </c>
    </row>
    <row r="223" spans="1:4" x14ac:dyDescent="0.25">
      <c r="A223" t="s">
        <v>1412</v>
      </c>
      <c r="B223" t="s">
        <v>1413</v>
      </c>
      <c r="C223">
        <v>-1</v>
      </c>
      <c r="D223" s="9" t="str">
        <f>VLOOKUP(Table_miniLM_titles_topics[[#This Row],[Column3.topic]], miniLM_titles_topicdesciption!$B$2:$C$28, 2, FALSE)</f>
        <v>-1_of_and_language_learning</v>
      </c>
    </row>
    <row r="224" spans="1:4" x14ac:dyDescent="0.25">
      <c r="A224" t="s">
        <v>1417</v>
      </c>
      <c r="B224" t="s">
        <v>1418</v>
      </c>
      <c r="C224">
        <v>1</v>
      </c>
      <c r="D224" s="9" t="str">
        <f>VLOOKUP(Table_miniLM_titles_topics[[#This Row],[Column3.topic]], miniLM_titles_topicdesciption!$B$2:$C$28, 2, FALSE)</f>
        <v>1_call_research_sla_the</v>
      </c>
    </row>
    <row r="225" spans="1:4" x14ac:dyDescent="0.25">
      <c r="A225" t="s">
        <v>1666</v>
      </c>
      <c r="B225" t="s">
        <v>1667</v>
      </c>
      <c r="C225">
        <v>24</v>
      </c>
      <c r="D225" s="9" t="str">
        <f>VLOOKUP(Table_miniLM_titles_topics[[#This Row],[Column3.topic]], miniLM_titles_topicdesciption!$B$2:$C$28, 2, FALSE)</f>
        <v>24_chat_task_text_l2</v>
      </c>
    </row>
    <row r="226" spans="1:4" x14ac:dyDescent="0.25">
      <c r="A226" t="s">
        <v>1671</v>
      </c>
      <c r="B226" t="s">
        <v>1672</v>
      </c>
      <c r="C226">
        <v>6</v>
      </c>
      <c r="D226" s="9" t="str">
        <f>VLOOKUP(Table_miniLM_titles_topics[[#This Row],[Column3.topic]], miniLM_titles_topicdesciption!$B$2:$C$28, 2, FALSE)</f>
        <v>6_multimodal_videoconferencing_video_interactions</v>
      </c>
    </row>
    <row r="227" spans="1:4" x14ac:dyDescent="0.25">
      <c r="A227" t="s">
        <v>1676</v>
      </c>
      <c r="B227" t="s">
        <v>1677</v>
      </c>
      <c r="C227">
        <v>5</v>
      </c>
      <c r="D227" s="9" t="str">
        <f>VLOOKUP(Table_miniLM_titles_topics[[#This Row],[Column3.topic]], miniLM_titles_topicdesciption!$B$2:$C$28, 2, FALSE)</f>
        <v>5_pronunciation_speech_training_recognition</v>
      </c>
    </row>
    <row r="228" spans="1:4" x14ac:dyDescent="0.25">
      <c r="A228" t="s">
        <v>1682</v>
      </c>
      <c r="B228" t="s">
        <v>1683</v>
      </c>
      <c r="C228">
        <v>0</v>
      </c>
      <c r="D228" s="9" t="str">
        <f>VLOOKUP(Table_miniLM_titles_topics[[#This Row],[Column3.topic]], miniLM_titles_topicdesciption!$B$2:$C$28, 2, FALSE)</f>
        <v>0_writing_feedback_collaborative_automated</v>
      </c>
    </row>
    <row r="229" spans="1:4" x14ac:dyDescent="0.25">
      <c r="A229" t="s">
        <v>1687</v>
      </c>
      <c r="B229" t="s">
        <v>1688</v>
      </c>
      <c r="C229">
        <v>-1</v>
      </c>
      <c r="D229" s="9" t="str">
        <f>VLOOKUP(Table_miniLM_titles_topics[[#This Row],[Column3.topic]], miniLM_titles_topicdesciption!$B$2:$C$28, 2, FALSE)</f>
        <v>-1_of_and_language_learning</v>
      </c>
    </row>
    <row r="230" spans="1:4" x14ac:dyDescent="0.25">
      <c r="A230" t="s">
        <v>1693</v>
      </c>
      <c r="B230" t="s">
        <v>1694</v>
      </c>
      <c r="C230">
        <v>-1</v>
      </c>
      <c r="D230" s="9" t="str">
        <f>VLOOKUP(Table_miniLM_titles_topics[[#This Row],[Column3.topic]], miniLM_titles_topicdesciption!$B$2:$C$28, 2, FALSE)</f>
        <v>-1_of_and_language_learning</v>
      </c>
    </row>
    <row r="231" spans="1:4" x14ac:dyDescent="0.25">
      <c r="A231" t="s">
        <v>1698</v>
      </c>
      <c r="B231" t="s">
        <v>1699</v>
      </c>
      <c r="C231">
        <v>0</v>
      </c>
      <c r="D231" s="9" t="str">
        <f>VLOOKUP(Table_miniLM_titles_topics[[#This Row],[Column3.topic]], miniLM_titles_topicdesciption!$B$2:$C$28, 2, FALSE)</f>
        <v>0_writing_feedback_collaborative_automated</v>
      </c>
    </row>
    <row r="232" spans="1:4" x14ac:dyDescent="0.25">
      <c r="A232" t="s">
        <v>1703</v>
      </c>
      <c r="B232" t="s">
        <v>1704</v>
      </c>
      <c r="C232">
        <v>-1</v>
      </c>
      <c r="D232" s="9" t="str">
        <f>VLOOKUP(Table_miniLM_titles_topics[[#This Row],[Column3.topic]], miniLM_titles_topicdesciption!$B$2:$C$28, 2, FALSE)</f>
        <v>-1_of_and_language_learning</v>
      </c>
    </row>
    <row r="233" spans="1:4" x14ac:dyDescent="0.25">
      <c r="A233" t="s">
        <v>1708</v>
      </c>
      <c r="B233" t="s">
        <v>1709</v>
      </c>
      <c r="C233">
        <v>5</v>
      </c>
      <c r="D233" s="9" t="str">
        <f>VLOOKUP(Table_miniLM_titles_topics[[#This Row],[Column3.topic]], miniLM_titles_topicdesciption!$B$2:$C$28, 2, FALSE)</f>
        <v>5_pronunciation_speech_training_recognition</v>
      </c>
    </row>
    <row r="234" spans="1:4" x14ac:dyDescent="0.25">
      <c r="A234" t="s">
        <v>1712</v>
      </c>
      <c r="B234" t="s">
        <v>1713</v>
      </c>
      <c r="C234">
        <v>0</v>
      </c>
      <c r="D234" s="9" t="str">
        <f>VLOOKUP(Table_miniLM_titles_topics[[#This Row],[Column3.topic]], miniLM_titles_topicdesciption!$B$2:$C$28, 2, FALSE)</f>
        <v>0_writing_feedback_collaborative_automated</v>
      </c>
    </row>
    <row r="235" spans="1:4" x14ac:dyDescent="0.25">
      <c r="A235" t="s">
        <v>1717</v>
      </c>
      <c r="B235" t="s">
        <v>1718</v>
      </c>
      <c r="C235">
        <v>3</v>
      </c>
      <c r="D235" s="9" t="str">
        <f>VLOOKUP(Table_miniLM_titles_topics[[#This Row],[Column3.topic]], miniLM_titles_topicdesciption!$B$2:$C$28, 2, FALSE)</f>
        <v>3_online_language_learning_of</v>
      </c>
    </row>
    <row r="236" spans="1:4" x14ac:dyDescent="0.25">
      <c r="A236" t="s">
        <v>1722</v>
      </c>
      <c r="B236" t="s">
        <v>1723</v>
      </c>
      <c r="C236">
        <v>11</v>
      </c>
      <c r="D236" s="9" t="str">
        <f>VLOOKUP(Table_miniLM_titles_topics[[#This Row],[Column3.topic]], miniLM_titles_topicdesciption!$B$2:$C$28, 2, FALSE)</f>
        <v>11_comprehension_captions_listening_captioned</v>
      </c>
    </row>
    <row r="237" spans="1:4" x14ac:dyDescent="0.25">
      <c r="A237" t="s">
        <v>1731</v>
      </c>
      <c r="B237" t="s">
        <v>1732</v>
      </c>
      <c r="C237">
        <v>6</v>
      </c>
      <c r="D237" s="9" t="str">
        <f>VLOOKUP(Table_miniLM_titles_topics[[#This Row],[Column3.topic]], miniLM_titles_topicdesciption!$B$2:$C$28, 2, FALSE)</f>
        <v>6_multimodal_videoconferencing_video_interactions</v>
      </c>
    </row>
    <row r="238" spans="1:4" x14ac:dyDescent="0.25">
      <c r="A238" t="s">
        <v>1736</v>
      </c>
      <c r="B238" t="s">
        <v>1737</v>
      </c>
      <c r="C238">
        <v>15</v>
      </c>
      <c r="D238" s="9" t="str">
        <f>VLOOKUP(Table_miniLM_titles_topics[[#This Row],[Column3.topic]], miniLM_titles_topicdesciption!$B$2:$C$28, 2, FALSE)</f>
        <v>15_flipped_classroom_flipping_classrooms</v>
      </c>
    </row>
    <row r="239" spans="1:4" x14ac:dyDescent="0.25">
      <c r="A239" t="s">
        <v>1741</v>
      </c>
      <c r="B239" t="s">
        <v>1742</v>
      </c>
      <c r="C239">
        <v>2</v>
      </c>
      <c r="D239" s="9" t="str">
        <f>VLOOKUP(Table_miniLM_titles_topics[[#This Row],[Column3.topic]], miniLM_titles_topicdesciption!$B$2:$C$28, 2, FALSE)</f>
        <v>2_mobile_learning_assisted_language</v>
      </c>
    </row>
    <row r="240" spans="1:4" x14ac:dyDescent="0.25">
      <c r="A240" t="s">
        <v>1746</v>
      </c>
      <c r="B240" t="s">
        <v>1747</v>
      </c>
      <c r="C240">
        <v>2</v>
      </c>
      <c r="D240" s="9" t="str">
        <f>VLOOKUP(Table_miniLM_titles_topics[[#This Row],[Column3.topic]], miniLM_titles_topicdesciption!$B$2:$C$28, 2, FALSE)</f>
        <v>2_mobile_learning_assisted_language</v>
      </c>
    </row>
    <row r="241" spans="1:4" x14ac:dyDescent="0.25">
      <c r="A241" t="s">
        <v>1750</v>
      </c>
      <c r="B241" t="s">
        <v>1751</v>
      </c>
      <c r="C241">
        <v>4</v>
      </c>
      <c r="D241" s="9" t="str">
        <f>VLOOKUP(Table_miniLM_titles_topics[[#This Row],[Column3.topic]], miniLM_titles_topicdesciption!$B$2:$C$28, 2, FALSE)</f>
        <v>4_game_games_digital_playing</v>
      </c>
    </row>
    <row r="242" spans="1:4" x14ac:dyDescent="0.25">
      <c r="A242" t="s">
        <v>1755</v>
      </c>
      <c r="B242" t="s">
        <v>1756</v>
      </c>
      <c r="C242">
        <v>17</v>
      </c>
      <c r="D242" s="9" t="str">
        <f>VLOOKUP(Table_miniLM_titles_topics[[#This Row],[Column3.topic]], miniLM_titles_topicdesciption!$B$2:$C$28, 2, FALSE)</f>
        <v>17_storytelling_digital_story_stories</v>
      </c>
    </row>
    <row r="243" spans="1:4" x14ac:dyDescent="0.25">
      <c r="A243" t="s">
        <v>1761</v>
      </c>
      <c r="B243" t="s">
        <v>1762</v>
      </c>
      <c r="C243">
        <v>15</v>
      </c>
      <c r="D243" s="9" t="str">
        <f>VLOOKUP(Table_miniLM_titles_topics[[#This Row],[Column3.topic]], miniLM_titles_topicdesciption!$B$2:$C$28, 2, FALSE)</f>
        <v>15_flipped_classroom_flipping_classrooms</v>
      </c>
    </row>
    <row r="244" spans="1:4" x14ac:dyDescent="0.25">
      <c r="A244" t="s">
        <v>1766</v>
      </c>
      <c r="B244" t="s">
        <v>1767</v>
      </c>
      <c r="C244">
        <v>4</v>
      </c>
      <c r="D244" s="9" t="str">
        <f>VLOOKUP(Table_miniLM_titles_topics[[#This Row],[Column3.topic]], miniLM_titles_topicdesciption!$B$2:$C$28, 2, FALSE)</f>
        <v>4_game_games_digital_playing</v>
      </c>
    </row>
    <row r="245" spans="1:4" x14ac:dyDescent="0.25">
      <c r="A245" t="s">
        <v>1771</v>
      </c>
      <c r="B245" t="s">
        <v>1772</v>
      </c>
      <c r="C245">
        <v>14</v>
      </c>
      <c r="D245" s="9" t="str">
        <f>VLOOKUP(Table_miniLM_titles_topics[[#This Row],[Column3.topic]], miniLM_titles_topicdesciption!$B$2:$C$28, 2, FALSE)</f>
        <v>14_virtual_exchange_professional_literacy</v>
      </c>
    </row>
    <row r="246" spans="1:4" x14ac:dyDescent="0.25">
      <c r="A246" t="s">
        <v>1776</v>
      </c>
      <c r="B246" t="s">
        <v>5973</v>
      </c>
      <c r="C246">
        <v>16</v>
      </c>
      <c r="D246" s="9" t="str">
        <f>VLOOKUP(Table_miniLM_titles_topics[[#This Row],[Column3.topic]], miniLM_titles_topicdesciption!$B$2:$C$28, 2, FALSE)</f>
        <v>16_oral_communication_mediated_computer</v>
      </c>
    </row>
    <row r="247" spans="1:4" x14ac:dyDescent="0.25">
      <c r="A247" t="s">
        <v>1780</v>
      </c>
      <c r="B247" t="s">
        <v>1781</v>
      </c>
      <c r="C247">
        <v>-1</v>
      </c>
      <c r="D247" s="9" t="str">
        <f>VLOOKUP(Table_miniLM_titles_topics[[#This Row],[Column3.topic]], miniLM_titles_topicdesciption!$B$2:$C$28, 2, FALSE)</f>
        <v>-1_of_and_language_learning</v>
      </c>
    </row>
    <row r="248" spans="1:4" x14ac:dyDescent="0.25">
      <c r="A248" t="s">
        <v>1785</v>
      </c>
      <c r="B248" t="s">
        <v>1786</v>
      </c>
      <c r="C248">
        <v>-1</v>
      </c>
      <c r="D248" s="9" t="str">
        <f>VLOOKUP(Table_miniLM_titles_topics[[#This Row],[Column3.topic]], miniLM_titles_topicdesciption!$B$2:$C$28, 2, FALSE)</f>
        <v>-1_of_and_language_learning</v>
      </c>
    </row>
    <row r="249" spans="1:4" x14ac:dyDescent="0.25">
      <c r="A249" t="s">
        <v>1791</v>
      </c>
      <c r="B249" t="s">
        <v>1792</v>
      </c>
      <c r="C249">
        <v>10</v>
      </c>
      <c r="D249" s="9" t="str">
        <f>VLOOKUP(Table_miniLM_titles_topics[[#This Row],[Column3.topic]], miniLM_titles_topicdesciption!$B$2:$C$28, 2, FALSE)</f>
        <v>10_technology_language_assisted_learning</v>
      </c>
    </row>
    <row r="250" spans="1:4" x14ac:dyDescent="0.25">
      <c r="A250" t="s">
        <v>1797</v>
      </c>
      <c r="B250" t="s">
        <v>1727</v>
      </c>
      <c r="C250">
        <v>-1</v>
      </c>
      <c r="D250" s="9" t="str">
        <f>VLOOKUP(Table_miniLM_titles_topics[[#This Row],[Column3.topic]], miniLM_titles_topicdesciption!$B$2:$C$28, 2, FALSE)</f>
        <v>-1_of_and_language_learning</v>
      </c>
    </row>
    <row r="251" spans="1:4" x14ac:dyDescent="0.25">
      <c r="A251" t="s">
        <v>1799</v>
      </c>
      <c r="B251" t="s">
        <v>1800</v>
      </c>
      <c r="C251">
        <v>2</v>
      </c>
      <c r="D251" s="9" t="str">
        <f>VLOOKUP(Table_miniLM_titles_topics[[#This Row],[Column3.topic]], miniLM_titles_topicdesciption!$B$2:$C$28, 2, FALSE)</f>
        <v>2_mobile_learning_assisted_language</v>
      </c>
    </row>
    <row r="252" spans="1:4" x14ac:dyDescent="0.25">
      <c r="A252" t="s">
        <v>1805</v>
      </c>
      <c r="B252" t="s">
        <v>1806</v>
      </c>
      <c r="C252">
        <v>-1</v>
      </c>
      <c r="D252" s="9" t="str">
        <f>VLOOKUP(Table_miniLM_titles_topics[[#This Row],[Column3.topic]], miniLM_titles_topicdesciption!$B$2:$C$28, 2, FALSE)</f>
        <v>-1_of_and_language_learning</v>
      </c>
    </row>
    <row r="253" spans="1:4" x14ac:dyDescent="0.25">
      <c r="A253" t="s">
        <v>1809</v>
      </c>
      <c r="B253" t="s">
        <v>1810</v>
      </c>
      <c r="C253">
        <v>0</v>
      </c>
      <c r="D253" s="9" t="str">
        <f>VLOOKUP(Table_miniLM_titles_topics[[#This Row],[Column3.topic]], miniLM_titles_topicdesciption!$B$2:$C$28, 2, FALSE)</f>
        <v>0_writing_feedback_collaborative_automated</v>
      </c>
    </row>
    <row r="254" spans="1:4" x14ac:dyDescent="0.25">
      <c r="A254" t="s">
        <v>1814</v>
      </c>
      <c r="B254" t="s">
        <v>1815</v>
      </c>
      <c r="C254">
        <v>16</v>
      </c>
      <c r="D254" s="9" t="str">
        <f>VLOOKUP(Table_miniLM_titles_topics[[#This Row],[Column3.topic]], miniLM_titles_topicdesciption!$B$2:$C$28, 2, FALSE)</f>
        <v>16_oral_communication_mediated_computer</v>
      </c>
    </row>
    <row r="255" spans="1:4" x14ac:dyDescent="0.25">
      <c r="A255" t="s">
        <v>1819</v>
      </c>
      <c r="B255" t="s">
        <v>1820</v>
      </c>
      <c r="C255">
        <v>-1</v>
      </c>
      <c r="D255" s="9" t="str">
        <f>VLOOKUP(Table_miniLM_titles_topics[[#This Row],[Column3.topic]], miniLM_titles_topicdesciption!$B$2:$C$28, 2, FALSE)</f>
        <v>-1_of_and_language_learning</v>
      </c>
    </row>
    <row r="256" spans="1:4" x14ac:dyDescent="0.25">
      <c r="A256" t="s">
        <v>1824</v>
      </c>
      <c r="B256" t="s">
        <v>1825</v>
      </c>
      <c r="C256">
        <v>1</v>
      </c>
      <c r="D256" s="9" t="str">
        <f>VLOOKUP(Table_miniLM_titles_topics[[#This Row],[Column3.topic]], miniLM_titles_topicdesciption!$B$2:$C$28, 2, FALSE)</f>
        <v>1_call_research_sla_the</v>
      </c>
    </row>
    <row r="257" spans="1:4" x14ac:dyDescent="0.25">
      <c r="A257" t="s">
        <v>1829</v>
      </c>
      <c r="B257" t="s">
        <v>1830</v>
      </c>
      <c r="C257">
        <v>14</v>
      </c>
      <c r="D257" s="9" t="str">
        <f>VLOOKUP(Table_miniLM_titles_topics[[#This Row],[Column3.topic]], miniLM_titles_topicdesciption!$B$2:$C$28, 2, FALSE)</f>
        <v>14_virtual_exchange_professional_literacy</v>
      </c>
    </row>
    <row r="258" spans="1:4" x14ac:dyDescent="0.25">
      <c r="A258" t="s">
        <v>1834</v>
      </c>
      <c r="B258" t="s">
        <v>1835</v>
      </c>
      <c r="C258">
        <v>6</v>
      </c>
      <c r="D258" s="9" t="str">
        <f>VLOOKUP(Table_miniLM_titles_topics[[#This Row],[Column3.topic]], miniLM_titles_topicdesciption!$B$2:$C$28, 2, FALSE)</f>
        <v>6_multimodal_videoconferencing_video_interactions</v>
      </c>
    </row>
    <row r="259" spans="1:4" x14ac:dyDescent="0.25">
      <c r="A259" t="s">
        <v>1839</v>
      </c>
      <c r="B259" t="s">
        <v>1840</v>
      </c>
      <c r="C259">
        <v>-1</v>
      </c>
      <c r="D259" s="9" t="str">
        <f>VLOOKUP(Table_miniLM_titles_topics[[#This Row],[Column3.topic]], miniLM_titles_topicdesciption!$B$2:$C$28, 2, FALSE)</f>
        <v>-1_of_and_language_learning</v>
      </c>
    </row>
    <row r="260" spans="1:4" x14ac:dyDescent="0.25">
      <c r="A260" t="s">
        <v>1844</v>
      </c>
      <c r="B260" t="s">
        <v>1845</v>
      </c>
      <c r="C260">
        <v>0</v>
      </c>
      <c r="D260" s="9" t="str">
        <f>VLOOKUP(Table_miniLM_titles_topics[[#This Row],[Column3.topic]], miniLM_titles_topicdesciption!$B$2:$C$28, 2, FALSE)</f>
        <v>0_writing_feedback_collaborative_automated</v>
      </c>
    </row>
    <row r="261" spans="1:4" x14ac:dyDescent="0.25">
      <c r="A261" t="s">
        <v>1849</v>
      </c>
      <c r="B261" t="s">
        <v>1850</v>
      </c>
      <c r="C261">
        <v>2</v>
      </c>
      <c r="D261" s="9" t="str">
        <f>VLOOKUP(Table_miniLM_titles_topics[[#This Row],[Column3.topic]], miniLM_titles_topicdesciption!$B$2:$C$28, 2, FALSE)</f>
        <v>2_mobile_learning_assisted_language</v>
      </c>
    </row>
    <row r="262" spans="1:4" x14ac:dyDescent="0.25">
      <c r="A262" t="s">
        <v>1854</v>
      </c>
      <c r="B262" t="s">
        <v>1855</v>
      </c>
      <c r="C262">
        <v>-1</v>
      </c>
      <c r="D262" s="9" t="str">
        <f>VLOOKUP(Table_miniLM_titles_topics[[#This Row],[Column3.topic]], miniLM_titles_topicdesciption!$B$2:$C$28, 2, FALSE)</f>
        <v>-1_of_and_language_learning</v>
      </c>
    </row>
    <row r="263" spans="1:4" x14ac:dyDescent="0.25">
      <c r="A263" t="s">
        <v>1859</v>
      </c>
      <c r="B263" t="s">
        <v>1860</v>
      </c>
      <c r="C263">
        <v>-1</v>
      </c>
      <c r="D263" s="9" t="str">
        <f>VLOOKUP(Table_miniLM_titles_topics[[#This Row],[Column3.topic]], miniLM_titles_topicdesciption!$B$2:$C$28, 2, FALSE)</f>
        <v>-1_of_and_language_learning</v>
      </c>
    </row>
    <row r="264" spans="1:4" x14ac:dyDescent="0.25">
      <c r="A264" t="s">
        <v>1864</v>
      </c>
      <c r="B264" t="s">
        <v>1865</v>
      </c>
      <c r="C264">
        <v>-1</v>
      </c>
      <c r="D264" s="9" t="str">
        <f>VLOOKUP(Table_miniLM_titles_topics[[#This Row],[Column3.topic]], miniLM_titles_topicdesciption!$B$2:$C$28, 2, FALSE)</f>
        <v>-1_of_and_language_learning</v>
      </c>
    </row>
    <row r="265" spans="1:4" x14ac:dyDescent="0.25">
      <c r="A265" t="s">
        <v>2112</v>
      </c>
      <c r="B265" t="s">
        <v>2113</v>
      </c>
      <c r="C265">
        <v>4</v>
      </c>
      <c r="D265" s="9" t="str">
        <f>VLOOKUP(Table_miniLM_titles_topics[[#This Row],[Column3.topic]], miniLM_titles_topicdesciption!$B$2:$C$28, 2, FALSE)</f>
        <v>4_game_games_digital_playing</v>
      </c>
    </row>
    <row r="266" spans="1:4" x14ac:dyDescent="0.25">
      <c r="A266" t="s">
        <v>2118</v>
      </c>
      <c r="B266" t="s">
        <v>2119</v>
      </c>
      <c r="C266">
        <v>-1</v>
      </c>
      <c r="D266" s="9" t="str">
        <f>VLOOKUP(Table_miniLM_titles_topics[[#This Row],[Column3.topic]], miniLM_titles_topicdesciption!$B$2:$C$28, 2, FALSE)</f>
        <v>-1_of_and_language_learning</v>
      </c>
    </row>
    <row r="267" spans="1:4" x14ac:dyDescent="0.25">
      <c r="A267" t="s">
        <v>2122</v>
      </c>
      <c r="B267" t="s">
        <v>2123</v>
      </c>
      <c r="C267">
        <v>16</v>
      </c>
      <c r="D267" s="9" t="str">
        <f>VLOOKUP(Table_miniLM_titles_topics[[#This Row],[Column3.topic]], miniLM_titles_topicdesciption!$B$2:$C$28, 2, FALSE)</f>
        <v>16_oral_communication_mediated_computer</v>
      </c>
    </row>
    <row r="268" spans="1:4" x14ac:dyDescent="0.25">
      <c r="A268" t="s">
        <v>2127</v>
      </c>
      <c r="B268" t="s">
        <v>2128</v>
      </c>
      <c r="C268">
        <v>0</v>
      </c>
      <c r="D268" s="9" t="str">
        <f>VLOOKUP(Table_miniLM_titles_topics[[#This Row],[Column3.topic]], miniLM_titles_topicdesciption!$B$2:$C$28, 2, FALSE)</f>
        <v>0_writing_feedback_collaborative_automated</v>
      </c>
    </row>
    <row r="269" spans="1:4" x14ac:dyDescent="0.25">
      <c r="A269" t="s">
        <v>2132</v>
      </c>
      <c r="B269" t="s">
        <v>2133</v>
      </c>
      <c r="C269">
        <v>-1</v>
      </c>
      <c r="D269" s="9" t="str">
        <f>VLOOKUP(Table_miniLM_titles_topics[[#This Row],[Column3.topic]], miniLM_titles_topicdesciption!$B$2:$C$28, 2, FALSE)</f>
        <v>-1_of_and_language_learning</v>
      </c>
    </row>
    <row r="270" spans="1:4" x14ac:dyDescent="0.25">
      <c r="A270" t="s">
        <v>2137</v>
      </c>
      <c r="B270" t="s">
        <v>2138</v>
      </c>
      <c r="C270">
        <v>15</v>
      </c>
      <c r="D270" s="9" t="str">
        <f>VLOOKUP(Table_miniLM_titles_topics[[#This Row],[Column3.topic]], miniLM_titles_topicdesciption!$B$2:$C$28, 2, FALSE)</f>
        <v>15_flipped_classroom_flipping_classrooms</v>
      </c>
    </row>
    <row r="271" spans="1:4" x14ac:dyDescent="0.25">
      <c r="A271" t="s">
        <v>2142</v>
      </c>
      <c r="B271" t="s">
        <v>2143</v>
      </c>
      <c r="C271">
        <v>-1</v>
      </c>
      <c r="D271" s="9" t="str">
        <f>VLOOKUP(Table_miniLM_titles_topics[[#This Row],[Column3.topic]], miniLM_titles_topicdesciption!$B$2:$C$28, 2, FALSE)</f>
        <v>-1_of_and_language_learning</v>
      </c>
    </row>
    <row r="272" spans="1:4" x14ac:dyDescent="0.25">
      <c r="A272" t="s">
        <v>2148</v>
      </c>
      <c r="B272" t="s">
        <v>2149</v>
      </c>
      <c r="C272">
        <v>9</v>
      </c>
      <c r="D272" s="9" t="str">
        <f>VLOOKUP(Table_miniLM_titles_topics[[#This Row],[Column3.topic]], miniLM_titles_topicdesciption!$B$2:$C$28, 2, FALSE)</f>
        <v>9_technology_teachers_technological_teaching</v>
      </c>
    </row>
    <row r="273" spans="1:4" x14ac:dyDescent="0.25">
      <c r="A273" t="s">
        <v>2153</v>
      </c>
      <c r="B273" t="s">
        <v>2154</v>
      </c>
      <c r="C273">
        <v>9</v>
      </c>
      <c r="D273" s="9" t="str">
        <f>VLOOKUP(Table_miniLM_titles_topics[[#This Row],[Column3.topic]], miniLM_titles_topicdesciption!$B$2:$C$28, 2, FALSE)</f>
        <v>9_technology_teachers_technological_teaching</v>
      </c>
    </row>
    <row r="274" spans="1:4" x14ac:dyDescent="0.25">
      <c r="A274" t="s">
        <v>2158</v>
      </c>
      <c r="B274" t="s">
        <v>2159</v>
      </c>
      <c r="C274">
        <v>7</v>
      </c>
      <c r="D274" s="9" t="str">
        <f>VLOOKUP(Table_miniLM_titles_topics[[#This Row],[Column3.topic]], miniLM_titles_topicdesciption!$B$2:$C$28, 2, FALSE)</f>
        <v>7_telecollaboration_intercultural_telecollabor...</v>
      </c>
    </row>
    <row r="275" spans="1:4" x14ac:dyDescent="0.25">
      <c r="A275" t="s">
        <v>2164</v>
      </c>
      <c r="B275" t="s">
        <v>2165</v>
      </c>
      <c r="C275">
        <v>0</v>
      </c>
      <c r="D275" s="9" t="str">
        <f>VLOOKUP(Table_miniLM_titles_topics[[#This Row],[Column3.topic]], miniLM_titles_topicdesciption!$B$2:$C$28, 2, FALSE)</f>
        <v>0_writing_feedback_collaborative_automated</v>
      </c>
    </row>
    <row r="276" spans="1:4" x14ac:dyDescent="0.25">
      <c r="A276" t="s">
        <v>2170</v>
      </c>
      <c r="B276" t="s">
        <v>2171</v>
      </c>
      <c r="C276">
        <v>9</v>
      </c>
      <c r="D276" s="9" t="str">
        <f>VLOOKUP(Table_miniLM_titles_topics[[#This Row],[Column3.topic]], miniLM_titles_topicdesciption!$B$2:$C$28, 2, FALSE)</f>
        <v>9_technology_teachers_technological_teaching</v>
      </c>
    </row>
    <row r="277" spans="1:4" x14ac:dyDescent="0.25">
      <c r="A277" t="s">
        <v>2175</v>
      </c>
      <c r="B277" t="s">
        <v>2176</v>
      </c>
      <c r="C277">
        <v>9</v>
      </c>
      <c r="D277" s="9" t="str">
        <f>VLOOKUP(Table_miniLM_titles_topics[[#This Row],[Column3.topic]], miniLM_titles_topicdesciption!$B$2:$C$28, 2, FALSE)</f>
        <v>9_technology_teachers_technological_teaching</v>
      </c>
    </row>
    <row r="278" spans="1:4" x14ac:dyDescent="0.25">
      <c r="A278" t="s">
        <v>2180</v>
      </c>
      <c r="B278" t="s">
        <v>2181</v>
      </c>
      <c r="C278">
        <v>20</v>
      </c>
      <c r="D278" s="9" t="str">
        <f>VLOOKUP(Table_miniLM_titles_topics[[#This Row],[Column3.topic]], miniLM_titles_topicdesciption!$B$2:$C$28, 2, FALSE)</f>
        <v>20_social_media_networking_networks</v>
      </c>
    </row>
    <row r="279" spans="1:4" x14ac:dyDescent="0.25">
      <c r="A279" t="s">
        <v>2185</v>
      </c>
      <c r="B279" t="s">
        <v>2186</v>
      </c>
      <c r="C279">
        <v>17</v>
      </c>
      <c r="D279" s="9" t="str">
        <f>VLOOKUP(Table_miniLM_titles_topics[[#This Row],[Column3.topic]], miniLM_titles_topicdesciption!$B$2:$C$28, 2, FALSE)</f>
        <v>17_storytelling_digital_story_stories</v>
      </c>
    </row>
    <row r="280" spans="1:4" x14ac:dyDescent="0.25">
      <c r="A280" t="s">
        <v>2190</v>
      </c>
      <c r="B280" t="s">
        <v>2191</v>
      </c>
      <c r="C280">
        <v>-1</v>
      </c>
      <c r="D280" s="9" t="str">
        <f>VLOOKUP(Table_miniLM_titles_topics[[#This Row],[Column3.topic]], miniLM_titles_topicdesciption!$B$2:$C$28, 2, FALSE)</f>
        <v>-1_of_and_language_learning</v>
      </c>
    </row>
    <row r="281" spans="1:4" x14ac:dyDescent="0.25">
      <c r="A281" t="s">
        <v>2196</v>
      </c>
      <c r="B281" t="s">
        <v>2197</v>
      </c>
      <c r="C281">
        <v>12</v>
      </c>
      <c r="D281" s="9" t="str">
        <f>VLOOKUP(Table_miniLM_titles_topics[[#This Row],[Column3.topic]], miniLM_titles_topicdesciption!$B$2:$C$28, 2, FALSE)</f>
        <v>12_vocabulary_gloss_glosses_effects</v>
      </c>
    </row>
    <row r="282" spans="1:4" x14ac:dyDescent="0.25">
      <c r="A282" t="s">
        <v>2201</v>
      </c>
      <c r="B282" t="s">
        <v>2202</v>
      </c>
      <c r="C282">
        <v>1</v>
      </c>
      <c r="D282" s="9" t="str">
        <f>VLOOKUP(Table_miniLM_titles_topics[[#This Row],[Column3.topic]], miniLM_titles_topicdesciption!$B$2:$C$28, 2, FALSE)</f>
        <v>1_call_research_sla_the</v>
      </c>
    </row>
    <row r="283" spans="1:4" x14ac:dyDescent="0.25">
      <c r="A283" t="s">
        <v>2205</v>
      </c>
      <c r="B283" t="s">
        <v>2206</v>
      </c>
      <c r="C283">
        <v>0</v>
      </c>
      <c r="D283" s="9" t="str">
        <f>VLOOKUP(Table_miniLM_titles_topics[[#This Row],[Column3.topic]], miniLM_titles_topicdesciption!$B$2:$C$28, 2, FALSE)</f>
        <v>0_writing_feedback_collaborative_automated</v>
      </c>
    </row>
    <row r="284" spans="1:4" x14ac:dyDescent="0.25">
      <c r="A284" t="s">
        <v>2210</v>
      </c>
      <c r="B284" t="s">
        <v>2211</v>
      </c>
      <c r="C284">
        <v>4</v>
      </c>
      <c r="D284" s="9" t="str">
        <f>VLOOKUP(Table_miniLM_titles_topics[[#This Row],[Column3.topic]], miniLM_titles_topicdesciption!$B$2:$C$28, 2, FALSE)</f>
        <v>4_game_games_digital_playing</v>
      </c>
    </row>
    <row r="285" spans="1:4" x14ac:dyDescent="0.25">
      <c r="A285" t="s">
        <v>2215</v>
      </c>
      <c r="B285" t="s">
        <v>2216</v>
      </c>
      <c r="C285">
        <v>5</v>
      </c>
      <c r="D285" s="9" t="str">
        <f>VLOOKUP(Table_miniLM_titles_topics[[#This Row],[Column3.topic]], miniLM_titles_topicdesciption!$B$2:$C$28, 2, FALSE)</f>
        <v>5_pronunciation_speech_training_recognition</v>
      </c>
    </row>
    <row r="286" spans="1:4" x14ac:dyDescent="0.25">
      <c r="A286" t="s">
        <v>2219</v>
      </c>
      <c r="B286" t="s">
        <v>2220</v>
      </c>
      <c r="C286">
        <v>9</v>
      </c>
      <c r="D286" s="9" t="str">
        <f>VLOOKUP(Table_miniLM_titles_topics[[#This Row],[Column3.topic]], miniLM_titles_topicdesciption!$B$2:$C$28, 2, FALSE)</f>
        <v>9_technology_teachers_technological_teaching</v>
      </c>
    </row>
    <row r="287" spans="1:4" x14ac:dyDescent="0.25">
      <c r="A287" t="s">
        <v>2223</v>
      </c>
      <c r="B287" t="s">
        <v>2224</v>
      </c>
      <c r="C287">
        <v>5</v>
      </c>
      <c r="D287" s="9" t="str">
        <f>VLOOKUP(Table_miniLM_titles_topics[[#This Row],[Column3.topic]], miniLM_titles_topicdesciption!$B$2:$C$28, 2, FALSE)</f>
        <v>5_pronunciation_speech_training_recognition</v>
      </c>
    </row>
    <row r="288" spans="1:4" x14ac:dyDescent="0.25">
      <c r="A288" t="s">
        <v>2228</v>
      </c>
      <c r="B288" t="s">
        <v>2229</v>
      </c>
      <c r="C288">
        <v>16</v>
      </c>
      <c r="D288" s="9" t="str">
        <f>VLOOKUP(Table_miniLM_titles_topics[[#This Row],[Column3.topic]], miniLM_titles_topicdesciption!$B$2:$C$28, 2, FALSE)</f>
        <v>16_oral_communication_mediated_computer</v>
      </c>
    </row>
    <row r="289" spans="1:4" x14ac:dyDescent="0.25">
      <c r="A289" t="s">
        <v>2233</v>
      </c>
      <c r="B289" t="s">
        <v>2234</v>
      </c>
      <c r="C289">
        <v>4</v>
      </c>
      <c r="D289" s="9" t="str">
        <f>VLOOKUP(Table_miniLM_titles_topics[[#This Row],[Column3.topic]], miniLM_titles_topicdesciption!$B$2:$C$28, 2, FALSE)</f>
        <v>4_game_games_digital_playing</v>
      </c>
    </row>
    <row r="290" spans="1:4" x14ac:dyDescent="0.25">
      <c r="A290" t="s">
        <v>2238</v>
      </c>
      <c r="B290" t="s">
        <v>2239</v>
      </c>
      <c r="C290">
        <v>-1</v>
      </c>
      <c r="D290" s="9" t="str">
        <f>VLOOKUP(Table_miniLM_titles_topics[[#This Row],[Column3.topic]], miniLM_titles_topicdesciption!$B$2:$C$28, 2, FALSE)</f>
        <v>-1_of_and_language_learning</v>
      </c>
    </row>
    <row r="291" spans="1:4" x14ac:dyDescent="0.25">
      <c r="A291" t="s">
        <v>2243</v>
      </c>
      <c r="B291" t="s">
        <v>2244</v>
      </c>
      <c r="C291">
        <v>-1</v>
      </c>
      <c r="D291" s="9" t="str">
        <f>VLOOKUP(Table_miniLM_titles_topics[[#This Row],[Column3.topic]], miniLM_titles_topicdesciption!$B$2:$C$28, 2, FALSE)</f>
        <v>-1_of_and_language_learning</v>
      </c>
    </row>
    <row r="292" spans="1:4" x14ac:dyDescent="0.25">
      <c r="A292" t="s">
        <v>2248</v>
      </c>
      <c r="B292" t="s">
        <v>2249</v>
      </c>
      <c r="C292">
        <v>-1</v>
      </c>
      <c r="D292" s="9" t="str">
        <f>VLOOKUP(Table_miniLM_titles_topics[[#This Row],[Column3.topic]], miniLM_titles_topicdesciption!$B$2:$C$28, 2, FALSE)</f>
        <v>-1_of_and_language_learning</v>
      </c>
    </row>
    <row r="293" spans="1:4" x14ac:dyDescent="0.25">
      <c r="A293" t="s">
        <v>2254</v>
      </c>
      <c r="B293" t="s">
        <v>2255</v>
      </c>
      <c r="C293">
        <v>14</v>
      </c>
      <c r="D293" s="9" t="str">
        <f>VLOOKUP(Table_miniLM_titles_topics[[#This Row],[Column3.topic]], miniLM_titles_topicdesciption!$B$2:$C$28, 2, FALSE)</f>
        <v>14_virtual_exchange_professional_literacy</v>
      </c>
    </row>
    <row r="294" spans="1:4" x14ac:dyDescent="0.25">
      <c r="A294" t="s">
        <v>2259</v>
      </c>
      <c r="B294" t="s">
        <v>2260</v>
      </c>
      <c r="C294">
        <v>8</v>
      </c>
      <c r="D294" s="9" t="str">
        <f>VLOOKUP(Table_miniLM_titles_topics[[#This Row],[Column3.topic]], miniLM_titles_topicdesciption!$B$2:$C$28, 2, FALSE)</f>
        <v>8_data_driven_collocation_dictionaries</v>
      </c>
    </row>
    <row r="295" spans="1:4" x14ac:dyDescent="0.25">
      <c r="A295" t="s">
        <v>2264</v>
      </c>
      <c r="B295" t="s">
        <v>2265</v>
      </c>
      <c r="C295">
        <v>23</v>
      </c>
      <c r="D295" s="9" t="str">
        <f>VLOOKUP(Table_miniLM_titles_topics[[#This Row],[Column3.topic]], miniLM_titles_topicdesciption!$B$2:$C$28, 2, FALSE)</f>
        <v>23_mall_meta_oer_processing</v>
      </c>
    </row>
    <row r="296" spans="1:4" x14ac:dyDescent="0.25">
      <c r="A296" t="s">
        <v>2270</v>
      </c>
      <c r="B296" t="s">
        <v>2271</v>
      </c>
      <c r="C296">
        <v>18</v>
      </c>
      <c r="D296" s="9" t="str">
        <f>VLOOKUP(Table_miniLM_titles_topics[[#This Row],[Column3.topic]], miniLM_titles_topicdesciption!$B$2:$C$28, 2, FALSE)</f>
        <v>18_intercultural_exchange_communicative_compet...</v>
      </c>
    </row>
    <row r="297" spans="1:4" x14ac:dyDescent="0.25">
      <c r="A297" t="s">
        <v>2275</v>
      </c>
      <c r="B297" t="s">
        <v>2276</v>
      </c>
      <c r="C297">
        <v>3</v>
      </c>
      <c r="D297" s="9" t="str">
        <f>VLOOKUP(Table_miniLM_titles_topics[[#This Row],[Column3.topic]], miniLM_titles_topicdesciption!$B$2:$C$28, 2, FALSE)</f>
        <v>3_online_language_learning_of</v>
      </c>
    </row>
    <row r="298" spans="1:4" x14ac:dyDescent="0.25">
      <c r="A298" t="s">
        <v>2279</v>
      </c>
      <c r="B298" t="s">
        <v>2280</v>
      </c>
      <c r="C298">
        <v>-1</v>
      </c>
      <c r="D298" s="9" t="str">
        <f>VLOOKUP(Table_miniLM_titles_topics[[#This Row],[Column3.topic]], miniLM_titles_topicdesciption!$B$2:$C$28, 2, FALSE)</f>
        <v>-1_of_and_language_learning</v>
      </c>
    </row>
    <row r="299" spans="1:4" x14ac:dyDescent="0.25">
      <c r="A299" t="s">
        <v>2284</v>
      </c>
      <c r="B299" t="s">
        <v>5974</v>
      </c>
      <c r="C299">
        <v>14</v>
      </c>
      <c r="D299" s="9" t="str">
        <f>VLOOKUP(Table_miniLM_titles_topics[[#This Row],[Column3.topic]], miniLM_titles_topicdesciption!$B$2:$C$28, 2, FALSE)</f>
        <v>14_virtual_exchange_professional_literacy</v>
      </c>
    </row>
    <row r="300" spans="1:4" x14ac:dyDescent="0.25">
      <c r="A300" t="s">
        <v>2288</v>
      </c>
      <c r="B300" t="s">
        <v>2289</v>
      </c>
      <c r="C300">
        <v>10</v>
      </c>
      <c r="D300" s="9" t="str">
        <f>VLOOKUP(Table_miniLM_titles_topics[[#This Row],[Column3.topic]], miniLM_titles_topicdesciption!$B$2:$C$28, 2, FALSE)</f>
        <v>10_technology_language_assisted_learning</v>
      </c>
    </row>
    <row r="301" spans="1:4" x14ac:dyDescent="0.25">
      <c r="A301" t="s">
        <v>2293</v>
      </c>
      <c r="B301" t="s">
        <v>2294</v>
      </c>
      <c r="C301">
        <v>0</v>
      </c>
      <c r="D301" s="9" t="str">
        <f>VLOOKUP(Table_miniLM_titles_topics[[#This Row],[Column3.topic]], miniLM_titles_topicdesciption!$B$2:$C$28, 2, FALSE)</f>
        <v>0_writing_feedback_collaborative_automated</v>
      </c>
    </row>
    <row r="302" spans="1:4" x14ac:dyDescent="0.25">
      <c r="A302" t="s">
        <v>2298</v>
      </c>
      <c r="B302" t="s">
        <v>2299</v>
      </c>
      <c r="C302">
        <v>-1</v>
      </c>
      <c r="D302" s="9" t="str">
        <f>VLOOKUP(Table_miniLM_titles_topics[[#This Row],[Column3.topic]], miniLM_titles_topicdesciption!$B$2:$C$28, 2, FALSE)</f>
        <v>-1_of_and_language_learning</v>
      </c>
    </row>
    <row r="303" spans="1:4" x14ac:dyDescent="0.25">
      <c r="A303" t="s">
        <v>2303</v>
      </c>
      <c r="B303" t="s">
        <v>2304</v>
      </c>
      <c r="C303">
        <v>-1</v>
      </c>
      <c r="D303" s="9" t="str">
        <f>VLOOKUP(Table_miniLM_titles_topics[[#This Row],[Column3.topic]], miniLM_titles_topicdesciption!$B$2:$C$28, 2, FALSE)</f>
        <v>-1_of_and_language_learning</v>
      </c>
    </row>
    <row r="304" spans="1:4" x14ac:dyDescent="0.25">
      <c r="A304" t="s">
        <v>2307</v>
      </c>
      <c r="B304" t="s">
        <v>5975</v>
      </c>
      <c r="C304">
        <v>23</v>
      </c>
      <c r="D304" s="9" t="str">
        <f>VLOOKUP(Table_miniLM_titles_topics[[#This Row],[Column3.topic]], miniLM_titles_topicdesciption!$B$2:$C$28, 2, FALSE)</f>
        <v>23_mall_meta_oer_processing</v>
      </c>
    </row>
    <row r="305" spans="1:4" x14ac:dyDescent="0.25">
      <c r="A305" t="s">
        <v>2541</v>
      </c>
      <c r="B305" t="s">
        <v>2542</v>
      </c>
      <c r="C305">
        <v>13</v>
      </c>
      <c r="D305" s="9" t="str">
        <f>VLOOKUP(Table_miniLM_titles_topics[[#This Row],[Column3.topic]], miniLM_titles_topicdesciption!$B$2:$C$28, 2, FALSE)</f>
        <v>13_virtual_reality_3d_immersive</v>
      </c>
    </row>
    <row r="306" spans="1:4" x14ac:dyDescent="0.25">
      <c r="A306" t="s">
        <v>2547</v>
      </c>
      <c r="B306" t="s">
        <v>2548</v>
      </c>
      <c r="C306">
        <v>-1</v>
      </c>
      <c r="D306" s="9" t="str">
        <f>VLOOKUP(Table_miniLM_titles_topics[[#This Row],[Column3.topic]], miniLM_titles_topicdesciption!$B$2:$C$28, 2, FALSE)</f>
        <v>-1_of_and_language_learning</v>
      </c>
    </row>
    <row r="307" spans="1:4" x14ac:dyDescent="0.25">
      <c r="A307" t="s">
        <v>2553</v>
      </c>
      <c r="B307" t="s">
        <v>2554</v>
      </c>
      <c r="C307">
        <v>11</v>
      </c>
      <c r="D307" s="9" t="str">
        <f>VLOOKUP(Table_miniLM_titles_topics[[#This Row],[Column3.topic]], miniLM_titles_topicdesciption!$B$2:$C$28, 2, FALSE)</f>
        <v>11_comprehension_captions_listening_captioned</v>
      </c>
    </row>
    <row r="308" spans="1:4" x14ac:dyDescent="0.25">
      <c r="A308" t="s">
        <v>2558</v>
      </c>
      <c r="B308" t="s">
        <v>2559</v>
      </c>
      <c r="C308">
        <v>4</v>
      </c>
      <c r="D308" s="9" t="str">
        <f>VLOOKUP(Table_miniLM_titles_topics[[#This Row],[Column3.topic]], miniLM_titles_topicdesciption!$B$2:$C$28, 2, FALSE)</f>
        <v>4_game_games_digital_playing</v>
      </c>
    </row>
    <row r="309" spans="1:4" x14ac:dyDescent="0.25">
      <c r="A309" t="s">
        <v>2563</v>
      </c>
      <c r="B309" t="s">
        <v>2564</v>
      </c>
      <c r="C309">
        <v>-1</v>
      </c>
      <c r="D309" s="9" t="str">
        <f>VLOOKUP(Table_miniLM_titles_topics[[#This Row],[Column3.topic]], miniLM_titles_topicdesciption!$B$2:$C$28, 2, FALSE)</f>
        <v>-1_of_and_language_learning</v>
      </c>
    </row>
    <row r="310" spans="1:4" x14ac:dyDescent="0.25">
      <c r="A310" t="s">
        <v>2568</v>
      </c>
      <c r="B310" t="s">
        <v>2569</v>
      </c>
      <c r="C310">
        <v>0</v>
      </c>
      <c r="D310" s="9" t="str">
        <f>VLOOKUP(Table_miniLM_titles_topics[[#This Row],[Column3.topic]], miniLM_titles_topicdesciption!$B$2:$C$28, 2, FALSE)</f>
        <v>0_writing_feedback_collaborative_automated</v>
      </c>
    </row>
    <row r="311" spans="1:4" x14ac:dyDescent="0.25">
      <c r="A311" t="s">
        <v>2573</v>
      </c>
      <c r="B311" t="s">
        <v>2574</v>
      </c>
      <c r="C311">
        <v>-1</v>
      </c>
      <c r="D311" s="9" t="str">
        <f>VLOOKUP(Table_miniLM_titles_topics[[#This Row],[Column3.topic]], miniLM_titles_topicdesciption!$B$2:$C$28, 2, FALSE)</f>
        <v>-1_of_and_language_learning</v>
      </c>
    </row>
    <row r="312" spans="1:4" x14ac:dyDescent="0.25">
      <c r="A312" t="s">
        <v>2578</v>
      </c>
      <c r="B312" t="s">
        <v>2579</v>
      </c>
      <c r="C312">
        <v>-1</v>
      </c>
      <c r="D312" s="9" t="str">
        <f>VLOOKUP(Table_miniLM_titles_topics[[#This Row],[Column3.topic]], miniLM_titles_topicdesciption!$B$2:$C$28, 2, FALSE)</f>
        <v>-1_of_and_language_learning</v>
      </c>
    </row>
    <row r="313" spans="1:4" x14ac:dyDescent="0.25">
      <c r="A313" t="s">
        <v>2583</v>
      </c>
      <c r="B313" t="s">
        <v>2584</v>
      </c>
      <c r="C313">
        <v>3</v>
      </c>
      <c r="D313" s="9" t="str">
        <f>VLOOKUP(Table_miniLM_titles_topics[[#This Row],[Column3.topic]], miniLM_titles_topicdesciption!$B$2:$C$28, 2, FALSE)</f>
        <v>3_online_language_learning_of</v>
      </c>
    </row>
    <row r="314" spans="1:4" x14ac:dyDescent="0.25">
      <c r="A314" t="s">
        <v>2587</v>
      </c>
      <c r="B314" t="s">
        <v>2588</v>
      </c>
      <c r="C314">
        <v>-1</v>
      </c>
      <c r="D314" s="9" t="str">
        <f>VLOOKUP(Table_miniLM_titles_topics[[#This Row],[Column3.topic]], miniLM_titles_topicdesciption!$B$2:$C$28, 2, FALSE)</f>
        <v>-1_of_and_language_learning</v>
      </c>
    </row>
    <row r="315" spans="1:4" x14ac:dyDescent="0.25">
      <c r="A315" t="s">
        <v>2592</v>
      </c>
      <c r="B315" t="s">
        <v>2593</v>
      </c>
      <c r="C315">
        <v>22</v>
      </c>
      <c r="D315" s="9" t="str">
        <f>VLOOKUP(Table_miniLM_titles_topics[[#This Row],[Column3.topic]], miniLM_titles_topicdesciption!$B$2:$C$28, 2, FALSE)</f>
        <v>22_corpus_corpora_pedagogy_teacher</v>
      </c>
    </row>
    <row r="316" spans="1:4" x14ac:dyDescent="0.25">
      <c r="A316" t="s">
        <v>2596</v>
      </c>
      <c r="B316" t="s">
        <v>2597</v>
      </c>
      <c r="C316">
        <v>17</v>
      </c>
      <c r="D316" s="9" t="str">
        <f>VLOOKUP(Table_miniLM_titles_topics[[#This Row],[Column3.topic]], miniLM_titles_topicdesciption!$B$2:$C$28, 2, FALSE)</f>
        <v>17_storytelling_digital_story_stories</v>
      </c>
    </row>
    <row r="317" spans="1:4" x14ac:dyDescent="0.25">
      <c r="A317" t="s">
        <v>2601</v>
      </c>
      <c r="B317" t="s">
        <v>2602</v>
      </c>
      <c r="C317">
        <v>5</v>
      </c>
      <c r="D317" s="9" t="str">
        <f>VLOOKUP(Table_miniLM_titles_topics[[#This Row],[Column3.topic]], miniLM_titles_topicdesciption!$B$2:$C$28, 2, FALSE)</f>
        <v>5_pronunciation_speech_training_recognition</v>
      </c>
    </row>
    <row r="318" spans="1:4" x14ac:dyDescent="0.25">
      <c r="A318" t="s">
        <v>2606</v>
      </c>
      <c r="B318" t="s">
        <v>2607</v>
      </c>
      <c r="C318">
        <v>2</v>
      </c>
      <c r="D318" s="9" t="str">
        <f>VLOOKUP(Table_miniLM_titles_topics[[#This Row],[Column3.topic]], miniLM_titles_topicdesciption!$B$2:$C$28, 2, FALSE)</f>
        <v>2_mobile_learning_assisted_language</v>
      </c>
    </row>
    <row r="319" spans="1:4" x14ac:dyDescent="0.25">
      <c r="A319" t="s">
        <v>2611</v>
      </c>
      <c r="B319" t="s">
        <v>2612</v>
      </c>
      <c r="C319">
        <v>0</v>
      </c>
      <c r="D319" s="9" t="str">
        <f>VLOOKUP(Table_miniLM_titles_topics[[#This Row],[Column3.topic]], miniLM_titles_topicdesciption!$B$2:$C$28, 2, FALSE)</f>
        <v>0_writing_feedback_collaborative_automated</v>
      </c>
    </row>
    <row r="320" spans="1:4" x14ac:dyDescent="0.25">
      <c r="A320" t="s">
        <v>2616</v>
      </c>
      <c r="B320" t="s">
        <v>2617</v>
      </c>
      <c r="C320">
        <v>12</v>
      </c>
      <c r="D320" s="9" t="str">
        <f>VLOOKUP(Table_miniLM_titles_topics[[#This Row],[Column3.topic]], miniLM_titles_topicdesciption!$B$2:$C$28, 2, FALSE)</f>
        <v>12_vocabulary_gloss_glosses_effects</v>
      </c>
    </row>
    <row r="321" spans="1:4" x14ac:dyDescent="0.25">
      <c r="A321" t="s">
        <v>2621</v>
      </c>
      <c r="B321" t="s">
        <v>2622</v>
      </c>
      <c r="C321">
        <v>4</v>
      </c>
      <c r="D321" s="9" t="str">
        <f>VLOOKUP(Table_miniLM_titles_topics[[#This Row],[Column3.topic]], miniLM_titles_topicdesciption!$B$2:$C$28, 2, FALSE)</f>
        <v>4_game_games_digital_playing</v>
      </c>
    </row>
    <row r="322" spans="1:4" x14ac:dyDescent="0.25">
      <c r="A322" t="s">
        <v>2626</v>
      </c>
      <c r="B322" t="s">
        <v>5976</v>
      </c>
      <c r="C322">
        <v>21</v>
      </c>
      <c r="D322" s="9" t="str">
        <f>VLOOKUP(Table_miniLM_titles_topics[[#This Row],[Column3.topic]], miniLM_titles_topicdesciption!$B$2:$C$28, 2, FALSE)</f>
        <v>21_reading_strategies_comprehension_students</v>
      </c>
    </row>
    <row r="323" spans="1:4" x14ac:dyDescent="0.25">
      <c r="A323" t="s">
        <v>2630</v>
      </c>
      <c r="B323" t="s">
        <v>2631</v>
      </c>
      <c r="C323">
        <v>-1</v>
      </c>
      <c r="D323" s="9" t="str">
        <f>VLOOKUP(Table_miniLM_titles_topics[[#This Row],[Column3.topic]], miniLM_titles_topicdesciption!$B$2:$C$28, 2, FALSE)</f>
        <v>-1_of_and_language_learning</v>
      </c>
    </row>
    <row r="324" spans="1:4" x14ac:dyDescent="0.25">
      <c r="A324" t="s">
        <v>2635</v>
      </c>
      <c r="B324" t="s">
        <v>2636</v>
      </c>
      <c r="C324">
        <v>0</v>
      </c>
      <c r="D324" s="9" t="str">
        <f>VLOOKUP(Table_miniLM_titles_topics[[#This Row],[Column3.topic]], miniLM_titles_topicdesciption!$B$2:$C$28, 2, FALSE)</f>
        <v>0_writing_feedback_collaborative_automated</v>
      </c>
    </row>
    <row r="325" spans="1:4" x14ac:dyDescent="0.25">
      <c r="A325" t="s">
        <v>2640</v>
      </c>
      <c r="B325" t="s">
        <v>2641</v>
      </c>
      <c r="C325">
        <v>-1</v>
      </c>
      <c r="D325" s="9" t="str">
        <f>VLOOKUP(Table_miniLM_titles_topics[[#This Row],[Column3.topic]], miniLM_titles_topicdesciption!$B$2:$C$28, 2, FALSE)</f>
        <v>-1_of_and_language_learning</v>
      </c>
    </row>
    <row r="326" spans="1:4" x14ac:dyDescent="0.25">
      <c r="A326" t="s">
        <v>2645</v>
      </c>
      <c r="B326" t="s">
        <v>2646</v>
      </c>
      <c r="C326">
        <v>14</v>
      </c>
      <c r="D326" s="9" t="str">
        <f>VLOOKUP(Table_miniLM_titles_topics[[#This Row],[Column3.topic]], miniLM_titles_topicdesciption!$B$2:$C$28, 2, FALSE)</f>
        <v>14_virtual_exchange_professional_literacy</v>
      </c>
    </row>
    <row r="327" spans="1:4" x14ac:dyDescent="0.25">
      <c r="A327" t="s">
        <v>2650</v>
      </c>
      <c r="B327" t="s">
        <v>5977</v>
      </c>
      <c r="C327">
        <v>20</v>
      </c>
      <c r="D327" s="9" t="str">
        <f>VLOOKUP(Table_miniLM_titles_topics[[#This Row],[Column3.topic]], miniLM_titles_topicdesciption!$B$2:$C$28, 2, FALSE)</f>
        <v>20_social_media_networking_networks</v>
      </c>
    </row>
    <row r="328" spans="1:4" x14ac:dyDescent="0.25">
      <c r="A328" t="s">
        <v>2654</v>
      </c>
      <c r="B328" t="s">
        <v>5978</v>
      </c>
      <c r="C328">
        <v>-1</v>
      </c>
      <c r="D328" s="9" t="str">
        <f>VLOOKUP(Table_miniLM_titles_topics[[#This Row],[Column3.topic]], miniLM_titles_topicdesciption!$B$2:$C$28, 2, FALSE)</f>
        <v>-1_of_and_language_learning</v>
      </c>
    </row>
    <row r="329" spans="1:4" x14ac:dyDescent="0.25">
      <c r="A329" t="s">
        <v>2658</v>
      </c>
      <c r="B329" t="s">
        <v>2659</v>
      </c>
      <c r="C329">
        <v>0</v>
      </c>
      <c r="D329" s="9" t="str">
        <f>VLOOKUP(Table_miniLM_titles_topics[[#This Row],[Column3.topic]], miniLM_titles_topicdesciption!$B$2:$C$28, 2, FALSE)</f>
        <v>0_writing_feedback_collaborative_automated</v>
      </c>
    </row>
    <row r="330" spans="1:4" x14ac:dyDescent="0.25">
      <c r="A330" t="s">
        <v>2663</v>
      </c>
      <c r="B330" t="s">
        <v>2664</v>
      </c>
      <c r="C330">
        <v>5</v>
      </c>
      <c r="D330" s="9" t="str">
        <f>VLOOKUP(Table_miniLM_titles_topics[[#This Row],[Column3.topic]], miniLM_titles_topicdesciption!$B$2:$C$28, 2, FALSE)</f>
        <v>5_pronunciation_speech_training_recognition</v>
      </c>
    </row>
    <row r="331" spans="1:4" x14ac:dyDescent="0.25">
      <c r="A331" t="s">
        <v>2667</v>
      </c>
      <c r="B331" t="s">
        <v>2668</v>
      </c>
      <c r="C331">
        <v>1</v>
      </c>
      <c r="D331" s="9" t="str">
        <f>VLOOKUP(Table_miniLM_titles_topics[[#This Row],[Column3.topic]], miniLM_titles_topicdesciption!$B$2:$C$28, 2, FALSE)</f>
        <v>1_call_research_sla_the</v>
      </c>
    </row>
    <row r="332" spans="1:4" x14ac:dyDescent="0.25">
      <c r="A332" t="s">
        <v>2672</v>
      </c>
      <c r="B332" t="s">
        <v>2673</v>
      </c>
      <c r="C332">
        <v>4</v>
      </c>
      <c r="D332" s="9" t="str">
        <f>VLOOKUP(Table_miniLM_titles_topics[[#This Row],[Column3.topic]], miniLM_titles_topicdesciption!$B$2:$C$28, 2, FALSE)</f>
        <v>4_game_games_digital_playing</v>
      </c>
    </row>
    <row r="333" spans="1:4" x14ac:dyDescent="0.25">
      <c r="A333" t="s">
        <v>2677</v>
      </c>
      <c r="B333" t="s">
        <v>5979</v>
      </c>
      <c r="C333">
        <v>4</v>
      </c>
      <c r="D333" s="9" t="str">
        <f>VLOOKUP(Table_miniLM_titles_topics[[#This Row],[Column3.topic]], miniLM_titles_topicdesciption!$B$2:$C$28, 2, FALSE)</f>
        <v>4_game_games_digital_playing</v>
      </c>
    </row>
    <row r="334" spans="1:4" x14ac:dyDescent="0.25">
      <c r="A334" t="s">
        <v>2680</v>
      </c>
      <c r="B334" t="s">
        <v>2681</v>
      </c>
      <c r="C334">
        <v>2</v>
      </c>
      <c r="D334" s="9" t="str">
        <f>VLOOKUP(Table_miniLM_titles_topics[[#This Row],[Column3.topic]], miniLM_titles_topicdesciption!$B$2:$C$28, 2, FALSE)</f>
        <v>2_mobile_learning_assisted_language</v>
      </c>
    </row>
    <row r="335" spans="1:4" x14ac:dyDescent="0.25">
      <c r="A335" t="s">
        <v>2685</v>
      </c>
      <c r="B335" t="s">
        <v>5981</v>
      </c>
      <c r="C335">
        <v>12</v>
      </c>
      <c r="D335" s="9" t="str">
        <f>VLOOKUP(Table_miniLM_titles_topics[[#This Row],[Column3.topic]], miniLM_titles_topicdesciption!$B$2:$C$28, 2, FALSE)</f>
        <v>12_vocabulary_gloss_glosses_effects</v>
      </c>
    </row>
    <row r="336" spans="1:4" x14ac:dyDescent="0.25">
      <c r="A336" t="s">
        <v>2689</v>
      </c>
      <c r="B336" t="s">
        <v>2690</v>
      </c>
      <c r="C336">
        <v>-1</v>
      </c>
      <c r="D336" s="9" t="str">
        <f>VLOOKUP(Table_miniLM_titles_topics[[#This Row],[Column3.topic]], miniLM_titles_topicdesciption!$B$2:$C$28, 2, FALSE)</f>
        <v>-1_of_and_language_learning</v>
      </c>
    </row>
    <row r="337" spans="1:4" x14ac:dyDescent="0.25">
      <c r="A337" t="s">
        <v>2694</v>
      </c>
      <c r="B337" t="s">
        <v>2695</v>
      </c>
      <c r="C337">
        <v>-1</v>
      </c>
      <c r="D337" s="9" t="str">
        <f>VLOOKUP(Table_miniLM_titles_topics[[#This Row],[Column3.topic]], miniLM_titles_topicdesciption!$B$2:$C$28, 2, FALSE)</f>
        <v>-1_of_and_language_learning</v>
      </c>
    </row>
    <row r="338" spans="1:4" x14ac:dyDescent="0.25">
      <c r="A338" t="s">
        <v>2699</v>
      </c>
      <c r="B338" t="s">
        <v>5980</v>
      </c>
      <c r="C338">
        <v>0</v>
      </c>
      <c r="D338" s="9" t="str">
        <f>VLOOKUP(Table_miniLM_titles_topics[[#This Row],[Column3.topic]], miniLM_titles_topicdesciption!$B$2:$C$28, 2, FALSE)</f>
        <v>0_writing_feedback_collaborative_automated</v>
      </c>
    </row>
    <row r="339" spans="1:4" x14ac:dyDescent="0.25">
      <c r="A339" t="s">
        <v>2704</v>
      </c>
      <c r="B339" t="s">
        <v>2705</v>
      </c>
      <c r="C339">
        <v>3</v>
      </c>
      <c r="D339" s="9" t="str">
        <f>VLOOKUP(Table_miniLM_titles_topics[[#This Row],[Column3.topic]], miniLM_titles_topicdesciption!$B$2:$C$28, 2, FALSE)</f>
        <v>3_online_language_learning_of</v>
      </c>
    </row>
    <row r="340" spans="1:4" x14ac:dyDescent="0.25">
      <c r="A340" t="s">
        <v>2709</v>
      </c>
      <c r="B340" t="s">
        <v>2710</v>
      </c>
      <c r="C340">
        <v>6</v>
      </c>
      <c r="D340" s="9" t="str">
        <f>VLOOKUP(Table_miniLM_titles_topics[[#This Row],[Column3.topic]], miniLM_titles_topicdesciption!$B$2:$C$28, 2, FALSE)</f>
        <v>6_multimodal_videoconferencing_video_interactions</v>
      </c>
    </row>
    <row r="341" spans="1:4" x14ac:dyDescent="0.25">
      <c r="A341" t="s">
        <v>3029</v>
      </c>
      <c r="B341" t="s">
        <v>3030</v>
      </c>
      <c r="C341">
        <v>-1</v>
      </c>
      <c r="D341" s="9" t="str">
        <f>VLOOKUP(Table_miniLM_titles_topics[[#This Row],[Column3.topic]], miniLM_titles_topicdesciption!$B$2:$C$28, 2, FALSE)</f>
        <v>-1_of_and_language_learning</v>
      </c>
    </row>
    <row r="342" spans="1:4" x14ac:dyDescent="0.25">
      <c r="A342" t="s">
        <v>3034</v>
      </c>
      <c r="B342" t="s">
        <v>3035</v>
      </c>
      <c r="C342">
        <v>6</v>
      </c>
      <c r="D342" s="9" t="str">
        <f>VLOOKUP(Table_miniLM_titles_topics[[#This Row],[Column3.topic]], miniLM_titles_topicdesciption!$B$2:$C$28, 2, FALSE)</f>
        <v>6_multimodal_videoconferencing_video_interactions</v>
      </c>
    </row>
    <row r="343" spans="1:4" x14ac:dyDescent="0.25">
      <c r="A343" t="s">
        <v>3040</v>
      </c>
      <c r="B343" t="s">
        <v>3041</v>
      </c>
      <c r="C343">
        <v>-1</v>
      </c>
      <c r="D343" s="9" t="str">
        <f>VLOOKUP(Table_miniLM_titles_topics[[#This Row],[Column3.topic]], miniLM_titles_topicdesciption!$B$2:$C$28, 2, FALSE)</f>
        <v>-1_of_and_language_learning</v>
      </c>
    </row>
    <row r="344" spans="1:4" x14ac:dyDescent="0.25">
      <c r="A344" t="s">
        <v>3045</v>
      </c>
      <c r="B344" t="s">
        <v>3046</v>
      </c>
      <c r="C344">
        <v>4</v>
      </c>
      <c r="D344" s="9" t="str">
        <f>VLOOKUP(Table_miniLM_titles_topics[[#This Row],[Column3.topic]], miniLM_titles_topicdesciption!$B$2:$C$28, 2, FALSE)</f>
        <v>4_game_games_digital_playing</v>
      </c>
    </row>
    <row r="345" spans="1:4" x14ac:dyDescent="0.25">
      <c r="A345" t="s">
        <v>3050</v>
      </c>
      <c r="B345" t="s">
        <v>3051</v>
      </c>
      <c r="C345">
        <v>13</v>
      </c>
      <c r="D345" s="9" t="str">
        <f>VLOOKUP(Table_miniLM_titles_topics[[#This Row],[Column3.topic]], miniLM_titles_topicdesciption!$B$2:$C$28, 2, FALSE)</f>
        <v>13_virtual_reality_3d_immersive</v>
      </c>
    </row>
    <row r="346" spans="1:4" x14ac:dyDescent="0.25">
      <c r="A346" t="s">
        <v>3055</v>
      </c>
      <c r="B346" t="s">
        <v>3056</v>
      </c>
      <c r="C346">
        <v>2</v>
      </c>
      <c r="D346" s="9" t="str">
        <f>VLOOKUP(Table_miniLM_titles_topics[[#This Row],[Column3.topic]], miniLM_titles_topicdesciption!$B$2:$C$28, 2, FALSE)</f>
        <v>2_mobile_learning_assisted_language</v>
      </c>
    </row>
    <row r="347" spans="1:4" x14ac:dyDescent="0.25">
      <c r="A347" t="s">
        <v>3060</v>
      </c>
      <c r="B347" t="s">
        <v>5989</v>
      </c>
      <c r="C347">
        <v>0</v>
      </c>
      <c r="D347" s="9" t="str">
        <f>VLOOKUP(Table_miniLM_titles_topics[[#This Row],[Column3.topic]], miniLM_titles_topicdesciption!$B$2:$C$28, 2, FALSE)</f>
        <v>0_writing_feedback_collaborative_automated</v>
      </c>
    </row>
    <row r="348" spans="1:4" x14ac:dyDescent="0.25">
      <c r="A348" t="s">
        <v>3064</v>
      </c>
      <c r="B348" t="s">
        <v>3065</v>
      </c>
      <c r="C348">
        <v>7</v>
      </c>
      <c r="D348" s="9" t="str">
        <f>VLOOKUP(Table_miniLM_titles_topics[[#This Row],[Column3.topic]], miniLM_titles_topicdesciption!$B$2:$C$28, 2, FALSE)</f>
        <v>7_telecollaboration_intercultural_telecollabor...</v>
      </c>
    </row>
    <row r="349" spans="1:4" x14ac:dyDescent="0.25">
      <c r="A349" t="s">
        <v>3070</v>
      </c>
      <c r="B349" t="s">
        <v>3071</v>
      </c>
      <c r="C349">
        <v>-1</v>
      </c>
      <c r="D349" s="9" t="str">
        <f>VLOOKUP(Table_miniLM_titles_topics[[#This Row],[Column3.topic]], miniLM_titles_topicdesciption!$B$2:$C$28, 2, FALSE)</f>
        <v>-1_of_and_language_learning</v>
      </c>
    </row>
    <row r="350" spans="1:4" x14ac:dyDescent="0.25">
      <c r="A350" t="s">
        <v>3075</v>
      </c>
      <c r="B350" t="s">
        <v>3076</v>
      </c>
      <c r="C350">
        <v>5</v>
      </c>
      <c r="D350" s="9" t="str">
        <f>VLOOKUP(Table_miniLM_titles_topics[[#This Row],[Column3.topic]], miniLM_titles_topicdesciption!$B$2:$C$28, 2, FALSE)</f>
        <v>5_pronunciation_speech_training_recognition</v>
      </c>
    </row>
    <row r="351" spans="1:4" x14ac:dyDescent="0.25">
      <c r="A351" t="s">
        <v>3080</v>
      </c>
      <c r="B351" t="s">
        <v>3081</v>
      </c>
      <c r="C351">
        <v>12</v>
      </c>
      <c r="D351" s="9" t="str">
        <f>VLOOKUP(Table_miniLM_titles_topics[[#This Row],[Column3.topic]], miniLM_titles_topicdesciption!$B$2:$C$28, 2, FALSE)</f>
        <v>12_vocabulary_gloss_glosses_effects</v>
      </c>
    </row>
    <row r="352" spans="1:4" x14ac:dyDescent="0.25">
      <c r="A352" t="s">
        <v>3085</v>
      </c>
      <c r="B352" t="s">
        <v>5986</v>
      </c>
      <c r="C352">
        <v>18</v>
      </c>
      <c r="D352" s="9" t="str">
        <f>VLOOKUP(Table_miniLM_titles_topics[[#This Row],[Column3.topic]], miniLM_titles_topicdesciption!$B$2:$C$28, 2, FALSE)</f>
        <v>18_intercultural_exchange_communicative_compet...</v>
      </c>
    </row>
    <row r="353" spans="1:4" x14ac:dyDescent="0.25">
      <c r="A353" t="s">
        <v>3089</v>
      </c>
      <c r="B353" t="s">
        <v>3090</v>
      </c>
      <c r="C353">
        <v>14</v>
      </c>
      <c r="D353" s="9" t="str">
        <f>VLOOKUP(Table_miniLM_titles_topics[[#This Row],[Column3.topic]], miniLM_titles_topicdesciption!$B$2:$C$28, 2, FALSE)</f>
        <v>14_virtual_exchange_professional_literacy</v>
      </c>
    </row>
    <row r="354" spans="1:4" x14ac:dyDescent="0.25">
      <c r="A354" t="s">
        <v>3094</v>
      </c>
      <c r="B354" t="s">
        <v>3095</v>
      </c>
      <c r="C354">
        <v>0</v>
      </c>
      <c r="D354" s="9" t="str">
        <f>VLOOKUP(Table_miniLM_titles_topics[[#This Row],[Column3.topic]], miniLM_titles_topicdesciption!$B$2:$C$28, 2, FALSE)</f>
        <v>0_writing_feedback_collaborative_automated</v>
      </c>
    </row>
    <row r="355" spans="1:4" x14ac:dyDescent="0.25">
      <c r="A355" t="s">
        <v>3099</v>
      </c>
      <c r="B355" t="s">
        <v>3100</v>
      </c>
      <c r="C355">
        <v>-1</v>
      </c>
      <c r="D355" s="9" t="str">
        <f>VLOOKUP(Table_miniLM_titles_topics[[#This Row],[Column3.topic]], miniLM_titles_topicdesciption!$B$2:$C$28, 2, FALSE)</f>
        <v>-1_of_and_language_learning</v>
      </c>
    </row>
    <row r="356" spans="1:4" x14ac:dyDescent="0.25">
      <c r="A356" t="s">
        <v>3104</v>
      </c>
      <c r="B356" t="s">
        <v>3105</v>
      </c>
      <c r="C356">
        <v>0</v>
      </c>
      <c r="D356" s="9" t="str">
        <f>VLOOKUP(Table_miniLM_titles_topics[[#This Row],[Column3.topic]], miniLM_titles_topicdesciption!$B$2:$C$28, 2, FALSE)</f>
        <v>0_writing_feedback_collaborative_automated</v>
      </c>
    </row>
    <row r="357" spans="1:4" x14ac:dyDescent="0.25">
      <c r="A357" t="s">
        <v>3110</v>
      </c>
      <c r="B357" t="s">
        <v>5987</v>
      </c>
      <c r="C357">
        <v>-1</v>
      </c>
      <c r="D357" s="9" t="str">
        <f>VLOOKUP(Table_miniLM_titles_topics[[#This Row],[Column3.topic]], miniLM_titles_topicdesciption!$B$2:$C$28, 2, FALSE)</f>
        <v>-1_of_and_language_learning</v>
      </c>
    </row>
    <row r="358" spans="1:4" x14ac:dyDescent="0.25">
      <c r="A358" t="s">
        <v>3114</v>
      </c>
      <c r="B358" t="s">
        <v>5988</v>
      </c>
      <c r="C358">
        <v>14</v>
      </c>
      <c r="D358" s="9" t="str">
        <f>VLOOKUP(Table_miniLM_titles_topics[[#This Row],[Column3.topic]], miniLM_titles_topicdesciption!$B$2:$C$28, 2, FALSE)</f>
        <v>14_virtual_exchange_professional_literacy</v>
      </c>
    </row>
    <row r="359" spans="1:4" x14ac:dyDescent="0.25">
      <c r="A359" t="s">
        <v>3118</v>
      </c>
      <c r="B359" t="s">
        <v>3119</v>
      </c>
      <c r="C359">
        <v>8</v>
      </c>
      <c r="D359" s="9" t="str">
        <f>VLOOKUP(Table_miniLM_titles_topics[[#This Row],[Column3.topic]], miniLM_titles_topicdesciption!$B$2:$C$28, 2, FALSE)</f>
        <v>8_data_driven_collocation_dictionaries</v>
      </c>
    </row>
    <row r="360" spans="1:4" x14ac:dyDescent="0.25">
      <c r="A360" t="s">
        <v>3123</v>
      </c>
      <c r="B360" t="s">
        <v>3124</v>
      </c>
      <c r="C360">
        <v>10</v>
      </c>
      <c r="D360" s="9" t="str">
        <f>VLOOKUP(Table_miniLM_titles_topics[[#This Row],[Column3.topic]], miniLM_titles_topicdesciption!$B$2:$C$28, 2, FALSE)</f>
        <v>10_technology_language_assisted_learning</v>
      </c>
    </row>
    <row r="361" spans="1:4" x14ac:dyDescent="0.25">
      <c r="A361" t="s">
        <v>3129</v>
      </c>
      <c r="B361" t="s">
        <v>3130</v>
      </c>
      <c r="C361">
        <v>-1</v>
      </c>
      <c r="D361" s="9" t="str">
        <f>VLOOKUP(Table_miniLM_titles_topics[[#This Row],[Column3.topic]], miniLM_titles_topicdesciption!$B$2:$C$28, 2, FALSE)</f>
        <v>-1_of_and_language_learning</v>
      </c>
    </row>
    <row r="362" spans="1:4" x14ac:dyDescent="0.25">
      <c r="A362" t="s">
        <v>3135</v>
      </c>
      <c r="B362" t="s">
        <v>5985</v>
      </c>
      <c r="C362">
        <v>-1</v>
      </c>
      <c r="D362" s="9" t="str">
        <f>VLOOKUP(Table_miniLM_titles_topics[[#This Row],[Column3.topic]], miniLM_titles_topicdesciption!$B$2:$C$28, 2, FALSE)</f>
        <v>-1_of_and_language_learning</v>
      </c>
    </row>
    <row r="363" spans="1:4" x14ac:dyDescent="0.25">
      <c r="A363" t="s">
        <v>3139</v>
      </c>
      <c r="B363" t="s">
        <v>3140</v>
      </c>
      <c r="C363">
        <v>22</v>
      </c>
      <c r="D363" s="9" t="str">
        <f>VLOOKUP(Table_miniLM_titles_topics[[#This Row],[Column3.topic]], miniLM_titles_topicdesciption!$B$2:$C$28, 2, FALSE)</f>
        <v>22_corpus_corpora_pedagogy_teacher</v>
      </c>
    </row>
    <row r="364" spans="1:4" x14ac:dyDescent="0.25">
      <c r="A364" t="s">
        <v>3143</v>
      </c>
      <c r="B364" t="s">
        <v>3144</v>
      </c>
      <c r="C364">
        <v>14</v>
      </c>
      <c r="D364" s="9" t="str">
        <f>VLOOKUP(Table_miniLM_titles_topics[[#This Row],[Column3.topic]], miniLM_titles_topicdesciption!$B$2:$C$28, 2, FALSE)</f>
        <v>14_virtual_exchange_professional_literacy</v>
      </c>
    </row>
    <row r="365" spans="1:4" x14ac:dyDescent="0.25">
      <c r="A365" t="s">
        <v>3149</v>
      </c>
      <c r="B365" t="s">
        <v>3150</v>
      </c>
      <c r="C365">
        <v>3</v>
      </c>
      <c r="D365" s="9" t="str">
        <f>VLOOKUP(Table_miniLM_titles_topics[[#This Row],[Column3.topic]], miniLM_titles_topicdesciption!$B$2:$C$28, 2, FALSE)</f>
        <v>3_online_language_learning_of</v>
      </c>
    </row>
    <row r="366" spans="1:4" x14ac:dyDescent="0.25">
      <c r="A366" t="s">
        <v>3154</v>
      </c>
      <c r="B366" t="s">
        <v>3155</v>
      </c>
      <c r="C366">
        <v>5</v>
      </c>
      <c r="D366" s="9" t="str">
        <f>VLOOKUP(Table_miniLM_titles_topics[[#This Row],[Column3.topic]], miniLM_titles_topicdesciption!$B$2:$C$28, 2, FALSE)</f>
        <v>5_pronunciation_speech_training_recognition</v>
      </c>
    </row>
    <row r="367" spans="1:4" x14ac:dyDescent="0.25">
      <c r="A367" t="s">
        <v>3158</v>
      </c>
      <c r="B367" t="s">
        <v>3159</v>
      </c>
      <c r="C367">
        <v>-1</v>
      </c>
      <c r="D367" s="9" t="str">
        <f>VLOOKUP(Table_miniLM_titles_topics[[#This Row],[Column3.topic]], miniLM_titles_topicdesciption!$B$2:$C$28, 2, FALSE)</f>
        <v>-1_of_and_language_learning</v>
      </c>
    </row>
    <row r="368" spans="1:4" x14ac:dyDescent="0.25">
      <c r="A368" t="s">
        <v>3163</v>
      </c>
      <c r="B368" t="s">
        <v>3164</v>
      </c>
      <c r="C368">
        <v>20</v>
      </c>
      <c r="D368" s="9" t="str">
        <f>VLOOKUP(Table_miniLM_titles_topics[[#This Row],[Column3.topic]], miniLM_titles_topicdesciption!$B$2:$C$28, 2, FALSE)</f>
        <v>20_social_media_networking_networks</v>
      </c>
    </row>
    <row r="369" spans="1:4" x14ac:dyDescent="0.25">
      <c r="A369" t="s">
        <v>3168</v>
      </c>
      <c r="B369" t="s">
        <v>3169</v>
      </c>
      <c r="C369">
        <v>-1</v>
      </c>
      <c r="D369" s="9" t="str">
        <f>VLOOKUP(Table_miniLM_titles_topics[[#This Row],[Column3.topic]], miniLM_titles_topicdesciption!$B$2:$C$28, 2, FALSE)</f>
        <v>-1_of_and_language_learning</v>
      </c>
    </row>
    <row r="370" spans="1:4" x14ac:dyDescent="0.25">
      <c r="A370" t="s">
        <v>3174</v>
      </c>
      <c r="B370" t="s">
        <v>3175</v>
      </c>
      <c r="C370">
        <v>14</v>
      </c>
      <c r="D370" s="9" t="str">
        <f>VLOOKUP(Table_miniLM_titles_topics[[#This Row],[Column3.topic]], miniLM_titles_topicdesciption!$B$2:$C$28, 2, FALSE)</f>
        <v>14_virtual_exchange_professional_literacy</v>
      </c>
    </row>
    <row r="371" spans="1:4" x14ac:dyDescent="0.25">
      <c r="A371" t="s">
        <v>3179</v>
      </c>
      <c r="B371" t="s">
        <v>3180</v>
      </c>
      <c r="C371">
        <v>-1</v>
      </c>
      <c r="D371" s="9" t="str">
        <f>VLOOKUP(Table_miniLM_titles_topics[[#This Row],[Column3.topic]], miniLM_titles_topicdesciption!$B$2:$C$28, 2, FALSE)</f>
        <v>-1_of_and_language_learning</v>
      </c>
    </row>
    <row r="372" spans="1:4" x14ac:dyDescent="0.25">
      <c r="A372" t="s">
        <v>3184</v>
      </c>
      <c r="B372" t="s">
        <v>3185</v>
      </c>
      <c r="C372">
        <v>-1</v>
      </c>
      <c r="D372" s="9" t="str">
        <f>VLOOKUP(Table_miniLM_titles_topics[[#This Row],[Column3.topic]], miniLM_titles_topicdesciption!$B$2:$C$28, 2, FALSE)</f>
        <v>-1_of_and_language_learning</v>
      </c>
    </row>
    <row r="373" spans="1:4" x14ac:dyDescent="0.25">
      <c r="A373" t="s">
        <v>3188</v>
      </c>
      <c r="B373" t="s">
        <v>3189</v>
      </c>
      <c r="C373">
        <v>-1</v>
      </c>
      <c r="D373" s="9" t="str">
        <f>VLOOKUP(Table_miniLM_titles_topics[[#This Row],[Column3.topic]], miniLM_titles_topicdesciption!$B$2:$C$28, 2, FALSE)</f>
        <v>-1_of_and_language_learning</v>
      </c>
    </row>
    <row r="374" spans="1:4" x14ac:dyDescent="0.25">
      <c r="A374" t="s">
        <v>3193</v>
      </c>
      <c r="B374" t="s">
        <v>3194</v>
      </c>
      <c r="C374">
        <v>3</v>
      </c>
      <c r="D374" s="9" t="str">
        <f>VLOOKUP(Table_miniLM_titles_topics[[#This Row],[Column3.topic]], miniLM_titles_topicdesciption!$B$2:$C$28, 2, FALSE)</f>
        <v>3_online_language_learning_of</v>
      </c>
    </row>
    <row r="375" spans="1:4" x14ac:dyDescent="0.25">
      <c r="A375" t="s">
        <v>3198</v>
      </c>
      <c r="B375" t="s">
        <v>3199</v>
      </c>
      <c r="C375">
        <v>13</v>
      </c>
      <c r="D375" s="9" t="str">
        <f>VLOOKUP(Table_miniLM_titles_topics[[#This Row],[Column3.topic]], miniLM_titles_topicdesciption!$B$2:$C$28, 2, FALSE)</f>
        <v>13_virtual_reality_3d_immersive</v>
      </c>
    </row>
    <row r="376" spans="1:4" x14ac:dyDescent="0.25">
      <c r="A376" t="s">
        <v>3203</v>
      </c>
      <c r="B376" t="s">
        <v>5983</v>
      </c>
      <c r="C376">
        <v>3</v>
      </c>
      <c r="D376" s="9" t="str">
        <f>VLOOKUP(Table_miniLM_titles_topics[[#This Row],[Column3.topic]], miniLM_titles_topicdesciption!$B$2:$C$28, 2, FALSE)</f>
        <v>3_online_language_learning_of</v>
      </c>
    </row>
    <row r="377" spans="1:4" x14ac:dyDescent="0.25">
      <c r="A377" t="s">
        <v>3207</v>
      </c>
      <c r="B377" t="s">
        <v>5982</v>
      </c>
      <c r="C377">
        <v>-1</v>
      </c>
      <c r="D377" s="9" t="str">
        <f>VLOOKUP(Table_miniLM_titles_topics[[#This Row],[Column3.topic]], miniLM_titles_topicdesciption!$B$2:$C$28, 2, FALSE)</f>
        <v>-1_of_and_language_learning</v>
      </c>
    </row>
    <row r="378" spans="1:4" x14ac:dyDescent="0.25">
      <c r="A378" t="s">
        <v>3210</v>
      </c>
      <c r="B378" t="s">
        <v>3211</v>
      </c>
      <c r="C378">
        <v>-1</v>
      </c>
      <c r="D378" s="9" t="str">
        <f>VLOOKUP(Table_miniLM_titles_topics[[#This Row],[Column3.topic]], miniLM_titles_topicdesciption!$B$2:$C$28, 2, FALSE)</f>
        <v>-1_of_and_language_learning</v>
      </c>
    </row>
    <row r="379" spans="1:4" x14ac:dyDescent="0.25">
      <c r="A379" t="s">
        <v>3216</v>
      </c>
      <c r="B379" t="s">
        <v>5984</v>
      </c>
      <c r="C379">
        <v>8</v>
      </c>
      <c r="D379" s="9" t="str">
        <f>VLOOKUP(Table_miniLM_titles_topics[[#This Row],[Column3.topic]], miniLM_titles_topicdesciption!$B$2:$C$28, 2, FALSE)</f>
        <v>8_data_driven_collocation_dictionaries</v>
      </c>
    </row>
    <row r="380" spans="1:4" x14ac:dyDescent="0.25">
      <c r="A380" t="s">
        <v>3220</v>
      </c>
      <c r="B380" t="s">
        <v>3221</v>
      </c>
      <c r="C380">
        <v>-1</v>
      </c>
      <c r="D380" s="9" t="str">
        <f>VLOOKUP(Table_miniLM_titles_topics[[#This Row],[Column3.topic]], miniLM_titles_topicdesciption!$B$2:$C$28, 2, FALSE)</f>
        <v>-1_of_and_language_learning</v>
      </c>
    </row>
    <row r="381" spans="1:4" x14ac:dyDescent="0.25">
      <c r="A381" t="s">
        <v>3437</v>
      </c>
      <c r="B381" t="s">
        <v>3438</v>
      </c>
      <c r="C381">
        <v>9</v>
      </c>
      <c r="D381" s="9" t="str">
        <f>VLOOKUP(Table_miniLM_titles_topics[[#This Row],[Column3.topic]], miniLM_titles_topicdesciption!$B$2:$C$28, 2, FALSE)</f>
        <v>9_technology_teachers_technological_teaching</v>
      </c>
    </row>
    <row r="382" spans="1:4" x14ac:dyDescent="0.25">
      <c r="A382" t="s">
        <v>3442</v>
      </c>
      <c r="B382" t="s">
        <v>3443</v>
      </c>
      <c r="C382">
        <v>-1</v>
      </c>
      <c r="D382" s="9" t="str">
        <f>VLOOKUP(Table_miniLM_titles_topics[[#This Row],[Column3.topic]], miniLM_titles_topicdesciption!$B$2:$C$28, 2, FALSE)</f>
        <v>-1_of_and_language_learning</v>
      </c>
    </row>
    <row r="383" spans="1:4" x14ac:dyDescent="0.25">
      <c r="A383" t="s">
        <v>3448</v>
      </c>
      <c r="B383" t="s">
        <v>3449</v>
      </c>
      <c r="C383">
        <v>10</v>
      </c>
      <c r="D383" s="9" t="str">
        <f>VLOOKUP(Table_miniLM_titles_topics[[#This Row],[Column3.topic]], miniLM_titles_topicdesciption!$B$2:$C$28, 2, FALSE)</f>
        <v>10_technology_language_assisted_learning</v>
      </c>
    </row>
    <row r="384" spans="1:4" x14ac:dyDescent="0.25">
      <c r="A384" t="s">
        <v>3453</v>
      </c>
      <c r="B384" t="s">
        <v>3454</v>
      </c>
      <c r="C384">
        <v>-1</v>
      </c>
      <c r="D384" s="9" t="str">
        <f>VLOOKUP(Table_miniLM_titles_topics[[#This Row],[Column3.topic]], miniLM_titles_topicdesciption!$B$2:$C$28, 2, FALSE)</f>
        <v>-1_of_and_language_learning</v>
      </c>
    </row>
    <row r="385" spans="1:4" x14ac:dyDescent="0.25">
      <c r="A385" t="s">
        <v>3458</v>
      </c>
      <c r="B385" t="s">
        <v>3459</v>
      </c>
      <c r="C385">
        <v>3</v>
      </c>
      <c r="D385" s="9" t="str">
        <f>VLOOKUP(Table_miniLM_titles_topics[[#This Row],[Column3.topic]], miniLM_titles_topicdesciption!$B$2:$C$28, 2, FALSE)</f>
        <v>3_online_language_learning_of</v>
      </c>
    </row>
    <row r="386" spans="1:4" x14ac:dyDescent="0.25">
      <c r="A386" t="s">
        <v>3464</v>
      </c>
      <c r="B386" t="s">
        <v>3465</v>
      </c>
      <c r="C386">
        <v>0</v>
      </c>
      <c r="D386" s="9" t="str">
        <f>VLOOKUP(Table_miniLM_titles_topics[[#This Row],[Column3.topic]], miniLM_titles_topicdesciption!$B$2:$C$28, 2, FALSE)</f>
        <v>0_writing_feedback_collaborative_automated</v>
      </c>
    </row>
    <row r="387" spans="1:4" x14ac:dyDescent="0.25">
      <c r="A387" t="s">
        <v>3469</v>
      </c>
      <c r="B387" t="s">
        <v>3470</v>
      </c>
      <c r="C387">
        <v>8</v>
      </c>
      <c r="D387" s="9" t="str">
        <f>VLOOKUP(Table_miniLM_titles_topics[[#This Row],[Column3.topic]], miniLM_titles_topicdesciption!$B$2:$C$28, 2, FALSE)</f>
        <v>8_data_driven_collocation_dictionaries</v>
      </c>
    </row>
    <row r="388" spans="1:4" x14ac:dyDescent="0.25">
      <c r="A388" t="s">
        <v>3474</v>
      </c>
      <c r="B388" t="s">
        <v>3475</v>
      </c>
      <c r="C388">
        <v>13</v>
      </c>
      <c r="D388" s="9" t="str">
        <f>VLOOKUP(Table_miniLM_titles_topics[[#This Row],[Column3.topic]], miniLM_titles_topicdesciption!$B$2:$C$28, 2, FALSE)</f>
        <v>13_virtual_reality_3d_immersive</v>
      </c>
    </row>
    <row r="389" spans="1:4" x14ac:dyDescent="0.25">
      <c r="A389" t="s">
        <v>3479</v>
      </c>
      <c r="B389" t="s">
        <v>3480</v>
      </c>
      <c r="C389">
        <v>7</v>
      </c>
      <c r="D389" s="9" t="str">
        <f>VLOOKUP(Table_miniLM_titles_topics[[#This Row],[Column3.topic]], miniLM_titles_topicdesciption!$B$2:$C$28, 2, FALSE)</f>
        <v>7_telecollaboration_intercultural_telecollabor...</v>
      </c>
    </row>
    <row r="390" spans="1:4" x14ac:dyDescent="0.25">
      <c r="A390" t="s">
        <v>3484</v>
      </c>
      <c r="B390" t="s">
        <v>3485</v>
      </c>
      <c r="C390">
        <v>-1</v>
      </c>
      <c r="D390" s="9" t="str">
        <f>VLOOKUP(Table_miniLM_titles_topics[[#This Row],[Column3.topic]], miniLM_titles_topicdesciption!$B$2:$C$28, 2, FALSE)</f>
        <v>-1_of_and_language_learning</v>
      </c>
    </row>
    <row r="391" spans="1:4" x14ac:dyDescent="0.25">
      <c r="A391" t="s">
        <v>3490</v>
      </c>
      <c r="B391" t="s">
        <v>3491</v>
      </c>
      <c r="C391">
        <v>-1</v>
      </c>
      <c r="D391" s="9" t="str">
        <f>VLOOKUP(Table_miniLM_titles_topics[[#This Row],[Column3.topic]], miniLM_titles_topicdesciption!$B$2:$C$28, 2, FALSE)</f>
        <v>-1_of_and_language_learning</v>
      </c>
    </row>
    <row r="392" spans="1:4" x14ac:dyDescent="0.25">
      <c r="A392" t="s">
        <v>3495</v>
      </c>
      <c r="B392" t="s">
        <v>3496</v>
      </c>
      <c r="C392">
        <v>3</v>
      </c>
      <c r="D392" s="9" t="str">
        <f>VLOOKUP(Table_miniLM_titles_topics[[#This Row],[Column3.topic]], miniLM_titles_topicdesciption!$B$2:$C$28, 2, FALSE)</f>
        <v>3_online_language_learning_of</v>
      </c>
    </row>
    <row r="393" spans="1:4" x14ac:dyDescent="0.25">
      <c r="A393" t="s">
        <v>3500</v>
      </c>
      <c r="B393" t="s">
        <v>3501</v>
      </c>
      <c r="C393">
        <v>21</v>
      </c>
      <c r="D393" s="9" t="str">
        <f>VLOOKUP(Table_miniLM_titles_topics[[#This Row],[Column3.topic]], miniLM_titles_topicdesciption!$B$2:$C$28, 2, FALSE)</f>
        <v>21_reading_strategies_comprehension_students</v>
      </c>
    </row>
    <row r="394" spans="1:4" x14ac:dyDescent="0.25">
      <c r="A394" t="s">
        <v>3505</v>
      </c>
      <c r="B394" t="s">
        <v>3506</v>
      </c>
      <c r="C394">
        <v>7</v>
      </c>
      <c r="D394" s="9" t="str">
        <f>VLOOKUP(Table_miniLM_titles_topics[[#This Row],[Column3.topic]], miniLM_titles_topicdesciption!$B$2:$C$28, 2, FALSE)</f>
        <v>7_telecollaboration_intercultural_telecollabor...</v>
      </c>
    </row>
    <row r="395" spans="1:4" x14ac:dyDescent="0.25">
      <c r="A395" t="s">
        <v>3511</v>
      </c>
      <c r="B395" t="s">
        <v>3512</v>
      </c>
      <c r="C395">
        <v>13</v>
      </c>
      <c r="D395" s="9" t="str">
        <f>VLOOKUP(Table_miniLM_titles_topics[[#This Row],[Column3.topic]], miniLM_titles_topicdesciption!$B$2:$C$28, 2, FALSE)</f>
        <v>13_virtual_reality_3d_immersive</v>
      </c>
    </row>
    <row r="396" spans="1:4" x14ac:dyDescent="0.25">
      <c r="A396" t="s">
        <v>3516</v>
      </c>
      <c r="B396" t="s">
        <v>3517</v>
      </c>
      <c r="C396">
        <v>0</v>
      </c>
      <c r="D396" s="9" t="str">
        <f>VLOOKUP(Table_miniLM_titles_topics[[#This Row],[Column3.topic]], miniLM_titles_topicdesciption!$B$2:$C$28, 2, FALSE)</f>
        <v>0_writing_feedback_collaborative_automated</v>
      </c>
    </row>
    <row r="397" spans="1:4" x14ac:dyDescent="0.25">
      <c r="A397" t="s">
        <v>3521</v>
      </c>
      <c r="B397" t="s">
        <v>3522</v>
      </c>
      <c r="C397">
        <v>4</v>
      </c>
      <c r="D397" s="9" t="str">
        <f>VLOOKUP(Table_miniLM_titles_topics[[#This Row],[Column3.topic]], miniLM_titles_topicdesciption!$B$2:$C$28, 2, FALSE)</f>
        <v>4_game_games_digital_playing</v>
      </c>
    </row>
    <row r="398" spans="1:4" x14ac:dyDescent="0.25">
      <c r="A398" t="s">
        <v>3526</v>
      </c>
      <c r="B398" t="s">
        <v>3527</v>
      </c>
      <c r="C398">
        <v>1</v>
      </c>
      <c r="D398" s="9" t="str">
        <f>VLOOKUP(Table_miniLM_titles_topics[[#This Row],[Column3.topic]], miniLM_titles_topicdesciption!$B$2:$C$28, 2, FALSE)</f>
        <v>1_call_research_sla_the</v>
      </c>
    </row>
    <row r="399" spans="1:4" x14ac:dyDescent="0.25">
      <c r="A399" t="s">
        <v>3530</v>
      </c>
      <c r="B399" t="s">
        <v>3531</v>
      </c>
      <c r="C399">
        <v>5</v>
      </c>
      <c r="D399" s="9" t="str">
        <f>VLOOKUP(Table_miniLM_titles_topics[[#This Row],[Column3.topic]], miniLM_titles_topicdesciption!$B$2:$C$28, 2, FALSE)</f>
        <v>5_pronunciation_speech_training_recognition</v>
      </c>
    </row>
    <row r="400" spans="1:4" x14ac:dyDescent="0.25">
      <c r="A400" t="s">
        <v>3535</v>
      </c>
      <c r="B400" t="s">
        <v>3536</v>
      </c>
      <c r="C400">
        <v>-1</v>
      </c>
      <c r="D400" s="9" t="str">
        <f>VLOOKUP(Table_miniLM_titles_topics[[#This Row],[Column3.topic]], miniLM_titles_topicdesciption!$B$2:$C$28, 2, FALSE)</f>
        <v>-1_of_and_language_learning</v>
      </c>
    </row>
    <row r="401" spans="1:4" x14ac:dyDescent="0.25">
      <c r="A401" t="s">
        <v>3540</v>
      </c>
      <c r="B401" t="s">
        <v>3541</v>
      </c>
      <c r="C401">
        <v>-1</v>
      </c>
      <c r="D401" s="9" t="str">
        <f>VLOOKUP(Table_miniLM_titles_topics[[#This Row],[Column3.topic]], miniLM_titles_topicdesciption!$B$2:$C$28, 2, FALSE)</f>
        <v>-1_of_and_language_learning</v>
      </c>
    </row>
    <row r="402" spans="1:4" x14ac:dyDescent="0.25">
      <c r="A402" t="s">
        <v>3545</v>
      </c>
      <c r="B402" t="s">
        <v>3546</v>
      </c>
      <c r="C402">
        <v>-1</v>
      </c>
      <c r="D402" s="9" t="str">
        <f>VLOOKUP(Table_miniLM_titles_topics[[#This Row],[Column3.topic]], miniLM_titles_topicdesciption!$B$2:$C$28, 2, FALSE)</f>
        <v>-1_of_and_language_learning</v>
      </c>
    </row>
    <row r="403" spans="1:4" x14ac:dyDescent="0.25">
      <c r="A403" t="s">
        <v>3550</v>
      </c>
      <c r="B403" t="s">
        <v>3551</v>
      </c>
      <c r="C403">
        <v>-1</v>
      </c>
      <c r="D403" s="9" t="str">
        <f>VLOOKUP(Table_miniLM_titles_topics[[#This Row],[Column3.topic]], miniLM_titles_topicdesciption!$B$2:$C$28, 2, FALSE)</f>
        <v>-1_of_and_language_learning</v>
      </c>
    </row>
    <row r="404" spans="1:4" x14ac:dyDescent="0.25">
      <c r="A404" t="s">
        <v>3555</v>
      </c>
      <c r="B404" t="s">
        <v>3556</v>
      </c>
      <c r="C404">
        <v>11</v>
      </c>
      <c r="D404" s="9" t="str">
        <f>VLOOKUP(Table_miniLM_titles_topics[[#This Row],[Column3.topic]], miniLM_titles_topicdesciption!$B$2:$C$28, 2, FALSE)</f>
        <v>11_comprehension_captions_listening_captioned</v>
      </c>
    </row>
    <row r="405" spans="1:4" x14ac:dyDescent="0.25">
      <c r="A405" t="s">
        <v>3560</v>
      </c>
      <c r="B405" t="s">
        <v>3561</v>
      </c>
      <c r="C405">
        <v>11</v>
      </c>
      <c r="D405" s="9" t="str">
        <f>VLOOKUP(Table_miniLM_titles_topics[[#This Row],[Column3.topic]], miniLM_titles_topicdesciption!$B$2:$C$28, 2, FALSE)</f>
        <v>11_comprehension_captions_listening_captioned</v>
      </c>
    </row>
    <row r="406" spans="1:4" x14ac:dyDescent="0.25">
      <c r="A406" t="s">
        <v>3565</v>
      </c>
      <c r="B406" t="s">
        <v>3566</v>
      </c>
      <c r="C406">
        <v>1</v>
      </c>
      <c r="D406" s="9" t="str">
        <f>VLOOKUP(Table_miniLM_titles_topics[[#This Row],[Column3.topic]], miniLM_titles_topicdesciption!$B$2:$C$28, 2, FALSE)</f>
        <v>1_call_research_sla_the</v>
      </c>
    </row>
    <row r="407" spans="1:4" x14ac:dyDescent="0.25">
      <c r="A407" t="s">
        <v>3571</v>
      </c>
      <c r="B407" t="s">
        <v>5992</v>
      </c>
      <c r="C407">
        <v>-1</v>
      </c>
      <c r="D407" s="9" t="str">
        <f>VLOOKUP(Table_miniLM_titles_topics[[#This Row],[Column3.topic]], miniLM_titles_topicdesciption!$B$2:$C$28, 2, FALSE)</f>
        <v>-1_of_and_language_learning</v>
      </c>
    </row>
    <row r="408" spans="1:4" x14ac:dyDescent="0.25">
      <c r="A408" t="s">
        <v>3575</v>
      </c>
      <c r="B408" t="s">
        <v>3576</v>
      </c>
      <c r="C408">
        <v>-1</v>
      </c>
      <c r="D408" s="9" t="str">
        <f>VLOOKUP(Table_miniLM_titles_topics[[#This Row],[Column3.topic]], miniLM_titles_topicdesciption!$B$2:$C$28, 2, FALSE)</f>
        <v>-1_of_and_language_learning</v>
      </c>
    </row>
    <row r="409" spans="1:4" x14ac:dyDescent="0.25">
      <c r="A409" t="s">
        <v>3580</v>
      </c>
      <c r="B409" t="s">
        <v>3581</v>
      </c>
      <c r="C409">
        <v>-1</v>
      </c>
      <c r="D409" s="9" t="str">
        <f>VLOOKUP(Table_miniLM_titles_topics[[#This Row],[Column3.topic]], miniLM_titles_topicdesciption!$B$2:$C$28, 2, FALSE)</f>
        <v>-1_of_and_language_learning</v>
      </c>
    </row>
    <row r="410" spans="1:4" x14ac:dyDescent="0.25">
      <c r="A410" t="s">
        <v>3585</v>
      </c>
      <c r="B410" t="s">
        <v>3586</v>
      </c>
      <c r="C410">
        <v>21</v>
      </c>
      <c r="D410" s="9" t="str">
        <f>VLOOKUP(Table_miniLM_titles_topics[[#This Row],[Column3.topic]], miniLM_titles_topicdesciption!$B$2:$C$28, 2, FALSE)</f>
        <v>21_reading_strategies_comprehension_students</v>
      </c>
    </row>
    <row r="411" spans="1:4" x14ac:dyDescent="0.25">
      <c r="A411" t="s">
        <v>3590</v>
      </c>
      <c r="B411" t="s">
        <v>3591</v>
      </c>
      <c r="C411">
        <v>-1</v>
      </c>
      <c r="D411" s="9" t="str">
        <f>VLOOKUP(Table_miniLM_titles_topics[[#This Row],[Column3.topic]], miniLM_titles_topicdesciption!$B$2:$C$28, 2, FALSE)</f>
        <v>-1_of_and_language_learning</v>
      </c>
    </row>
    <row r="412" spans="1:4" x14ac:dyDescent="0.25">
      <c r="A412" t="s">
        <v>3595</v>
      </c>
      <c r="B412" t="s">
        <v>3596</v>
      </c>
      <c r="C412">
        <v>5</v>
      </c>
      <c r="D412" s="9" t="str">
        <f>VLOOKUP(Table_miniLM_titles_topics[[#This Row],[Column3.topic]], miniLM_titles_topicdesciption!$B$2:$C$28, 2, FALSE)</f>
        <v>5_pronunciation_speech_training_recognition</v>
      </c>
    </row>
    <row r="413" spans="1:4" x14ac:dyDescent="0.25">
      <c r="A413" t="s">
        <v>3600</v>
      </c>
      <c r="B413" t="s">
        <v>3601</v>
      </c>
      <c r="C413">
        <v>-1</v>
      </c>
      <c r="D413" s="9" t="str">
        <f>VLOOKUP(Table_miniLM_titles_topics[[#This Row],[Column3.topic]], miniLM_titles_topicdesciption!$B$2:$C$28, 2, FALSE)</f>
        <v>-1_of_and_language_learning</v>
      </c>
    </row>
    <row r="414" spans="1:4" x14ac:dyDescent="0.25">
      <c r="A414" t="s">
        <v>3605</v>
      </c>
      <c r="B414" t="s">
        <v>5991</v>
      </c>
      <c r="C414">
        <v>8</v>
      </c>
      <c r="D414" s="9" t="str">
        <f>VLOOKUP(Table_miniLM_titles_topics[[#This Row],[Column3.topic]], miniLM_titles_topicdesciption!$B$2:$C$28, 2, FALSE)</f>
        <v>8_data_driven_collocation_dictionaries</v>
      </c>
    </row>
    <row r="415" spans="1:4" x14ac:dyDescent="0.25">
      <c r="A415" t="s">
        <v>3609</v>
      </c>
      <c r="B415" t="s">
        <v>3610</v>
      </c>
      <c r="C415">
        <v>14</v>
      </c>
      <c r="D415" s="9" t="str">
        <f>VLOOKUP(Table_miniLM_titles_topics[[#This Row],[Column3.topic]], miniLM_titles_topicdesciption!$B$2:$C$28, 2, FALSE)</f>
        <v>14_virtual_exchange_professional_literacy</v>
      </c>
    </row>
    <row r="416" spans="1:4" x14ac:dyDescent="0.25">
      <c r="A416" t="s">
        <v>3614</v>
      </c>
      <c r="B416" t="s">
        <v>3615</v>
      </c>
      <c r="C416">
        <v>0</v>
      </c>
      <c r="D416" s="9" t="str">
        <f>VLOOKUP(Table_miniLM_titles_topics[[#This Row],[Column3.topic]], miniLM_titles_topicdesciption!$B$2:$C$28, 2, FALSE)</f>
        <v>0_writing_feedback_collaborative_automated</v>
      </c>
    </row>
    <row r="417" spans="1:4" x14ac:dyDescent="0.25">
      <c r="A417" t="s">
        <v>3619</v>
      </c>
      <c r="B417" t="s">
        <v>3620</v>
      </c>
      <c r="C417">
        <v>3</v>
      </c>
      <c r="D417" s="9" t="str">
        <f>VLOOKUP(Table_miniLM_titles_topics[[#This Row],[Column3.topic]], miniLM_titles_topicdesciption!$B$2:$C$28, 2, FALSE)</f>
        <v>3_online_language_learning_of</v>
      </c>
    </row>
    <row r="418" spans="1:4" x14ac:dyDescent="0.25">
      <c r="A418" t="s">
        <v>3624</v>
      </c>
      <c r="B418" t="s">
        <v>3625</v>
      </c>
      <c r="C418">
        <v>-1</v>
      </c>
      <c r="D418" s="9" t="str">
        <f>VLOOKUP(Table_miniLM_titles_topics[[#This Row],[Column3.topic]], miniLM_titles_topicdesciption!$B$2:$C$28, 2, FALSE)</f>
        <v>-1_of_and_language_learning</v>
      </c>
    </row>
    <row r="419" spans="1:4" x14ac:dyDescent="0.25">
      <c r="A419" t="s">
        <v>3630</v>
      </c>
      <c r="B419" t="s">
        <v>3631</v>
      </c>
      <c r="C419">
        <v>5</v>
      </c>
      <c r="D419" s="9" t="str">
        <f>VLOOKUP(Table_miniLM_titles_topics[[#This Row],[Column3.topic]], miniLM_titles_topicdesciption!$B$2:$C$28, 2, FALSE)</f>
        <v>5_pronunciation_speech_training_recognition</v>
      </c>
    </row>
    <row r="420" spans="1:4" x14ac:dyDescent="0.25">
      <c r="A420" t="s">
        <v>3635</v>
      </c>
      <c r="B420" t="s">
        <v>3636</v>
      </c>
      <c r="C420">
        <v>0</v>
      </c>
      <c r="D420" s="9" t="str">
        <f>VLOOKUP(Table_miniLM_titles_topics[[#This Row],[Column3.topic]], miniLM_titles_topicdesciption!$B$2:$C$28, 2, FALSE)</f>
        <v>0_writing_feedback_collaborative_automated</v>
      </c>
    </row>
    <row r="421" spans="1:4" x14ac:dyDescent="0.25">
      <c r="A421" t="s">
        <v>3640</v>
      </c>
      <c r="B421" t="s">
        <v>3641</v>
      </c>
      <c r="C421">
        <v>2</v>
      </c>
      <c r="D421" s="9" t="str">
        <f>VLOOKUP(Table_miniLM_titles_topics[[#This Row],[Column3.topic]], miniLM_titles_topicdesciption!$B$2:$C$28, 2, FALSE)</f>
        <v>2_mobile_learning_assisted_language</v>
      </c>
    </row>
    <row r="422" spans="1:4" x14ac:dyDescent="0.25">
      <c r="A422" t="s">
        <v>3645</v>
      </c>
      <c r="B422" t="s">
        <v>3646</v>
      </c>
      <c r="C422">
        <v>20</v>
      </c>
      <c r="D422" s="9" t="str">
        <f>VLOOKUP(Table_miniLM_titles_topics[[#This Row],[Column3.topic]], miniLM_titles_topicdesciption!$B$2:$C$28, 2, FALSE)</f>
        <v>20_social_media_networking_networks</v>
      </c>
    </row>
    <row r="423" spans="1:4" x14ac:dyDescent="0.25">
      <c r="A423" t="s">
        <v>3650</v>
      </c>
      <c r="B423" t="s">
        <v>5990</v>
      </c>
      <c r="C423">
        <v>3</v>
      </c>
      <c r="D423" s="9" t="str">
        <f>VLOOKUP(Table_miniLM_titles_topics[[#This Row],[Column3.topic]], miniLM_titles_topicdesciption!$B$2:$C$28, 2, FALSE)</f>
        <v>3_online_language_learning_of</v>
      </c>
    </row>
    <row r="424" spans="1:4" x14ac:dyDescent="0.25">
      <c r="A424" t="s">
        <v>3654</v>
      </c>
      <c r="B424" t="s">
        <v>3655</v>
      </c>
      <c r="C424">
        <v>-1</v>
      </c>
      <c r="D424" s="9" t="str">
        <f>VLOOKUP(Table_miniLM_titles_topics[[#This Row],[Column3.topic]], miniLM_titles_topicdesciption!$B$2:$C$28, 2, FALSE)</f>
        <v>-1_of_and_language_learning</v>
      </c>
    </row>
    <row r="425" spans="1:4" x14ac:dyDescent="0.25">
      <c r="A425" t="s">
        <v>3659</v>
      </c>
      <c r="B425" t="s">
        <v>3660</v>
      </c>
      <c r="C425">
        <v>8</v>
      </c>
      <c r="D425" s="9" t="str">
        <f>VLOOKUP(Table_miniLM_titles_topics[[#This Row],[Column3.topic]], miniLM_titles_topicdesciption!$B$2:$C$28, 2, FALSE)</f>
        <v>8_data_driven_collocation_dictionaries</v>
      </c>
    </row>
    <row r="426" spans="1:4" x14ac:dyDescent="0.25">
      <c r="A426" t="s">
        <v>3663</v>
      </c>
      <c r="B426" t="s">
        <v>3664</v>
      </c>
      <c r="C426">
        <v>10</v>
      </c>
      <c r="D426" s="9" t="str">
        <f>VLOOKUP(Table_miniLM_titles_topics[[#This Row],[Column3.topic]], miniLM_titles_topicdesciption!$B$2:$C$28, 2, FALSE)</f>
        <v>10_technology_language_assisted_learning</v>
      </c>
    </row>
    <row r="427" spans="1:4" x14ac:dyDescent="0.25">
      <c r="A427" t="s">
        <v>3964</v>
      </c>
      <c r="B427" t="s">
        <v>3965</v>
      </c>
      <c r="C427">
        <v>5</v>
      </c>
      <c r="D427" s="9" t="str">
        <f>VLOOKUP(Table_miniLM_titles_topics[[#This Row],[Column3.topic]], miniLM_titles_topicdesciption!$B$2:$C$28, 2, FALSE)</f>
        <v>5_pronunciation_speech_training_recognition</v>
      </c>
    </row>
    <row r="428" spans="1:4" x14ac:dyDescent="0.25">
      <c r="A428" t="s">
        <v>3969</v>
      </c>
      <c r="B428" t="s">
        <v>3970</v>
      </c>
      <c r="C428">
        <v>1</v>
      </c>
      <c r="D428" s="9" t="str">
        <f>VLOOKUP(Table_miniLM_titles_topics[[#This Row],[Column3.topic]], miniLM_titles_topicdesciption!$B$2:$C$28, 2, FALSE)</f>
        <v>1_call_research_sla_the</v>
      </c>
    </row>
    <row r="429" spans="1:4" x14ac:dyDescent="0.25">
      <c r="A429" t="s">
        <v>3974</v>
      </c>
      <c r="B429" t="s">
        <v>5993</v>
      </c>
      <c r="C429">
        <v>3</v>
      </c>
      <c r="D429" s="9" t="str">
        <f>VLOOKUP(Table_miniLM_titles_topics[[#This Row],[Column3.topic]], miniLM_titles_topicdesciption!$B$2:$C$28, 2, FALSE)</f>
        <v>3_online_language_learning_of</v>
      </c>
    </row>
    <row r="430" spans="1:4" x14ac:dyDescent="0.25">
      <c r="A430" t="s">
        <v>3977</v>
      </c>
      <c r="B430" t="s">
        <v>3978</v>
      </c>
      <c r="C430">
        <v>4</v>
      </c>
      <c r="D430" s="9" t="str">
        <f>VLOOKUP(Table_miniLM_titles_topics[[#This Row],[Column3.topic]], miniLM_titles_topicdesciption!$B$2:$C$28, 2, FALSE)</f>
        <v>4_game_games_digital_playing</v>
      </c>
    </row>
    <row r="431" spans="1:4" x14ac:dyDescent="0.25">
      <c r="A431" t="s">
        <v>3982</v>
      </c>
      <c r="B431" t="s">
        <v>3983</v>
      </c>
      <c r="C431">
        <v>4</v>
      </c>
      <c r="D431" s="9" t="str">
        <f>VLOOKUP(Table_miniLM_titles_topics[[#This Row],[Column3.topic]], miniLM_titles_topicdesciption!$B$2:$C$28, 2, FALSE)</f>
        <v>4_game_games_digital_playing</v>
      </c>
    </row>
    <row r="432" spans="1:4" x14ac:dyDescent="0.25">
      <c r="A432" t="s">
        <v>3987</v>
      </c>
      <c r="B432" t="s">
        <v>3988</v>
      </c>
      <c r="C432">
        <v>-1</v>
      </c>
      <c r="D432" s="9" t="str">
        <f>VLOOKUP(Table_miniLM_titles_topics[[#This Row],[Column3.topic]], miniLM_titles_topicdesciption!$B$2:$C$28, 2, FALSE)</f>
        <v>-1_of_and_language_learning</v>
      </c>
    </row>
    <row r="433" spans="1:4" x14ac:dyDescent="0.25">
      <c r="A433" t="s">
        <v>3991</v>
      </c>
      <c r="B433" t="s">
        <v>3992</v>
      </c>
      <c r="C433">
        <v>-1</v>
      </c>
      <c r="D433" s="9" t="str">
        <f>VLOOKUP(Table_miniLM_titles_topics[[#This Row],[Column3.topic]], miniLM_titles_topicdesciption!$B$2:$C$28, 2, FALSE)</f>
        <v>-1_of_and_language_learning</v>
      </c>
    </row>
    <row r="434" spans="1:4" x14ac:dyDescent="0.25">
      <c r="A434" t="s">
        <v>3996</v>
      </c>
      <c r="B434" t="s">
        <v>3997</v>
      </c>
      <c r="C434">
        <v>7</v>
      </c>
      <c r="D434" s="9" t="str">
        <f>VLOOKUP(Table_miniLM_titles_topics[[#This Row],[Column3.topic]], miniLM_titles_topicdesciption!$B$2:$C$28, 2, FALSE)</f>
        <v>7_telecollaboration_intercultural_telecollabor...</v>
      </c>
    </row>
    <row r="435" spans="1:4" x14ac:dyDescent="0.25">
      <c r="A435" t="s">
        <v>4001</v>
      </c>
      <c r="B435" t="s">
        <v>4002</v>
      </c>
      <c r="C435">
        <v>-1</v>
      </c>
      <c r="D435" s="9" t="str">
        <f>VLOOKUP(Table_miniLM_titles_topics[[#This Row],[Column3.topic]], miniLM_titles_topicdesciption!$B$2:$C$28, 2, FALSE)</f>
        <v>-1_of_and_language_learning</v>
      </c>
    </row>
    <row r="436" spans="1:4" x14ac:dyDescent="0.25">
      <c r="A436" t="s">
        <v>4006</v>
      </c>
      <c r="B436" t="s">
        <v>4007</v>
      </c>
      <c r="C436">
        <v>10</v>
      </c>
      <c r="D436" s="9" t="str">
        <f>VLOOKUP(Table_miniLM_titles_topics[[#This Row],[Column3.topic]], miniLM_titles_topicdesciption!$B$2:$C$28, 2, FALSE)</f>
        <v>10_technology_language_assisted_learning</v>
      </c>
    </row>
    <row r="437" spans="1:4" x14ac:dyDescent="0.25">
      <c r="A437" t="s">
        <v>4011</v>
      </c>
      <c r="B437" t="s">
        <v>5994</v>
      </c>
      <c r="C437">
        <v>9</v>
      </c>
      <c r="D437" s="9" t="str">
        <f>VLOOKUP(Table_miniLM_titles_topics[[#This Row],[Column3.topic]], miniLM_titles_topicdesciption!$B$2:$C$28, 2, FALSE)</f>
        <v>9_technology_teachers_technological_teaching</v>
      </c>
    </row>
    <row r="438" spans="1:4" x14ac:dyDescent="0.25">
      <c r="A438" t="s">
        <v>4015</v>
      </c>
      <c r="B438" t="s">
        <v>4016</v>
      </c>
      <c r="C438">
        <v>-1</v>
      </c>
      <c r="D438" s="9" t="str">
        <f>VLOOKUP(Table_miniLM_titles_topics[[#This Row],[Column3.topic]], miniLM_titles_topicdesciption!$B$2:$C$28, 2, FALSE)</f>
        <v>-1_of_and_language_learning</v>
      </c>
    </row>
    <row r="439" spans="1:4" x14ac:dyDescent="0.25">
      <c r="A439" t="s">
        <v>4020</v>
      </c>
      <c r="B439" t="s">
        <v>5995</v>
      </c>
      <c r="C439">
        <v>3</v>
      </c>
      <c r="D439" s="9" t="str">
        <f>VLOOKUP(Table_miniLM_titles_topics[[#This Row],[Column3.topic]], miniLM_titles_topicdesciption!$B$2:$C$28, 2, FALSE)</f>
        <v>3_online_language_learning_of</v>
      </c>
    </row>
    <row r="440" spans="1:4" x14ac:dyDescent="0.25">
      <c r="A440" t="s">
        <v>4024</v>
      </c>
      <c r="B440" t="s">
        <v>4025</v>
      </c>
      <c r="C440">
        <v>16</v>
      </c>
      <c r="D440" s="9" t="str">
        <f>VLOOKUP(Table_miniLM_titles_topics[[#This Row],[Column3.topic]], miniLM_titles_topicdesciption!$B$2:$C$28, 2, FALSE)</f>
        <v>16_oral_communication_mediated_computer</v>
      </c>
    </row>
    <row r="441" spans="1:4" x14ac:dyDescent="0.25">
      <c r="A441" t="s">
        <v>4029</v>
      </c>
      <c r="B441" t="s">
        <v>4030</v>
      </c>
      <c r="C441">
        <v>15</v>
      </c>
      <c r="D441" s="9" t="str">
        <f>VLOOKUP(Table_miniLM_titles_topics[[#This Row],[Column3.topic]], miniLM_titles_topicdesciption!$B$2:$C$28, 2, FALSE)</f>
        <v>15_flipped_classroom_flipping_classrooms</v>
      </c>
    </row>
    <row r="442" spans="1:4" x14ac:dyDescent="0.25">
      <c r="A442" t="s">
        <v>4034</v>
      </c>
      <c r="B442" t="s">
        <v>4035</v>
      </c>
      <c r="C442">
        <v>12</v>
      </c>
      <c r="D442" s="9" t="str">
        <f>VLOOKUP(Table_miniLM_titles_topics[[#This Row],[Column3.topic]], miniLM_titles_topicdesciption!$B$2:$C$28, 2, FALSE)</f>
        <v>12_vocabulary_gloss_glosses_effects</v>
      </c>
    </row>
    <row r="443" spans="1:4" x14ac:dyDescent="0.25">
      <c r="A443" t="s">
        <v>4038</v>
      </c>
      <c r="B443" t="s">
        <v>4039</v>
      </c>
      <c r="C443">
        <v>18</v>
      </c>
      <c r="D443" s="9" t="str">
        <f>VLOOKUP(Table_miniLM_titles_topics[[#This Row],[Column3.topic]], miniLM_titles_topicdesciption!$B$2:$C$28, 2, FALSE)</f>
        <v>18_intercultural_exchange_communicative_compet...</v>
      </c>
    </row>
    <row r="444" spans="1:4" x14ac:dyDescent="0.25">
      <c r="A444" t="s">
        <v>4043</v>
      </c>
      <c r="B444" t="s">
        <v>4044</v>
      </c>
      <c r="C444">
        <v>11</v>
      </c>
      <c r="D444" s="9" t="str">
        <f>VLOOKUP(Table_miniLM_titles_topics[[#This Row],[Column3.topic]], miniLM_titles_topicdesciption!$B$2:$C$28, 2, FALSE)</f>
        <v>11_comprehension_captions_listening_captioned</v>
      </c>
    </row>
    <row r="445" spans="1:4" x14ac:dyDescent="0.25">
      <c r="A445" t="s">
        <v>4048</v>
      </c>
      <c r="B445" t="s">
        <v>4049</v>
      </c>
      <c r="C445">
        <v>-1</v>
      </c>
      <c r="D445" s="9" t="str">
        <f>VLOOKUP(Table_miniLM_titles_topics[[#This Row],[Column3.topic]], miniLM_titles_topicdesciption!$B$2:$C$28, 2, FALSE)</f>
        <v>-1_of_and_language_learning</v>
      </c>
    </row>
    <row r="446" spans="1:4" x14ac:dyDescent="0.25">
      <c r="A446" t="s">
        <v>4053</v>
      </c>
      <c r="B446" t="s">
        <v>4054</v>
      </c>
      <c r="C446">
        <v>12</v>
      </c>
      <c r="D446" s="9" t="str">
        <f>VLOOKUP(Table_miniLM_titles_topics[[#This Row],[Column3.topic]], miniLM_titles_topicdesciption!$B$2:$C$28, 2, FALSE)</f>
        <v>12_vocabulary_gloss_glosses_effects</v>
      </c>
    </row>
    <row r="447" spans="1:4" x14ac:dyDescent="0.25">
      <c r="A447" t="s">
        <v>4058</v>
      </c>
      <c r="B447" t="s">
        <v>4059</v>
      </c>
      <c r="C447">
        <v>0</v>
      </c>
      <c r="D447" s="9" t="str">
        <f>VLOOKUP(Table_miniLM_titles_topics[[#This Row],[Column3.topic]], miniLM_titles_topicdesciption!$B$2:$C$28, 2, FALSE)</f>
        <v>0_writing_feedback_collaborative_automated</v>
      </c>
    </row>
    <row r="448" spans="1:4" x14ac:dyDescent="0.25">
      <c r="A448" t="s">
        <v>4062</v>
      </c>
      <c r="B448" t="s">
        <v>4063</v>
      </c>
      <c r="C448">
        <v>0</v>
      </c>
      <c r="D448" s="9" t="str">
        <f>VLOOKUP(Table_miniLM_titles_topics[[#This Row],[Column3.topic]], miniLM_titles_topicdesciption!$B$2:$C$28, 2, FALSE)</f>
        <v>0_writing_feedback_collaborative_automated</v>
      </c>
    </row>
    <row r="449" spans="1:4" x14ac:dyDescent="0.25">
      <c r="A449" t="s">
        <v>4067</v>
      </c>
      <c r="B449" t="s">
        <v>4068</v>
      </c>
      <c r="C449">
        <v>3</v>
      </c>
      <c r="D449" s="9" t="str">
        <f>VLOOKUP(Table_miniLM_titles_topics[[#This Row],[Column3.topic]], miniLM_titles_topicdesciption!$B$2:$C$28, 2, FALSE)</f>
        <v>3_online_language_learning_of</v>
      </c>
    </row>
    <row r="450" spans="1:4" x14ac:dyDescent="0.25">
      <c r="A450" t="s">
        <v>4072</v>
      </c>
      <c r="B450" t="s">
        <v>4073</v>
      </c>
      <c r="C450">
        <v>-1</v>
      </c>
      <c r="D450" s="9" t="str">
        <f>VLOOKUP(Table_miniLM_titles_topics[[#This Row],[Column3.topic]], miniLM_titles_topicdesciption!$B$2:$C$28, 2, FALSE)</f>
        <v>-1_of_and_language_learning</v>
      </c>
    </row>
    <row r="451" spans="1:4" x14ac:dyDescent="0.25">
      <c r="A451" t="s">
        <v>4077</v>
      </c>
      <c r="B451" t="s">
        <v>4078</v>
      </c>
      <c r="C451">
        <v>21</v>
      </c>
      <c r="D451" s="9" t="str">
        <f>VLOOKUP(Table_miniLM_titles_topics[[#This Row],[Column3.topic]], miniLM_titles_topicdesciption!$B$2:$C$28, 2, FALSE)</f>
        <v>21_reading_strategies_comprehension_students</v>
      </c>
    </row>
    <row r="452" spans="1:4" x14ac:dyDescent="0.25">
      <c r="A452" t="s">
        <v>4082</v>
      </c>
      <c r="B452" t="s">
        <v>4083</v>
      </c>
      <c r="C452">
        <v>13</v>
      </c>
      <c r="D452" s="9" t="str">
        <f>VLOOKUP(Table_miniLM_titles_topics[[#This Row],[Column3.topic]], miniLM_titles_topicdesciption!$B$2:$C$28, 2, FALSE)</f>
        <v>13_virtual_reality_3d_immersive</v>
      </c>
    </row>
    <row r="453" spans="1:4" x14ac:dyDescent="0.25">
      <c r="A453" t="s">
        <v>4087</v>
      </c>
      <c r="B453" t="s">
        <v>4088</v>
      </c>
      <c r="C453">
        <v>17</v>
      </c>
      <c r="D453" s="9" t="str">
        <f>VLOOKUP(Table_miniLM_titles_topics[[#This Row],[Column3.topic]], miniLM_titles_topicdesciption!$B$2:$C$28, 2, FALSE)</f>
        <v>17_storytelling_digital_story_stories</v>
      </c>
    </row>
    <row r="454" spans="1:4" x14ac:dyDescent="0.25">
      <c r="A454" t="s">
        <v>4092</v>
      </c>
      <c r="B454" t="s">
        <v>4093</v>
      </c>
      <c r="C454">
        <v>0</v>
      </c>
      <c r="D454" s="9" t="str">
        <f>VLOOKUP(Table_miniLM_titles_topics[[#This Row],[Column3.topic]], miniLM_titles_topicdesciption!$B$2:$C$28, 2, FALSE)</f>
        <v>0_writing_feedback_collaborative_automated</v>
      </c>
    </row>
    <row r="455" spans="1:4" x14ac:dyDescent="0.25">
      <c r="A455" t="s">
        <v>4097</v>
      </c>
      <c r="B455" t="s">
        <v>4098</v>
      </c>
      <c r="C455">
        <v>-1</v>
      </c>
      <c r="D455" s="9" t="str">
        <f>VLOOKUP(Table_miniLM_titles_topics[[#This Row],[Column3.topic]], miniLM_titles_topicdesciption!$B$2:$C$28, 2, FALSE)</f>
        <v>-1_of_and_language_learning</v>
      </c>
    </row>
    <row r="456" spans="1:4" x14ac:dyDescent="0.25">
      <c r="A456" t="s">
        <v>4103</v>
      </c>
      <c r="B456" t="s">
        <v>4104</v>
      </c>
      <c r="C456">
        <v>9</v>
      </c>
      <c r="D456" s="9" t="str">
        <f>VLOOKUP(Table_miniLM_titles_topics[[#This Row],[Column3.topic]], miniLM_titles_topicdesciption!$B$2:$C$28, 2, FALSE)</f>
        <v>9_technology_teachers_technological_teaching</v>
      </c>
    </row>
    <row r="457" spans="1:4" x14ac:dyDescent="0.25">
      <c r="A457" t="s">
        <v>4109</v>
      </c>
      <c r="B457" t="s">
        <v>4110</v>
      </c>
      <c r="C457">
        <v>1</v>
      </c>
      <c r="D457" s="9" t="str">
        <f>VLOOKUP(Table_miniLM_titles_topics[[#This Row],[Column3.topic]], miniLM_titles_topicdesciption!$B$2:$C$28, 2, FALSE)</f>
        <v>1_call_research_sla_the</v>
      </c>
    </row>
    <row r="458" spans="1:4" x14ac:dyDescent="0.25">
      <c r="A458" t="s">
        <v>4113</v>
      </c>
      <c r="B458" t="s">
        <v>4114</v>
      </c>
      <c r="C458">
        <v>21</v>
      </c>
      <c r="D458" s="9" t="str">
        <f>VLOOKUP(Table_miniLM_titles_topics[[#This Row],[Column3.topic]], miniLM_titles_topicdesciption!$B$2:$C$28, 2, FALSE)</f>
        <v>21_reading_strategies_comprehension_students</v>
      </c>
    </row>
    <row r="459" spans="1:4" x14ac:dyDescent="0.25">
      <c r="A459" t="s">
        <v>4118</v>
      </c>
      <c r="B459" t="s">
        <v>4119</v>
      </c>
      <c r="C459">
        <v>-1</v>
      </c>
      <c r="D459" s="9" t="str">
        <f>VLOOKUP(Table_miniLM_titles_topics[[#This Row],[Column3.topic]], miniLM_titles_topicdesciption!$B$2:$C$28, 2, FALSE)</f>
        <v>-1_of_and_language_learning</v>
      </c>
    </row>
    <row r="460" spans="1:4" x14ac:dyDescent="0.25">
      <c r="A460" t="s">
        <v>4123</v>
      </c>
      <c r="B460" t="s">
        <v>4124</v>
      </c>
      <c r="C460">
        <v>0</v>
      </c>
      <c r="D460" s="9" t="str">
        <f>VLOOKUP(Table_miniLM_titles_topics[[#This Row],[Column3.topic]], miniLM_titles_topicdesciption!$B$2:$C$28, 2, FALSE)</f>
        <v>0_writing_feedback_collaborative_automated</v>
      </c>
    </row>
    <row r="461" spans="1:4" x14ac:dyDescent="0.25">
      <c r="A461" t="s">
        <v>4128</v>
      </c>
      <c r="B461" t="s">
        <v>4129</v>
      </c>
      <c r="C461">
        <v>0</v>
      </c>
      <c r="D461" s="9" t="str">
        <f>VLOOKUP(Table_miniLM_titles_topics[[#This Row],[Column3.topic]], miniLM_titles_topicdesciption!$B$2:$C$28, 2, FALSE)</f>
        <v>0_writing_feedback_collaborative_automated</v>
      </c>
    </row>
    <row r="462" spans="1:4" x14ac:dyDescent="0.25">
      <c r="A462" t="s">
        <v>4133</v>
      </c>
      <c r="B462" t="s">
        <v>5998</v>
      </c>
      <c r="C462">
        <v>22</v>
      </c>
      <c r="D462" s="9" t="str">
        <f>VLOOKUP(Table_miniLM_titles_topics[[#This Row],[Column3.topic]], miniLM_titles_topicdesciption!$B$2:$C$28, 2, FALSE)</f>
        <v>22_corpus_corpora_pedagogy_teacher</v>
      </c>
    </row>
    <row r="463" spans="1:4" x14ac:dyDescent="0.25">
      <c r="A463" t="s">
        <v>4136</v>
      </c>
      <c r="B463" t="s">
        <v>4137</v>
      </c>
      <c r="C463">
        <v>-1</v>
      </c>
      <c r="D463" s="9" t="str">
        <f>VLOOKUP(Table_miniLM_titles_topics[[#This Row],[Column3.topic]], miniLM_titles_topicdesciption!$B$2:$C$28, 2, FALSE)</f>
        <v>-1_of_and_language_learning</v>
      </c>
    </row>
    <row r="464" spans="1:4" x14ac:dyDescent="0.25">
      <c r="A464" t="s">
        <v>4141</v>
      </c>
      <c r="B464" t="s">
        <v>4142</v>
      </c>
      <c r="C464">
        <v>-1</v>
      </c>
      <c r="D464" s="9" t="str">
        <f>VLOOKUP(Table_miniLM_titles_topics[[#This Row],[Column3.topic]], miniLM_titles_topicdesciption!$B$2:$C$28, 2, FALSE)</f>
        <v>-1_of_and_language_learning</v>
      </c>
    </row>
    <row r="465" spans="1:4" x14ac:dyDescent="0.25">
      <c r="A465" t="s">
        <v>4146</v>
      </c>
      <c r="B465" t="s">
        <v>4147</v>
      </c>
      <c r="C465">
        <v>9</v>
      </c>
      <c r="D465" s="9" t="str">
        <f>VLOOKUP(Table_miniLM_titles_topics[[#This Row],[Column3.topic]], miniLM_titles_topicdesciption!$B$2:$C$28, 2, FALSE)</f>
        <v>9_technology_teachers_technological_teaching</v>
      </c>
    </row>
    <row r="466" spans="1:4" x14ac:dyDescent="0.25">
      <c r="A466" t="s">
        <v>4151</v>
      </c>
      <c r="B466" t="s">
        <v>4152</v>
      </c>
      <c r="C466">
        <v>12</v>
      </c>
      <c r="D466" s="9" t="str">
        <f>VLOOKUP(Table_miniLM_titles_topics[[#This Row],[Column3.topic]], miniLM_titles_topicdesciption!$B$2:$C$28, 2, FALSE)</f>
        <v>12_vocabulary_gloss_glosses_effects</v>
      </c>
    </row>
    <row r="467" spans="1:4" x14ac:dyDescent="0.25">
      <c r="A467" t="s">
        <v>4156</v>
      </c>
      <c r="B467" t="s">
        <v>4157</v>
      </c>
      <c r="C467">
        <v>9</v>
      </c>
      <c r="D467" s="9" t="str">
        <f>VLOOKUP(Table_miniLM_titles_topics[[#This Row],[Column3.topic]], miniLM_titles_topicdesciption!$B$2:$C$28, 2, FALSE)</f>
        <v>9_technology_teachers_technological_teaching</v>
      </c>
    </row>
    <row r="468" spans="1:4" x14ac:dyDescent="0.25">
      <c r="A468" t="s">
        <v>4161</v>
      </c>
      <c r="B468" t="s">
        <v>6000</v>
      </c>
      <c r="C468">
        <v>2</v>
      </c>
      <c r="D468" s="9" t="str">
        <f>VLOOKUP(Table_miniLM_titles_topics[[#This Row],[Column3.topic]], miniLM_titles_topicdesciption!$B$2:$C$28, 2, FALSE)</f>
        <v>2_mobile_learning_assisted_language</v>
      </c>
    </row>
    <row r="469" spans="1:4" x14ac:dyDescent="0.25">
      <c r="A469" t="s">
        <v>4164</v>
      </c>
      <c r="B469" t="s">
        <v>4165</v>
      </c>
      <c r="C469">
        <v>19</v>
      </c>
      <c r="D469" s="9" t="str">
        <f>VLOOKUP(Table_miniLM_titles_topics[[#This Row],[Column3.topic]], miniLM_titles_topicdesciption!$B$2:$C$28, 2, FALSE)</f>
        <v>19_blended_learning_inquiry_college</v>
      </c>
    </row>
    <row r="470" spans="1:4" x14ac:dyDescent="0.25">
      <c r="A470" t="s">
        <v>4170</v>
      </c>
      <c r="B470" t="s">
        <v>4171</v>
      </c>
      <c r="C470">
        <v>20</v>
      </c>
      <c r="D470" s="9" t="str">
        <f>VLOOKUP(Table_miniLM_titles_topics[[#This Row],[Column3.topic]], miniLM_titles_topicdesciption!$B$2:$C$28, 2, FALSE)</f>
        <v>20_social_media_networking_networks</v>
      </c>
    </row>
    <row r="471" spans="1:4" x14ac:dyDescent="0.25">
      <c r="A471" t="s">
        <v>4175</v>
      </c>
      <c r="B471" t="s">
        <v>5996</v>
      </c>
      <c r="C471">
        <v>-1</v>
      </c>
      <c r="D471" s="9" t="str">
        <f>VLOOKUP(Table_miniLM_titles_topics[[#This Row],[Column3.topic]], miniLM_titles_topicdesciption!$B$2:$C$28, 2, FALSE)</f>
        <v>-1_of_and_language_learning</v>
      </c>
    </row>
    <row r="472" spans="1:4" x14ac:dyDescent="0.25">
      <c r="A472" t="s">
        <v>4180</v>
      </c>
      <c r="B472" t="s">
        <v>4181</v>
      </c>
      <c r="C472">
        <v>14</v>
      </c>
      <c r="D472" s="9" t="str">
        <f>VLOOKUP(Table_miniLM_titles_topics[[#This Row],[Column3.topic]], miniLM_titles_topicdesciption!$B$2:$C$28, 2, FALSE)</f>
        <v>14_virtual_exchange_professional_literacy</v>
      </c>
    </row>
    <row r="473" spans="1:4" x14ac:dyDescent="0.25">
      <c r="A473" t="s">
        <v>4185</v>
      </c>
      <c r="B473" t="s">
        <v>5997</v>
      </c>
      <c r="C473">
        <v>21</v>
      </c>
      <c r="D473" s="9" t="str">
        <f>VLOOKUP(Table_miniLM_titles_topics[[#This Row],[Column3.topic]], miniLM_titles_topicdesciption!$B$2:$C$28, 2, FALSE)</f>
        <v>21_reading_strategies_comprehension_students</v>
      </c>
    </row>
    <row r="474" spans="1:4" x14ac:dyDescent="0.25">
      <c r="A474" t="s">
        <v>4189</v>
      </c>
      <c r="B474" t="s">
        <v>4190</v>
      </c>
      <c r="C474">
        <v>-1</v>
      </c>
      <c r="D474" s="9" t="str">
        <f>VLOOKUP(Table_miniLM_titles_topics[[#This Row],[Column3.topic]], miniLM_titles_topicdesciption!$B$2:$C$28, 2, FALSE)</f>
        <v>-1_of_and_language_learning</v>
      </c>
    </row>
    <row r="475" spans="1:4" x14ac:dyDescent="0.25">
      <c r="A475" t="s">
        <v>4194</v>
      </c>
      <c r="B475" t="s">
        <v>4195</v>
      </c>
      <c r="C475">
        <v>6</v>
      </c>
      <c r="D475" s="9" t="str">
        <f>VLOOKUP(Table_miniLM_titles_topics[[#This Row],[Column3.topic]], miniLM_titles_topicdesciption!$B$2:$C$28, 2, FALSE)</f>
        <v>6_multimodal_videoconferencing_video_interactions</v>
      </c>
    </row>
    <row r="476" spans="1:4" x14ac:dyDescent="0.25">
      <c r="A476" t="s">
        <v>4199</v>
      </c>
      <c r="B476" t="s">
        <v>4200</v>
      </c>
      <c r="C476">
        <v>-1</v>
      </c>
      <c r="D476" s="9" t="str">
        <f>VLOOKUP(Table_miniLM_titles_topics[[#This Row],[Column3.topic]], miniLM_titles_topicdesciption!$B$2:$C$28, 2, FALSE)</f>
        <v>-1_of_and_language_learning</v>
      </c>
    </row>
    <row r="477" spans="1:4" x14ac:dyDescent="0.25">
      <c r="A477" t="s">
        <v>4204</v>
      </c>
      <c r="B477" t="s">
        <v>4205</v>
      </c>
      <c r="C477">
        <v>3</v>
      </c>
      <c r="D477" s="9" t="str">
        <f>VLOOKUP(Table_miniLM_titles_topics[[#This Row],[Column3.topic]], miniLM_titles_topicdesciption!$B$2:$C$28, 2, FALSE)</f>
        <v>3_online_language_learning_of</v>
      </c>
    </row>
    <row r="478" spans="1:4" x14ac:dyDescent="0.25">
      <c r="A478" t="s">
        <v>4209</v>
      </c>
      <c r="B478" t="s">
        <v>4210</v>
      </c>
      <c r="C478">
        <v>7</v>
      </c>
      <c r="D478" s="9" t="str">
        <f>VLOOKUP(Table_miniLM_titles_topics[[#This Row],[Column3.topic]], miniLM_titles_topicdesciption!$B$2:$C$28, 2, FALSE)</f>
        <v>7_telecollaboration_intercultural_telecollabor...</v>
      </c>
    </row>
    <row r="479" spans="1:4" x14ac:dyDescent="0.25">
      <c r="A479" t="s">
        <v>4214</v>
      </c>
      <c r="B479" t="s">
        <v>4215</v>
      </c>
      <c r="C479">
        <v>-1</v>
      </c>
      <c r="D479" s="9" t="str">
        <f>VLOOKUP(Table_miniLM_titles_topics[[#This Row],[Column3.topic]], miniLM_titles_topicdesciption!$B$2:$C$28, 2, FALSE)</f>
        <v>-1_of_and_language_learning</v>
      </c>
    </row>
    <row r="480" spans="1:4" x14ac:dyDescent="0.25">
      <c r="A480" t="s">
        <v>4220</v>
      </c>
      <c r="B480" t="s">
        <v>4221</v>
      </c>
      <c r="C480">
        <v>0</v>
      </c>
      <c r="D480" s="9" t="str">
        <f>VLOOKUP(Table_miniLM_titles_topics[[#This Row],[Column3.topic]], miniLM_titles_topicdesciption!$B$2:$C$28, 2, FALSE)</f>
        <v>0_writing_feedback_collaborative_automated</v>
      </c>
    </row>
    <row r="481" spans="1:4" x14ac:dyDescent="0.25">
      <c r="A481" t="s">
        <v>4225</v>
      </c>
      <c r="B481" t="s">
        <v>4226</v>
      </c>
      <c r="C481">
        <v>-1</v>
      </c>
      <c r="D481" s="9" t="str">
        <f>VLOOKUP(Table_miniLM_titles_topics[[#This Row],[Column3.topic]], miniLM_titles_topicdesciption!$B$2:$C$28, 2, FALSE)</f>
        <v>-1_of_and_language_learning</v>
      </c>
    </row>
    <row r="482" spans="1:4" x14ac:dyDescent="0.25">
      <c r="A482" t="s">
        <v>4230</v>
      </c>
      <c r="B482" t="s">
        <v>4231</v>
      </c>
      <c r="C482">
        <v>9</v>
      </c>
      <c r="D482" s="9" t="str">
        <f>VLOOKUP(Table_miniLM_titles_topics[[#This Row],[Column3.topic]], miniLM_titles_topicdesciption!$B$2:$C$28, 2, FALSE)</f>
        <v>9_technology_teachers_technological_teaching</v>
      </c>
    </row>
    <row r="483" spans="1:4" x14ac:dyDescent="0.25">
      <c r="A483" t="s">
        <v>4235</v>
      </c>
      <c r="B483" t="s">
        <v>4236</v>
      </c>
      <c r="C483">
        <v>-1</v>
      </c>
      <c r="D483" s="9" t="str">
        <f>VLOOKUP(Table_miniLM_titles_topics[[#This Row],[Column3.topic]], miniLM_titles_topicdesciption!$B$2:$C$28, 2, FALSE)</f>
        <v>-1_of_and_language_learning</v>
      </c>
    </row>
    <row r="484" spans="1:4" x14ac:dyDescent="0.25">
      <c r="A484" t="s">
        <v>4240</v>
      </c>
      <c r="B484" t="s">
        <v>4241</v>
      </c>
      <c r="C484">
        <v>-1</v>
      </c>
      <c r="D484" s="9" t="str">
        <f>VLOOKUP(Table_miniLM_titles_topics[[#This Row],[Column3.topic]], miniLM_titles_topicdesciption!$B$2:$C$28, 2, FALSE)</f>
        <v>-1_of_and_language_learning</v>
      </c>
    </row>
    <row r="485" spans="1:4" x14ac:dyDescent="0.25">
      <c r="A485" t="s">
        <v>4245</v>
      </c>
      <c r="B485" t="s">
        <v>4246</v>
      </c>
      <c r="C485">
        <v>14</v>
      </c>
      <c r="D485" s="9" t="str">
        <f>VLOOKUP(Table_miniLM_titles_topics[[#This Row],[Column3.topic]], miniLM_titles_topicdesciption!$B$2:$C$28, 2, FALSE)</f>
        <v>14_virtual_exchange_professional_literacy</v>
      </c>
    </row>
    <row r="486" spans="1:4" x14ac:dyDescent="0.25">
      <c r="A486" t="s">
        <v>4250</v>
      </c>
      <c r="B486" t="s">
        <v>4251</v>
      </c>
      <c r="C486">
        <v>4</v>
      </c>
      <c r="D486" s="9" t="str">
        <f>VLOOKUP(Table_miniLM_titles_topics[[#This Row],[Column3.topic]], miniLM_titles_topicdesciption!$B$2:$C$28, 2, FALSE)</f>
        <v>4_game_games_digital_playing</v>
      </c>
    </row>
    <row r="487" spans="1:4" x14ac:dyDescent="0.25">
      <c r="A487" t="s">
        <v>4255</v>
      </c>
      <c r="B487" t="s">
        <v>5999</v>
      </c>
      <c r="C487">
        <v>-1</v>
      </c>
      <c r="D487" s="9" t="str">
        <f>VLOOKUP(Table_miniLM_titles_topics[[#This Row],[Column3.topic]], miniLM_titles_topicdesciption!$B$2:$C$28, 2, FALSE)</f>
        <v>-1_of_and_language_learning</v>
      </c>
    </row>
    <row r="488" spans="1:4" x14ac:dyDescent="0.25">
      <c r="A488" t="s">
        <v>4259</v>
      </c>
      <c r="B488" t="s">
        <v>4260</v>
      </c>
      <c r="C488">
        <v>-1</v>
      </c>
      <c r="D488" s="9" t="str">
        <f>VLOOKUP(Table_miniLM_titles_topics[[#This Row],[Column3.topic]], miniLM_titles_topicdesciption!$B$2:$C$28, 2, FALSE)</f>
        <v>-1_of_and_language_learning</v>
      </c>
    </row>
    <row r="489" spans="1:4" x14ac:dyDescent="0.25">
      <c r="A489" t="s">
        <v>4458</v>
      </c>
      <c r="B489" t="s">
        <v>4459</v>
      </c>
      <c r="C489">
        <v>-1</v>
      </c>
      <c r="D489" s="9" t="str">
        <f>VLOOKUP(Table_miniLM_titles_topics[[#This Row],[Column3.topic]], miniLM_titles_topicdesciption!$B$2:$C$28, 2, FALSE)</f>
        <v>-1_of_and_language_learning</v>
      </c>
    </row>
    <row r="490" spans="1:4" x14ac:dyDescent="0.25">
      <c r="A490" t="s">
        <v>4464</v>
      </c>
      <c r="B490" t="s">
        <v>5964</v>
      </c>
      <c r="C490">
        <v>5</v>
      </c>
      <c r="D490" s="9" t="str">
        <f>VLOOKUP(Table_miniLM_titles_topics[[#This Row],[Column3.topic]], miniLM_titles_topicdesciption!$B$2:$C$28, 2, FALSE)</f>
        <v>5_pronunciation_speech_training_recognition</v>
      </c>
    </row>
    <row r="491" spans="1:4" x14ac:dyDescent="0.25">
      <c r="A491" t="s">
        <v>4467</v>
      </c>
      <c r="B491" t="s">
        <v>4468</v>
      </c>
      <c r="C491">
        <v>1</v>
      </c>
      <c r="D491" s="9" t="str">
        <f>VLOOKUP(Table_miniLM_titles_topics[[#This Row],[Column3.topic]], miniLM_titles_topicdesciption!$B$2:$C$28, 2, FALSE)</f>
        <v>1_call_research_sla_the</v>
      </c>
    </row>
    <row r="492" spans="1:4" x14ac:dyDescent="0.25">
      <c r="A492" t="s">
        <v>4472</v>
      </c>
      <c r="B492" t="s">
        <v>4473</v>
      </c>
      <c r="C492">
        <v>2</v>
      </c>
      <c r="D492" s="9" t="str">
        <f>VLOOKUP(Table_miniLM_titles_topics[[#This Row],[Column3.topic]], miniLM_titles_topicdesciption!$B$2:$C$28, 2, FALSE)</f>
        <v>2_mobile_learning_assisted_language</v>
      </c>
    </row>
    <row r="493" spans="1:4" x14ac:dyDescent="0.25">
      <c r="A493" t="s">
        <v>4477</v>
      </c>
      <c r="B493" t="s">
        <v>4478</v>
      </c>
      <c r="C493">
        <v>2</v>
      </c>
      <c r="D493" s="9" t="str">
        <f>VLOOKUP(Table_miniLM_titles_topics[[#This Row],[Column3.topic]], miniLM_titles_topicdesciption!$B$2:$C$28, 2, FALSE)</f>
        <v>2_mobile_learning_assisted_language</v>
      </c>
    </row>
    <row r="494" spans="1:4" x14ac:dyDescent="0.25">
      <c r="A494" t="s">
        <v>4481</v>
      </c>
      <c r="B494" t="s">
        <v>4482</v>
      </c>
      <c r="C494">
        <v>1</v>
      </c>
      <c r="D494" s="9" t="str">
        <f>VLOOKUP(Table_miniLM_titles_topics[[#This Row],[Column3.topic]], miniLM_titles_topicdesciption!$B$2:$C$28, 2, FALSE)</f>
        <v>1_call_research_sla_the</v>
      </c>
    </row>
    <row r="495" spans="1:4" x14ac:dyDescent="0.25">
      <c r="A495" t="s">
        <v>4486</v>
      </c>
      <c r="B495" t="s">
        <v>4487</v>
      </c>
      <c r="C495">
        <v>1</v>
      </c>
      <c r="D495" s="9" t="str">
        <f>VLOOKUP(Table_miniLM_titles_topics[[#This Row],[Column3.topic]], miniLM_titles_topicdesciption!$B$2:$C$28, 2, FALSE)</f>
        <v>1_call_research_sla_the</v>
      </c>
    </row>
    <row r="496" spans="1:4" x14ac:dyDescent="0.25">
      <c r="A496" t="s">
        <v>4491</v>
      </c>
      <c r="B496" t="s">
        <v>4492</v>
      </c>
      <c r="C496">
        <v>19</v>
      </c>
      <c r="D496" s="9" t="str">
        <f>VLOOKUP(Table_miniLM_titles_topics[[#This Row],[Column3.topic]], miniLM_titles_topicdesciption!$B$2:$C$28, 2, FALSE)</f>
        <v>19_blended_learning_inquiry_college</v>
      </c>
    </row>
    <row r="497" spans="1:4" x14ac:dyDescent="0.25">
      <c r="A497" t="s">
        <v>4496</v>
      </c>
      <c r="B497" t="s">
        <v>4497</v>
      </c>
      <c r="C497">
        <v>6</v>
      </c>
      <c r="D497" s="9" t="str">
        <f>VLOOKUP(Table_miniLM_titles_topics[[#This Row],[Column3.topic]], miniLM_titles_topicdesciption!$B$2:$C$28, 2, FALSE)</f>
        <v>6_multimodal_videoconferencing_video_interactions</v>
      </c>
    </row>
    <row r="498" spans="1:4" x14ac:dyDescent="0.25">
      <c r="A498" t="s">
        <v>4501</v>
      </c>
      <c r="B498" t="s">
        <v>4502</v>
      </c>
      <c r="C498">
        <v>0</v>
      </c>
      <c r="D498" s="9" t="str">
        <f>VLOOKUP(Table_miniLM_titles_topics[[#This Row],[Column3.topic]], miniLM_titles_topicdesciption!$B$2:$C$28, 2, FALSE)</f>
        <v>0_writing_feedback_collaborative_automated</v>
      </c>
    </row>
    <row r="499" spans="1:4" x14ac:dyDescent="0.25">
      <c r="A499" t="s">
        <v>4506</v>
      </c>
      <c r="B499" t="s">
        <v>4507</v>
      </c>
      <c r="C499">
        <v>11</v>
      </c>
      <c r="D499" s="9" t="str">
        <f>VLOOKUP(Table_miniLM_titles_topics[[#This Row],[Column3.topic]], miniLM_titles_topicdesciption!$B$2:$C$28, 2, FALSE)</f>
        <v>11_comprehension_captions_listening_captioned</v>
      </c>
    </row>
    <row r="500" spans="1:4" x14ac:dyDescent="0.25">
      <c r="A500" t="s">
        <v>4511</v>
      </c>
      <c r="B500" t="s">
        <v>4512</v>
      </c>
      <c r="C500">
        <v>3</v>
      </c>
      <c r="D500" s="9" t="str">
        <f>VLOOKUP(Table_miniLM_titles_topics[[#This Row],[Column3.topic]], miniLM_titles_topicdesciption!$B$2:$C$28, 2, FALSE)</f>
        <v>3_online_language_learning_of</v>
      </c>
    </row>
    <row r="501" spans="1:4" x14ac:dyDescent="0.25">
      <c r="A501" t="s">
        <v>4516</v>
      </c>
      <c r="B501" t="s">
        <v>4517</v>
      </c>
      <c r="C501">
        <v>0</v>
      </c>
      <c r="D501" s="9" t="str">
        <f>VLOOKUP(Table_miniLM_titles_topics[[#This Row],[Column3.topic]], miniLM_titles_topicdesciption!$B$2:$C$28, 2, FALSE)</f>
        <v>0_writing_feedback_collaborative_automated</v>
      </c>
    </row>
    <row r="502" spans="1:4" x14ac:dyDescent="0.25">
      <c r="A502" t="s">
        <v>4521</v>
      </c>
      <c r="B502" t="s">
        <v>4522</v>
      </c>
      <c r="C502">
        <v>0</v>
      </c>
      <c r="D502" s="9" t="str">
        <f>VLOOKUP(Table_miniLM_titles_topics[[#This Row],[Column3.topic]], miniLM_titles_topicdesciption!$B$2:$C$28, 2, FALSE)</f>
        <v>0_writing_feedback_collaborative_automated</v>
      </c>
    </row>
    <row r="503" spans="1:4" x14ac:dyDescent="0.25">
      <c r="A503" t="s">
        <v>4526</v>
      </c>
      <c r="B503" t="s">
        <v>4527</v>
      </c>
      <c r="C503">
        <v>5</v>
      </c>
      <c r="D503" s="9" t="str">
        <f>VLOOKUP(Table_miniLM_titles_topics[[#This Row],[Column3.topic]], miniLM_titles_topicdesciption!$B$2:$C$28, 2, FALSE)</f>
        <v>5_pronunciation_speech_training_recognition</v>
      </c>
    </row>
    <row r="504" spans="1:4" x14ac:dyDescent="0.25">
      <c r="A504" t="s">
        <v>4530</v>
      </c>
      <c r="B504" t="s">
        <v>4531</v>
      </c>
      <c r="C504">
        <v>-1</v>
      </c>
      <c r="D504" s="9" t="str">
        <f>VLOOKUP(Table_miniLM_titles_topics[[#This Row],[Column3.topic]], miniLM_titles_topicdesciption!$B$2:$C$28, 2, FALSE)</f>
        <v>-1_of_and_language_learning</v>
      </c>
    </row>
    <row r="505" spans="1:4" x14ac:dyDescent="0.25">
      <c r="A505" t="s">
        <v>4535</v>
      </c>
      <c r="B505" t="s">
        <v>4536</v>
      </c>
      <c r="C505">
        <v>-1</v>
      </c>
      <c r="D505" s="9" t="str">
        <f>VLOOKUP(Table_miniLM_titles_topics[[#This Row],[Column3.topic]], miniLM_titles_topicdesciption!$B$2:$C$28, 2, FALSE)</f>
        <v>-1_of_and_language_learning</v>
      </c>
    </row>
    <row r="506" spans="1:4" x14ac:dyDescent="0.25">
      <c r="A506" t="s">
        <v>4540</v>
      </c>
      <c r="B506" t="s">
        <v>4541</v>
      </c>
      <c r="C506">
        <v>0</v>
      </c>
      <c r="D506" s="9" t="str">
        <f>VLOOKUP(Table_miniLM_titles_topics[[#This Row],[Column3.topic]], miniLM_titles_topicdesciption!$B$2:$C$28, 2, FALSE)</f>
        <v>0_writing_feedback_collaborative_automated</v>
      </c>
    </row>
    <row r="507" spans="1:4" x14ac:dyDescent="0.25">
      <c r="A507" t="s">
        <v>4545</v>
      </c>
      <c r="B507" t="s">
        <v>4546</v>
      </c>
      <c r="C507">
        <v>5</v>
      </c>
      <c r="D507" s="9" t="str">
        <f>VLOOKUP(Table_miniLM_titles_topics[[#This Row],[Column3.topic]], miniLM_titles_topicdesciption!$B$2:$C$28, 2, FALSE)</f>
        <v>5_pronunciation_speech_training_recognition</v>
      </c>
    </row>
    <row r="508" spans="1:4" x14ac:dyDescent="0.25">
      <c r="A508" t="s">
        <v>4550</v>
      </c>
      <c r="B508" t="s">
        <v>4551</v>
      </c>
      <c r="C508">
        <v>4</v>
      </c>
      <c r="D508" s="9" t="str">
        <f>VLOOKUP(Table_miniLM_titles_topics[[#This Row],[Column3.topic]], miniLM_titles_topicdesciption!$B$2:$C$28, 2, FALSE)</f>
        <v>4_game_games_digital_playing</v>
      </c>
    </row>
    <row r="509" spans="1:4" x14ac:dyDescent="0.25">
      <c r="A509" t="s">
        <v>377</v>
      </c>
      <c r="B509" t="s">
        <v>378</v>
      </c>
      <c r="C509">
        <v>7</v>
      </c>
      <c r="D509" s="9" t="str">
        <f>VLOOKUP(Table_miniLM_titles_topics[[#This Row],[Column3.topic]], miniLM_titles_topicdesciption!$B$2:$C$28, 2, FALSE)</f>
        <v>7_telecollaboration_intercultural_telecollabor...</v>
      </c>
    </row>
    <row r="510" spans="1:4" x14ac:dyDescent="0.25">
      <c r="A510" t="s">
        <v>384</v>
      </c>
      <c r="B510" t="s">
        <v>385</v>
      </c>
      <c r="C510">
        <v>3</v>
      </c>
      <c r="D510" s="9" t="str">
        <f>VLOOKUP(Table_miniLM_titles_topics[[#This Row],[Column3.topic]], miniLM_titles_topicdesciption!$B$2:$C$28, 2, FALSE)</f>
        <v>3_online_language_learning_of</v>
      </c>
    </row>
    <row r="511" spans="1:4" x14ac:dyDescent="0.25">
      <c r="A511" t="s">
        <v>390</v>
      </c>
      <c r="B511" t="s">
        <v>391</v>
      </c>
      <c r="C511">
        <v>-1</v>
      </c>
      <c r="D511" s="9" t="str">
        <f>VLOOKUP(Table_miniLM_titles_topics[[#This Row],[Column3.topic]], miniLM_titles_topicdesciption!$B$2:$C$28, 2, FALSE)</f>
        <v>-1_of_and_language_learning</v>
      </c>
    </row>
    <row r="512" spans="1:4" x14ac:dyDescent="0.25">
      <c r="A512" t="s">
        <v>395</v>
      </c>
      <c r="B512" t="s">
        <v>396</v>
      </c>
      <c r="C512">
        <v>1</v>
      </c>
      <c r="D512" s="9" t="str">
        <f>VLOOKUP(Table_miniLM_titles_topics[[#This Row],[Column3.topic]], miniLM_titles_topicdesciption!$B$2:$C$28, 2, FALSE)</f>
        <v>1_call_research_sla_the</v>
      </c>
    </row>
    <row r="513" spans="1:4" x14ac:dyDescent="0.25">
      <c r="A513" t="s">
        <v>400</v>
      </c>
      <c r="B513" t="s">
        <v>401</v>
      </c>
      <c r="C513">
        <v>18</v>
      </c>
      <c r="D513" s="9" t="str">
        <f>VLOOKUP(Table_miniLM_titles_topics[[#This Row],[Column3.topic]], miniLM_titles_topicdesciption!$B$2:$C$28, 2, FALSE)</f>
        <v>18_intercultural_exchange_communicative_compet...</v>
      </c>
    </row>
    <row r="514" spans="1:4" x14ac:dyDescent="0.25">
      <c r="A514" t="s">
        <v>405</v>
      </c>
      <c r="B514" t="s">
        <v>406</v>
      </c>
      <c r="C514">
        <v>22</v>
      </c>
      <c r="D514" s="9" t="str">
        <f>VLOOKUP(Table_miniLM_titles_topics[[#This Row],[Column3.topic]], miniLM_titles_topicdesciption!$B$2:$C$28, 2, FALSE)</f>
        <v>22_corpus_corpora_pedagogy_teacher</v>
      </c>
    </row>
    <row r="515" spans="1:4" x14ac:dyDescent="0.25">
      <c r="A515" t="s">
        <v>410</v>
      </c>
      <c r="B515" t="s">
        <v>411</v>
      </c>
      <c r="C515">
        <v>24</v>
      </c>
      <c r="D515" s="9" t="str">
        <f>VLOOKUP(Table_miniLM_titles_topics[[#This Row],[Column3.topic]], miniLM_titles_topicdesciption!$B$2:$C$28, 2, FALSE)</f>
        <v>24_chat_task_text_l2</v>
      </c>
    </row>
    <row r="516" spans="1:4" x14ac:dyDescent="0.25">
      <c r="A516" t="s">
        <v>415</v>
      </c>
      <c r="B516" t="s">
        <v>416</v>
      </c>
      <c r="C516">
        <v>1</v>
      </c>
      <c r="D516" s="9" t="str">
        <f>VLOOKUP(Table_miniLM_titles_topics[[#This Row],[Column3.topic]], miniLM_titles_topicdesciption!$B$2:$C$28, 2, FALSE)</f>
        <v>1_call_research_sla_the</v>
      </c>
    </row>
    <row r="517" spans="1:4" x14ac:dyDescent="0.25">
      <c r="A517" t="s">
        <v>419</v>
      </c>
      <c r="B517" t="s">
        <v>420</v>
      </c>
      <c r="C517">
        <v>9</v>
      </c>
      <c r="D517" s="9" t="str">
        <f>VLOOKUP(Table_miniLM_titles_topics[[#This Row],[Column3.topic]], miniLM_titles_topicdesciption!$B$2:$C$28, 2, FALSE)</f>
        <v>9_technology_teachers_technological_teaching</v>
      </c>
    </row>
    <row r="518" spans="1:4" x14ac:dyDescent="0.25">
      <c r="A518" t="s">
        <v>424</v>
      </c>
      <c r="B518" t="s">
        <v>425</v>
      </c>
      <c r="C518">
        <v>4</v>
      </c>
      <c r="D518" s="9" t="str">
        <f>VLOOKUP(Table_miniLM_titles_topics[[#This Row],[Column3.topic]], miniLM_titles_topicdesciption!$B$2:$C$28, 2, FALSE)</f>
        <v>4_game_games_digital_playing</v>
      </c>
    </row>
    <row r="519" spans="1:4" x14ac:dyDescent="0.25">
      <c r="A519" t="s">
        <v>429</v>
      </c>
      <c r="B519" t="s">
        <v>430</v>
      </c>
      <c r="C519">
        <v>-1</v>
      </c>
      <c r="D519" s="9" t="str">
        <f>VLOOKUP(Table_miniLM_titles_topics[[#This Row],[Column3.topic]], miniLM_titles_topicdesciption!$B$2:$C$28, 2, FALSE)</f>
        <v>-1_of_and_language_learning</v>
      </c>
    </row>
    <row r="520" spans="1:4" x14ac:dyDescent="0.25">
      <c r="A520" t="s">
        <v>434</v>
      </c>
      <c r="B520" t="s">
        <v>435</v>
      </c>
      <c r="C520">
        <v>19</v>
      </c>
      <c r="D520" s="9" t="str">
        <f>VLOOKUP(Table_miniLM_titles_topics[[#This Row],[Column3.topic]], miniLM_titles_topicdesciption!$B$2:$C$28, 2, FALSE)</f>
        <v>19_blended_learning_inquiry_college</v>
      </c>
    </row>
    <row r="521" spans="1:4" x14ac:dyDescent="0.25">
      <c r="A521" t="s">
        <v>439</v>
      </c>
      <c r="B521" t="s">
        <v>440</v>
      </c>
      <c r="C521">
        <v>12</v>
      </c>
      <c r="D521" s="9" t="str">
        <f>VLOOKUP(Table_miniLM_titles_topics[[#This Row],[Column3.topic]], miniLM_titles_topicdesciption!$B$2:$C$28, 2, FALSE)</f>
        <v>12_vocabulary_gloss_glosses_effects</v>
      </c>
    </row>
    <row r="522" spans="1:4" x14ac:dyDescent="0.25">
      <c r="A522" t="s">
        <v>445</v>
      </c>
      <c r="B522" t="s">
        <v>446</v>
      </c>
      <c r="C522">
        <v>5</v>
      </c>
      <c r="D522" s="9" t="str">
        <f>VLOOKUP(Table_miniLM_titles_topics[[#This Row],[Column3.topic]], miniLM_titles_topicdesciption!$B$2:$C$28, 2, FALSE)</f>
        <v>5_pronunciation_speech_training_recognition</v>
      </c>
    </row>
    <row r="523" spans="1:4" x14ac:dyDescent="0.25">
      <c r="A523" t="s">
        <v>450</v>
      </c>
      <c r="B523" t="s">
        <v>451</v>
      </c>
      <c r="C523">
        <v>15</v>
      </c>
      <c r="D523" s="9" t="str">
        <f>VLOOKUP(Table_miniLM_titles_topics[[#This Row],[Column3.topic]], miniLM_titles_topicdesciption!$B$2:$C$28, 2, FALSE)</f>
        <v>15_flipped_classroom_flipping_classrooms</v>
      </c>
    </row>
    <row r="524" spans="1:4" x14ac:dyDescent="0.25">
      <c r="A524" t="s">
        <v>455</v>
      </c>
      <c r="B524" t="s">
        <v>456</v>
      </c>
      <c r="C524">
        <v>3</v>
      </c>
      <c r="D524" s="9" t="str">
        <f>VLOOKUP(Table_miniLM_titles_topics[[#This Row],[Column3.topic]], miniLM_titles_topicdesciption!$B$2:$C$28, 2, FALSE)</f>
        <v>3_online_language_learning_of</v>
      </c>
    </row>
    <row r="525" spans="1:4" x14ac:dyDescent="0.25">
      <c r="A525" t="s">
        <v>460</v>
      </c>
      <c r="B525" t="s">
        <v>461</v>
      </c>
      <c r="C525">
        <v>-1</v>
      </c>
      <c r="D525" s="9" t="str">
        <f>VLOOKUP(Table_miniLM_titles_topics[[#This Row],[Column3.topic]], miniLM_titles_topicdesciption!$B$2:$C$28, 2, FALSE)</f>
        <v>-1_of_and_language_learning</v>
      </c>
    </row>
    <row r="526" spans="1:4" x14ac:dyDescent="0.25">
      <c r="A526" t="s">
        <v>464</v>
      </c>
      <c r="B526" t="s">
        <v>465</v>
      </c>
      <c r="C526">
        <v>0</v>
      </c>
      <c r="D526" s="9" t="str">
        <f>VLOOKUP(Table_miniLM_titles_topics[[#This Row],[Column3.topic]], miniLM_titles_topicdesciption!$B$2:$C$28, 2, FALSE)</f>
        <v>0_writing_feedback_collaborative_automated</v>
      </c>
    </row>
    <row r="527" spans="1:4" x14ac:dyDescent="0.25">
      <c r="A527" t="s">
        <v>469</v>
      </c>
      <c r="B527" t="s">
        <v>470</v>
      </c>
      <c r="C527">
        <v>5</v>
      </c>
      <c r="D527" s="9" t="str">
        <f>VLOOKUP(Table_miniLM_titles_topics[[#This Row],[Column3.topic]], miniLM_titles_topicdesciption!$B$2:$C$28, 2, FALSE)</f>
        <v>5_pronunciation_speech_training_recognition</v>
      </c>
    </row>
    <row r="528" spans="1:4" x14ac:dyDescent="0.25">
      <c r="A528" t="s">
        <v>474</v>
      </c>
      <c r="B528" t="s">
        <v>475</v>
      </c>
      <c r="C528">
        <v>16</v>
      </c>
      <c r="D528" s="9" t="str">
        <f>VLOOKUP(Table_miniLM_titles_topics[[#This Row],[Column3.topic]], miniLM_titles_topicdesciption!$B$2:$C$28, 2, FALSE)</f>
        <v>16_oral_communication_mediated_computer</v>
      </c>
    </row>
    <row r="529" spans="1:4" x14ac:dyDescent="0.25">
      <c r="A529" t="s">
        <v>479</v>
      </c>
      <c r="B529" t="s">
        <v>480</v>
      </c>
      <c r="C529">
        <v>22</v>
      </c>
      <c r="D529" s="9" t="str">
        <f>VLOOKUP(Table_miniLM_titles_topics[[#This Row],[Column3.topic]], miniLM_titles_topicdesciption!$B$2:$C$28, 2, FALSE)</f>
        <v>22_corpus_corpora_pedagogy_teacher</v>
      </c>
    </row>
    <row r="530" spans="1:4" x14ac:dyDescent="0.25">
      <c r="A530" t="s">
        <v>484</v>
      </c>
      <c r="B530" t="s">
        <v>485</v>
      </c>
      <c r="C530">
        <v>-1</v>
      </c>
      <c r="D530" s="9" t="str">
        <f>VLOOKUP(Table_miniLM_titles_topics[[#This Row],[Column3.topic]], miniLM_titles_topicdesciption!$B$2:$C$28, 2, FALSE)</f>
        <v>-1_of_and_language_learning</v>
      </c>
    </row>
    <row r="531" spans="1:4" x14ac:dyDescent="0.25">
      <c r="A531" t="s">
        <v>489</v>
      </c>
      <c r="B531" t="s">
        <v>490</v>
      </c>
      <c r="C531">
        <v>21</v>
      </c>
      <c r="D531" s="9" t="str">
        <f>VLOOKUP(Table_miniLM_titles_topics[[#This Row],[Column3.topic]], miniLM_titles_topicdesciption!$B$2:$C$28, 2, FALSE)</f>
        <v>21_reading_strategies_comprehension_students</v>
      </c>
    </row>
    <row r="532" spans="1:4" x14ac:dyDescent="0.25">
      <c r="A532" t="s">
        <v>495</v>
      </c>
      <c r="B532" t="s">
        <v>496</v>
      </c>
      <c r="C532">
        <v>8</v>
      </c>
      <c r="D532" s="9" t="str">
        <f>VLOOKUP(Table_miniLM_titles_topics[[#This Row],[Column3.topic]], miniLM_titles_topicdesciption!$B$2:$C$28, 2, FALSE)</f>
        <v>8_data_driven_collocation_dictionaries</v>
      </c>
    </row>
    <row r="533" spans="1:4" x14ac:dyDescent="0.25">
      <c r="A533" t="s">
        <v>501</v>
      </c>
      <c r="B533" t="s">
        <v>502</v>
      </c>
      <c r="C533">
        <v>8</v>
      </c>
      <c r="D533" s="9" t="str">
        <f>VLOOKUP(Table_miniLM_titles_topics[[#This Row],[Column3.topic]], miniLM_titles_topicdesciption!$B$2:$C$28, 2, FALSE)</f>
        <v>8_data_driven_collocation_dictionaries</v>
      </c>
    </row>
    <row r="534" spans="1:4" x14ac:dyDescent="0.25">
      <c r="A534" t="s">
        <v>505</v>
      </c>
      <c r="B534" t="s">
        <v>506</v>
      </c>
      <c r="C534">
        <v>21</v>
      </c>
      <c r="D534" s="9" t="str">
        <f>VLOOKUP(Table_miniLM_titles_topics[[#This Row],[Column3.topic]], miniLM_titles_topicdesciption!$B$2:$C$28, 2, FALSE)</f>
        <v>21_reading_strategies_comprehension_students</v>
      </c>
    </row>
    <row r="535" spans="1:4" x14ac:dyDescent="0.25">
      <c r="A535" t="s">
        <v>510</v>
      </c>
      <c r="B535" t="s">
        <v>511</v>
      </c>
      <c r="C535">
        <v>17</v>
      </c>
      <c r="D535" s="9" t="str">
        <f>VLOOKUP(Table_miniLM_titles_topics[[#This Row],[Column3.topic]], miniLM_titles_topicdesciption!$B$2:$C$28, 2, FALSE)</f>
        <v>17_storytelling_digital_story_stories</v>
      </c>
    </row>
    <row r="536" spans="1:4" x14ac:dyDescent="0.25">
      <c r="A536" t="s">
        <v>515</v>
      </c>
      <c r="B536" t="s">
        <v>516</v>
      </c>
      <c r="C536">
        <v>8</v>
      </c>
      <c r="D536" s="9" t="str">
        <f>VLOOKUP(Table_miniLM_titles_topics[[#This Row],[Column3.topic]], miniLM_titles_topicdesciption!$B$2:$C$28, 2, FALSE)</f>
        <v>8_data_driven_collocation_dictionaries</v>
      </c>
    </row>
    <row r="537" spans="1:4" x14ac:dyDescent="0.25">
      <c r="A537" t="s">
        <v>850</v>
      </c>
      <c r="B537" t="s">
        <v>851</v>
      </c>
      <c r="C537">
        <v>16</v>
      </c>
      <c r="D537" s="9" t="str">
        <f>VLOOKUP(Table_miniLM_titles_topics[[#This Row],[Column3.topic]], miniLM_titles_topicdesciption!$B$2:$C$28, 2, FALSE)</f>
        <v>16_oral_communication_mediated_computer</v>
      </c>
    </row>
    <row r="538" spans="1:4" x14ac:dyDescent="0.25">
      <c r="A538" t="s">
        <v>855</v>
      </c>
      <c r="B538" t="s">
        <v>5550</v>
      </c>
      <c r="C538">
        <v>-1</v>
      </c>
      <c r="D538" s="9" t="str">
        <f>VLOOKUP(Table_miniLM_titles_topics[[#This Row],[Column3.topic]], miniLM_titles_topicdesciption!$B$2:$C$28, 2, FALSE)</f>
        <v>-1_of_and_language_learning</v>
      </c>
    </row>
    <row r="539" spans="1:4" x14ac:dyDescent="0.25">
      <c r="A539" t="s">
        <v>860</v>
      </c>
      <c r="B539" t="s">
        <v>861</v>
      </c>
      <c r="C539">
        <v>-1</v>
      </c>
      <c r="D539" s="9" t="str">
        <f>VLOOKUP(Table_miniLM_titles_topics[[#This Row],[Column3.topic]], miniLM_titles_topicdesciption!$B$2:$C$28, 2, FALSE)</f>
        <v>-1_of_and_language_learning</v>
      </c>
    </row>
    <row r="540" spans="1:4" x14ac:dyDescent="0.25">
      <c r="A540" t="s">
        <v>864</v>
      </c>
      <c r="B540" t="s">
        <v>865</v>
      </c>
      <c r="C540">
        <v>-1</v>
      </c>
      <c r="D540" s="9" t="str">
        <f>VLOOKUP(Table_miniLM_titles_topics[[#This Row],[Column3.topic]], miniLM_titles_topicdesciption!$B$2:$C$28, 2, FALSE)</f>
        <v>-1_of_and_language_learning</v>
      </c>
    </row>
    <row r="541" spans="1:4" x14ac:dyDescent="0.25">
      <c r="A541" t="s">
        <v>870</v>
      </c>
      <c r="B541" t="s">
        <v>871</v>
      </c>
      <c r="C541">
        <v>-1</v>
      </c>
      <c r="D541" s="9" t="str">
        <f>VLOOKUP(Table_miniLM_titles_topics[[#This Row],[Column3.topic]], miniLM_titles_topicdesciption!$B$2:$C$28, 2, FALSE)</f>
        <v>-1_of_and_language_learning</v>
      </c>
    </row>
    <row r="542" spans="1:4" x14ac:dyDescent="0.25">
      <c r="A542" t="s">
        <v>875</v>
      </c>
      <c r="B542" t="s">
        <v>876</v>
      </c>
      <c r="C542">
        <v>7</v>
      </c>
      <c r="D542" s="9" t="str">
        <f>VLOOKUP(Table_miniLM_titles_topics[[#This Row],[Column3.topic]], miniLM_titles_topicdesciption!$B$2:$C$28, 2, FALSE)</f>
        <v>7_telecollaboration_intercultural_telecollabor...</v>
      </c>
    </row>
    <row r="543" spans="1:4" x14ac:dyDescent="0.25">
      <c r="A543" t="s">
        <v>880</v>
      </c>
      <c r="B543" t="s">
        <v>881</v>
      </c>
      <c r="C543">
        <v>5</v>
      </c>
      <c r="D543" s="9" t="str">
        <f>VLOOKUP(Table_miniLM_titles_topics[[#This Row],[Column3.topic]], miniLM_titles_topicdesciption!$B$2:$C$28, 2, FALSE)</f>
        <v>5_pronunciation_speech_training_recognition</v>
      </c>
    </row>
    <row r="544" spans="1:4" x14ac:dyDescent="0.25">
      <c r="A544" t="s">
        <v>885</v>
      </c>
      <c r="B544" t="s">
        <v>886</v>
      </c>
      <c r="C544">
        <v>10</v>
      </c>
      <c r="D544" s="9" t="str">
        <f>VLOOKUP(Table_miniLM_titles_topics[[#This Row],[Column3.topic]], miniLM_titles_topicdesciption!$B$2:$C$28, 2, FALSE)</f>
        <v>10_technology_language_assisted_learning</v>
      </c>
    </row>
    <row r="545" spans="1:4" x14ac:dyDescent="0.25">
      <c r="A545" t="s">
        <v>891</v>
      </c>
      <c r="B545" t="s">
        <v>892</v>
      </c>
      <c r="C545">
        <v>1</v>
      </c>
      <c r="D545" s="9" t="str">
        <f>VLOOKUP(Table_miniLM_titles_topics[[#This Row],[Column3.topic]], miniLM_titles_topicdesciption!$B$2:$C$28, 2, FALSE)</f>
        <v>1_call_research_sla_the</v>
      </c>
    </row>
    <row r="546" spans="1:4" x14ac:dyDescent="0.25">
      <c r="A546" t="s">
        <v>896</v>
      </c>
      <c r="B546" t="s">
        <v>897</v>
      </c>
      <c r="C546">
        <v>10</v>
      </c>
      <c r="D546" s="9" t="str">
        <f>VLOOKUP(Table_miniLM_titles_topics[[#This Row],[Column3.topic]], miniLM_titles_topicdesciption!$B$2:$C$28, 2, FALSE)</f>
        <v>10_technology_language_assisted_learning</v>
      </c>
    </row>
    <row r="547" spans="1:4" x14ac:dyDescent="0.25">
      <c r="A547" t="s">
        <v>901</v>
      </c>
      <c r="B547" t="s">
        <v>902</v>
      </c>
      <c r="C547">
        <v>-1</v>
      </c>
      <c r="D547" s="9" t="str">
        <f>VLOOKUP(Table_miniLM_titles_topics[[#This Row],[Column3.topic]], miniLM_titles_topicdesciption!$B$2:$C$28, 2, FALSE)</f>
        <v>-1_of_and_language_learning</v>
      </c>
    </row>
    <row r="548" spans="1:4" x14ac:dyDescent="0.25">
      <c r="A548" t="s">
        <v>905</v>
      </c>
      <c r="B548" t="s">
        <v>906</v>
      </c>
      <c r="C548">
        <v>3</v>
      </c>
      <c r="D548" s="9" t="str">
        <f>VLOOKUP(Table_miniLM_titles_topics[[#This Row],[Column3.topic]], miniLM_titles_topicdesciption!$B$2:$C$28, 2, FALSE)</f>
        <v>3_online_language_learning_of</v>
      </c>
    </row>
    <row r="549" spans="1:4" x14ac:dyDescent="0.25">
      <c r="A549" t="s">
        <v>910</v>
      </c>
      <c r="B549" t="s">
        <v>911</v>
      </c>
      <c r="C549">
        <v>10</v>
      </c>
      <c r="D549" s="9" t="str">
        <f>VLOOKUP(Table_miniLM_titles_topics[[#This Row],[Column3.topic]], miniLM_titles_topicdesciption!$B$2:$C$28, 2, FALSE)</f>
        <v>10_technology_language_assisted_learning</v>
      </c>
    </row>
    <row r="550" spans="1:4" x14ac:dyDescent="0.25">
      <c r="A550" t="s">
        <v>916</v>
      </c>
      <c r="B550" t="s">
        <v>917</v>
      </c>
      <c r="C550">
        <v>1</v>
      </c>
      <c r="D550" s="9" t="str">
        <f>VLOOKUP(Table_miniLM_titles_topics[[#This Row],[Column3.topic]], miniLM_titles_topicdesciption!$B$2:$C$28, 2, FALSE)</f>
        <v>1_call_research_sla_the</v>
      </c>
    </row>
    <row r="551" spans="1:4" x14ac:dyDescent="0.25">
      <c r="A551" t="s">
        <v>921</v>
      </c>
      <c r="B551" t="s">
        <v>922</v>
      </c>
      <c r="C551">
        <v>13</v>
      </c>
      <c r="D551" s="9" t="str">
        <f>VLOOKUP(Table_miniLM_titles_topics[[#This Row],[Column3.topic]], miniLM_titles_topicdesciption!$B$2:$C$28, 2, FALSE)</f>
        <v>13_virtual_reality_3d_immersive</v>
      </c>
    </row>
    <row r="552" spans="1:4" x14ac:dyDescent="0.25">
      <c r="A552" t="s">
        <v>927</v>
      </c>
      <c r="B552" t="s">
        <v>928</v>
      </c>
      <c r="C552">
        <v>-1</v>
      </c>
      <c r="D552" s="9" t="str">
        <f>VLOOKUP(Table_miniLM_titles_topics[[#This Row],[Column3.topic]], miniLM_titles_topicdesciption!$B$2:$C$28, 2, FALSE)</f>
        <v>-1_of_and_language_learning</v>
      </c>
    </row>
    <row r="553" spans="1:4" x14ac:dyDescent="0.25">
      <c r="A553" t="s">
        <v>932</v>
      </c>
      <c r="B553" t="s">
        <v>933</v>
      </c>
      <c r="C553">
        <v>1</v>
      </c>
      <c r="D553" s="9" t="str">
        <f>VLOOKUP(Table_miniLM_titles_topics[[#This Row],[Column3.topic]], miniLM_titles_topicdesciption!$B$2:$C$28, 2, FALSE)</f>
        <v>1_call_research_sla_the</v>
      </c>
    </row>
    <row r="554" spans="1:4" x14ac:dyDescent="0.25">
      <c r="A554" t="s">
        <v>937</v>
      </c>
      <c r="B554" t="s">
        <v>938</v>
      </c>
      <c r="C554">
        <v>1</v>
      </c>
      <c r="D554" s="9" t="str">
        <f>VLOOKUP(Table_miniLM_titles_topics[[#This Row],[Column3.topic]], miniLM_titles_topicdesciption!$B$2:$C$28, 2, FALSE)</f>
        <v>1_call_research_sla_the</v>
      </c>
    </row>
    <row r="555" spans="1:4" x14ac:dyDescent="0.25">
      <c r="A555" t="s">
        <v>942</v>
      </c>
      <c r="B555" t="s">
        <v>943</v>
      </c>
      <c r="C555">
        <v>3</v>
      </c>
      <c r="D555" s="9" t="str">
        <f>VLOOKUP(Table_miniLM_titles_topics[[#This Row],[Column3.topic]], miniLM_titles_topicdesciption!$B$2:$C$28, 2, FALSE)</f>
        <v>3_online_language_learning_of</v>
      </c>
    </row>
    <row r="556" spans="1:4" x14ac:dyDescent="0.25">
      <c r="A556" t="s">
        <v>947</v>
      </c>
      <c r="B556" t="s">
        <v>948</v>
      </c>
      <c r="C556">
        <v>-1</v>
      </c>
      <c r="D556" s="9" t="str">
        <f>VLOOKUP(Table_miniLM_titles_topics[[#This Row],[Column3.topic]], miniLM_titles_topicdesciption!$B$2:$C$28, 2, FALSE)</f>
        <v>-1_of_and_language_learning</v>
      </c>
    </row>
    <row r="557" spans="1:4" x14ac:dyDescent="0.25">
      <c r="A557" t="s">
        <v>952</v>
      </c>
      <c r="B557" t="s">
        <v>953</v>
      </c>
      <c r="C557">
        <v>1</v>
      </c>
      <c r="D557" s="9" t="str">
        <f>VLOOKUP(Table_miniLM_titles_topics[[#This Row],[Column3.topic]], miniLM_titles_topicdesciption!$B$2:$C$28, 2, FALSE)</f>
        <v>1_call_research_sla_the</v>
      </c>
    </row>
    <row r="558" spans="1:4" x14ac:dyDescent="0.25">
      <c r="A558" t="s">
        <v>956</v>
      </c>
      <c r="B558" t="s">
        <v>957</v>
      </c>
      <c r="C558">
        <v>15</v>
      </c>
      <c r="D558" s="9" t="str">
        <f>VLOOKUP(Table_miniLM_titles_topics[[#This Row],[Column3.topic]], miniLM_titles_topicdesciption!$B$2:$C$28, 2, FALSE)</f>
        <v>15_flipped_classroom_flipping_classrooms</v>
      </c>
    </row>
    <row r="559" spans="1:4" x14ac:dyDescent="0.25">
      <c r="A559" t="s">
        <v>961</v>
      </c>
      <c r="B559" t="s">
        <v>962</v>
      </c>
      <c r="C559">
        <v>-1</v>
      </c>
      <c r="D559" s="9" t="str">
        <f>VLOOKUP(Table_miniLM_titles_topics[[#This Row],[Column3.topic]], miniLM_titles_topicdesciption!$B$2:$C$28, 2, FALSE)</f>
        <v>-1_of_and_language_learning</v>
      </c>
    </row>
    <row r="560" spans="1:4" x14ac:dyDescent="0.25">
      <c r="A560" t="s">
        <v>966</v>
      </c>
      <c r="B560" t="s">
        <v>967</v>
      </c>
      <c r="C560">
        <v>19</v>
      </c>
      <c r="D560" s="9" t="str">
        <f>VLOOKUP(Table_miniLM_titles_topics[[#This Row],[Column3.topic]], miniLM_titles_topicdesciption!$B$2:$C$28, 2, FALSE)</f>
        <v>19_blended_learning_inquiry_college</v>
      </c>
    </row>
    <row r="561" spans="1:4" x14ac:dyDescent="0.25">
      <c r="A561" t="s">
        <v>971</v>
      </c>
      <c r="B561" t="s">
        <v>972</v>
      </c>
      <c r="C561">
        <v>-1</v>
      </c>
      <c r="D561" s="9" t="str">
        <f>VLOOKUP(Table_miniLM_titles_topics[[#This Row],[Column3.topic]], miniLM_titles_topicdesciption!$B$2:$C$28, 2, FALSE)</f>
        <v>-1_of_and_language_learning</v>
      </c>
    </row>
    <row r="562" spans="1:4" x14ac:dyDescent="0.25">
      <c r="A562" t="s">
        <v>976</v>
      </c>
      <c r="B562" t="s">
        <v>977</v>
      </c>
      <c r="C562">
        <v>10</v>
      </c>
      <c r="D562" s="9" t="str">
        <f>VLOOKUP(Table_miniLM_titles_topics[[#This Row],[Column3.topic]], miniLM_titles_topicdesciption!$B$2:$C$28, 2, FALSE)</f>
        <v>10_technology_language_assisted_learning</v>
      </c>
    </row>
    <row r="563" spans="1:4" x14ac:dyDescent="0.25">
      <c r="A563" t="s">
        <v>981</v>
      </c>
      <c r="B563" t="s">
        <v>982</v>
      </c>
      <c r="C563">
        <v>2</v>
      </c>
      <c r="D563" s="9" t="str">
        <f>VLOOKUP(Table_miniLM_titles_topics[[#This Row],[Column3.topic]], miniLM_titles_topicdesciption!$B$2:$C$28, 2, FALSE)</f>
        <v>2_mobile_learning_assisted_language</v>
      </c>
    </row>
    <row r="564" spans="1:4" x14ac:dyDescent="0.25">
      <c r="A564" t="s">
        <v>986</v>
      </c>
      <c r="B564" t="s">
        <v>987</v>
      </c>
      <c r="C564">
        <v>13</v>
      </c>
      <c r="D564" s="9" t="str">
        <f>VLOOKUP(Table_miniLM_titles_topics[[#This Row],[Column3.topic]], miniLM_titles_topicdesciption!$B$2:$C$28, 2, FALSE)</f>
        <v>13_virtual_reality_3d_immersive</v>
      </c>
    </row>
    <row r="565" spans="1:4" x14ac:dyDescent="0.25">
      <c r="A565" t="s">
        <v>1422</v>
      </c>
      <c r="B565" t="s">
        <v>1423</v>
      </c>
      <c r="C565">
        <v>9</v>
      </c>
      <c r="D565" s="9" t="str">
        <f>VLOOKUP(Table_miniLM_titles_topics[[#This Row],[Column3.topic]], miniLM_titles_topicdesciption!$B$2:$C$28, 2, FALSE)</f>
        <v>9_technology_teachers_technological_teaching</v>
      </c>
    </row>
    <row r="566" spans="1:4" x14ac:dyDescent="0.25">
      <c r="A566" t="s">
        <v>1427</v>
      </c>
      <c r="B566" t="s">
        <v>1428</v>
      </c>
      <c r="C566">
        <v>-1</v>
      </c>
      <c r="D566" s="9" t="str">
        <f>VLOOKUP(Table_miniLM_titles_topics[[#This Row],[Column3.topic]], miniLM_titles_topicdesciption!$B$2:$C$28, 2, FALSE)</f>
        <v>-1_of_and_language_learning</v>
      </c>
    </row>
    <row r="567" spans="1:4" x14ac:dyDescent="0.25">
      <c r="A567" t="s">
        <v>1432</v>
      </c>
      <c r="B567" t="s">
        <v>1433</v>
      </c>
      <c r="C567">
        <v>-1</v>
      </c>
      <c r="D567" s="9" t="str">
        <f>VLOOKUP(Table_miniLM_titles_topics[[#This Row],[Column3.topic]], miniLM_titles_topicdesciption!$B$2:$C$28, 2, FALSE)</f>
        <v>-1_of_and_language_learning</v>
      </c>
    </row>
    <row r="568" spans="1:4" x14ac:dyDescent="0.25">
      <c r="A568" t="s">
        <v>1437</v>
      </c>
      <c r="B568" t="s">
        <v>1438</v>
      </c>
      <c r="C568">
        <v>-1</v>
      </c>
      <c r="D568" s="9" t="str">
        <f>VLOOKUP(Table_miniLM_titles_topics[[#This Row],[Column3.topic]], miniLM_titles_topicdesciption!$B$2:$C$28, 2, FALSE)</f>
        <v>-1_of_and_language_learning</v>
      </c>
    </row>
    <row r="569" spans="1:4" x14ac:dyDescent="0.25">
      <c r="A569" t="s">
        <v>1442</v>
      </c>
      <c r="B569" t="s">
        <v>1443</v>
      </c>
      <c r="C569">
        <v>6</v>
      </c>
      <c r="D569" s="9" t="str">
        <f>VLOOKUP(Table_miniLM_titles_topics[[#This Row],[Column3.topic]], miniLM_titles_topicdesciption!$B$2:$C$28, 2, FALSE)</f>
        <v>6_multimodal_videoconferencing_video_interactions</v>
      </c>
    </row>
    <row r="570" spans="1:4" x14ac:dyDescent="0.25">
      <c r="A570" t="s">
        <v>1447</v>
      </c>
      <c r="B570" t="s">
        <v>1448</v>
      </c>
      <c r="C570">
        <v>1</v>
      </c>
      <c r="D570" s="9" t="str">
        <f>VLOOKUP(Table_miniLM_titles_topics[[#This Row],[Column3.topic]], miniLM_titles_topicdesciption!$B$2:$C$28, 2, FALSE)</f>
        <v>1_call_research_sla_the</v>
      </c>
    </row>
    <row r="571" spans="1:4" x14ac:dyDescent="0.25">
      <c r="A571" t="s">
        <v>1452</v>
      </c>
      <c r="B571" t="s">
        <v>1453</v>
      </c>
      <c r="C571">
        <v>0</v>
      </c>
      <c r="D571" s="9" t="str">
        <f>VLOOKUP(Table_miniLM_titles_topics[[#This Row],[Column3.topic]], miniLM_titles_topicdesciption!$B$2:$C$28, 2, FALSE)</f>
        <v>0_writing_feedback_collaborative_automated</v>
      </c>
    </row>
    <row r="572" spans="1:4" x14ac:dyDescent="0.25">
      <c r="A572" t="s">
        <v>1457</v>
      </c>
      <c r="B572" t="s">
        <v>1458</v>
      </c>
      <c r="C572">
        <v>1</v>
      </c>
      <c r="D572" s="9" t="str">
        <f>VLOOKUP(Table_miniLM_titles_topics[[#This Row],[Column3.topic]], miniLM_titles_topicdesciption!$B$2:$C$28, 2, FALSE)</f>
        <v>1_call_research_sla_the</v>
      </c>
    </row>
    <row r="573" spans="1:4" x14ac:dyDescent="0.25">
      <c r="A573" t="s">
        <v>1462</v>
      </c>
      <c r="B573" t="s">
        <v>1463</v>
      </c>
      <c r="C573">
        <v>-1</v>
      </c>
      <c r="D573" s="9" t="str">
        <f>VLOOKUP(Table_miniLM_titles_topics[[#This Row],[Column3.topic]], miniLM_titles_topicdesciption!$B$2:$C$28, 2, FALSE)</f>
        <v>-1_of_and_language_learning</v>
      </c>
    </row>
    <row r="574" spans="1:4" x14ac:dyDescent="0.25">
      <c r="A574" t="s">
        <v>1467</v>
      </c>
      <c r="B574" t="s">
        <v>1468</v>
      </c>
      <c r="C574">
        <v>1</v>
      </c>
      <c r="D574" s="9" t="str">
        <f>VLOOKUP(Table_miniLM_titles_topics[[#This Row],[Column3.topic]], miniLM_titles_topicdesciption!$B$2:$C$28, 2, FALSE)</f>
        <v>1_call_research_sla_the</v>
      </c>
    </row>
    <row r="575" spans="1:4" x14ac:dyDescent="0.25">
      <c r="A575" t="s">
        <v>1472</v>
      </c>
      <c r="B575" t="s">
        <v>1473</v>
      </c>
      <c r="C575">
        <v>0</v>
      </c>
      <c r="D575" s="9" t="str">
        <f>VLOOKUP(Table_miniLM_titles_topics[[#This Row],[Column3.topic]], miniLM_titles_topicdesciption!$B$2:$C$28, 2, FALSE)</f>
        <v>0_writing_feedback_collaborative_automated</v>
      </c>
    </row>
    <row r="576" spans="1:4" x14ac:dyDescent="0.25">
      <c r="A576" t="s">
        <v>1477</v>
      </c>
      <c r="B576" t="s">
        <v>1478</v>
      </c>
      <c r="C576">
        <v>0</v>
      </c>
      <c r="D576" s="9" t="str">
        <f>VLOOKUP(Table_miniLM_titles_topics[[#This Row],[Column3.topic]], miniLM_titles_topicdesciption!$B$2:$C$28, 2, FALSE)</f>
        <v>0_writing_feedback_collaborative_automated</v>
      </c>
    </row>
    <row r="577" spans="1:4" x14ac:dyDescent="0.25">
      <c r="A577" t="s">
        <v>1481</v>
      </c>
      <c r="B577" t="s">
        <v>1482</v>
      </c>
      <c r="C577">
        <v>-1</v>
      </c>
      <c r="D577" s="9" t="str">
        <f>VLOOKUP(Table_miniLM_titles_topics[[#This Row],[Column3.topic]], miniLM_titles_topicdesciption!$B$2:$C$28, 2, FALSE)</f>
        <v>-1_of_and_language_learning</v>
      </c>
    </row>
    <row r="578" spans="1:4" x14ac:dyDescent="0.25">
      <c r="A578" t="s">
        <v>1485</v>
      </c>
      <c r="B578" t="s">
        <v>1486</v>
      </c>
      <c r="C578">
        <v>-1</v>
      </c>
      <c r="D578" s="9" t="str">
        <f>VLOOKUP(Table_miniLM_titles_topics[[#This Row],[Column3.topic]], miniLM_titles_topicdesciption!$B$2:$C$28, 2, FALSE)</f>
        <v>-1_of_and_language_learning</v>
      </c>
    </row>
    <row r="579" spans="1:4" x14ac:dyDescent="0.25">
      <c r="A579" t="s">
        <v>1490</v>
      </c>
      <c r="B579" t="s">
        <v>1491</v>
      </c>
      <c r="C579">
        <v>-1</v>
      </c>
      <c r="D579" s="9" t="str">
        <f>VLOOKUP(Table_miniLM_titles_topics[[#This Row],[Column3.topic]], miniLM_titles_topicdesciption!$B$2:$C$28, 2, FALSE)</f>
        <v>-1_of_and_language_learning</v>
      </c>
    </row>
    <row r="580" spans="1:4" x14ac:dyDescent="0.25">
      <c r="A580" t="s">
        <v>1495</v>
      </c>
      <c r="B580" t="s">
        <v>1496</v>
      </c>
      <c r="C580">
        <v>1</v>
      </c>
      <c r="D580" s="9" t="str">
        <f>VLOOKUP(Table_miniLM_titles_topics[[#This Row],[Column3.topic]], miniLM_titles_topicdesciption!$B$2:$C$28, 2, FALSE)</f>
        <v>1_call_research_sla_the</v>
      </c>
    </row>
    <row r="581" spans="1:4" x14ac:dyDescent="0.25">
      <c r="A581" t="s">
        <v>1500</v>
      </c>
      <c r="B581" t="s">
        <v>1501</v>
      </c>
      <c r="C581">
        <v>0</v>
      </c>
      <c r="D581" s="9" t="str">
        <f>VLOOKUP(Table_miniLM_titles_topics[[#This Row],[Column3.topic]], miniLM_titles_topicdesciption!$B$2:$C$28, 2, FALSE)</f>
        <v>0_writing_feedback_collaborative_automated</v>
      </c>
    </row>
    <row r="582" spans="1:4" x14ac:dyDescent="0.25">
      <c r="A582" t="s">
        <v>1506</v>
      </c>
      <c r="B582" t="s">
        <v>1507</v>
      </c>
      <c r="C582">
        <v>5</v>
      </c>
      <c r="D582" s="9" t="str">
        <f>VLOOKUP(Table_miniLM_titles_topics[[#This Row],[Column3.topic]], miniLM_titles_topicdesciption!$B$2:$C$28, 2, FALSE)</f>
        <v>5_pronunciation_speech_training_recognition</v>
      </c>
    </row>
    <row r="583" spans="1:4" x14ac:dyDescent="0.25">
      <c r="A583" t="s">
        <v>1511</v>
      </c>
      <c r="B583" t="s">
        <v>1512</v>
      </c>
      <c r="C583">
        <v>12</v>
      </c>
      <c r="D583" s="9" t="str">
        <f>VLOOKUP(Table_miniLM_titles_topics[[#This Row],[Column3.topic]], miniLM_titles_topicdesciption!$B$2:$C$28, 2, FALSE)</f>
        <v>12_vocabulary_gloss_glosses_effects</v>
      </c>
    </row>
    <row r="584" spans="1:4" x14ac:dyDescent="0.25">
      <c r="A584" t="s">
        <v>1516</v>
      </c>
      <c r="B584" t="s">
        <v>1517</v>
      </c>
      <c r="C584">
        <v>1</v>
      </c>
      <c r="D584" s="9" t="str">
        <f>VLOOKUP(Table_miniLM_titles_topics[[#This Row],[Column3.topic]], miniLM_titles_topicdesciption!$B$2:$C$28, 2, FALSE)</f>
        <v>1_call_research_sla_the</v>
      </c>
    </row>
    <row r="585" spans="1:4" x14ac:dyDescent="0.25">
      <c r="A585" t="s">
        <v>1521</v>
      </c>
      <c r="B585" t="s">
        <v>1522</v>
      </c>
      <c r="C585">
        <v>-1</v>
      </c>
      <c r="D585" s="9" t="str">
        <f>VLOOKUP(Table_miniLM_titles_topics[[#This Row],[Column3.topic]], miniLM_titles_topicdesciption!$B$2:$C$28, 2, FALSE)</f>
        <v>-1_of_and_language_learning</v>
      </c>
    </row>
    <row r="586" spans="1:4" x14ac:dyDescent="0.25">
      <c r="A586" t="s">
        <v>1526</v>
      </c>
      <c r="B586" t="s">
        <v>1527</v>
      </c>
      <c r="C586">
        <v>13</v>
      </c>
      <c r="D586" s="9" t="str">
        <f>VLOOKUP(Table_miniLM_titles_topics[[#This Row],[Column3.topic]], miniLM_titles_topicdesciption!$B$2:$C$28, 2, FALSE)</f>
        <v>13_virtual_reality_3d_immersive</v>
      </c>
    </row>
    <row r="587" spans="1:4" x14ac:dyDescent="0.25">
      <c r="A587" t="s">
        <v>1532</v>
      </c>
      <c r="B587" t="s">
        <v>1533</v>
      </c>
      <c r="C587">
        <v>17</v>
      </c>
      <c r="D587" s="9" t="str">
        <f>VLOOKUP(Table_miniLM_titles_topics[[#This Row],[Column3.topic]], miniLM_titles_topicdesciption!$B$2:$C$28, 2, FALSE)</f>
        <v>17_storytelling_digital_story_stories</v>
      </c>
    </row>
    <row r="588" spans="1:4" x14ac:dyDescent="0.25">
      <c r="A588" t="s">
        <v>1537</v>
      </c>
      <c r="B588" t="s">
        <v>1538</v>
      </c>
      <c r="C588">
        <v>6</v>
      </c>
      <c r="D588" s="9" t="str">
        <f>VLOOKUP(Table_miniLM_titles_topics[[#This Row],[Column3.topic]], miniLM_titles_topicdesciption!$B$2:$C$28, 2, FALSE)</f>
        <v>6_multimodal_videoconferencing_video_interactions</v>
      </c>
    </row>
    <row r="589" spans="1:4" x14ac:dyDescent="0.25">
      <c r="A589" t="s">
        <v>1542</v>
      </c>
      <c r="B589" t="s">
        <v>1543</v>
      </c>
      <c r="C589">
        <v>-1</v>
      </c>
      <c r="D589" s="9" t="str">
        <f>VLOOKUP(Table_miniLM_titles_topics[[#This Row],[Column3.topic]], miniLM_titles_topicdesciption!$B$2:$C$28, 2, FALSE)</f>
        <v>-1_of_and_language_learning</v>
      </c>
    </row>
    <row r="590" spans="1:4" x14ac:dyDescent="0.25">
      <c r="A590" t="s">
        <v>1547</v>
      </c>
      <c r="B590" t="s">
        <v>5540</v>
      </c>
      <c r="C590">
        <v>-1</v>
      </c>
      <c r="D590" s="9" t="str">
        <f>VLOOKUP(Table_miniLM_titles_topics[[#This Row],[Column3.topic]], miniLM_titles_topicdesciption!$B$2:$C$28, 2, FALSE)</f>
        <v>-1_of_and_language_learning</v>
      </c>
    </row>
    <row r="591" spans="1:4" x14ac:dyDescent="0.25">
      <c r="A591" t="s">
        <v>1550</v>
      </c>
      <c r="B591" t="s">
        <v>1551</v>
      </c>
      <c r="C591">
        <v>19</v>
      </c>
      <c r="D591" s="9" t="str">
        <f>VLOOKUP(Table_miniLM_titles_topics[[#This Row],[Column3.topic]], miniLM_titles_topicdesciption!$B$2:$C$28, 2, FALSE)</f>
        <v>19_blended_learning_inquiry_college</v>
      </c>
    </row>
    <row r="592" spans="1:4" x14ac:dyDescent="0.25">
      <c r="A592" t="s">
        <v>1555</v>
      </c>
      <c r="B592" t="s">
        <v>1556</v>
      </c>
      <c r="C592">
        <v>15</v>
      </c>
      <c r="D592" s="9" t="str">
        <f>VLOOKUP(Table_miniLM_titles_topics[[#This Row],[Column3.topic]], miniLM_titles_topicdesciption!$B$2:$C$28, 2, FALSE)</f>
        <v>15_flipped_classroom_flipping_classrooms</v>
      </c>
    </row>
    <row r="593" spans="1:4" x14ac:dyDescent="0.25">
      <c r="A593" t="s">
        <v>1560</v>
      </c>
      <c r="B593" t="s">
        <v>1561</v>
      </c>
      <c r="C593">
        <v>15</v>
      </c>
      <c r="D593" s="9" t="str">
        <f>VLOOKUP(Table_miniLM_titles_topics[[#This Row],[Column3.topic]], miniLM_titles_topicdesciption!$B$2:$C$28, 2, FALSE)</f>
        <v>15_flipped_classroom_flipping_classrooms</v>
      </c>
    </row>
    <row r="594" spans="1:4" x14ac:dyDescent="0.25">
      <c r="A594" t="s">
        <v>1565</v>
      </c>
      <c r="B594" t="s">
        <v>1566</v>
      </c>
      <c r="C594">
        <v>-1</v>
      </c>
      <c r="D594" s="9" t="str">
        <f>VLOOKUP(Table_miniLM_titles_topics[[#This Row],[Column3.topic]], miniLM_titles_topicdesciption!$B$2:$C$28, 2, FALSE)</f>
        <v>-1_of_and_language_learning</v>
      </c>
    </row>
    <row r="595" spans="1:4" x14ac:dyDescent="0.25">
      <c r="A595" t="s">
        <v>1570</v>
      </c>
      <c r="B595" t="s">
        <v>1571</v>
      </c>
      <c r="C595">
        <v>4</v>
      </c>
      <c r="D595" s="9" t="str">
        <f>VLOOKUP(Table_miniLM_titles_topics[[#This Row],[Column3.topic]], miniLM_titles_topicdesciption!$B$2:$C$28, 2, FALSE)</f>
        <v>4_game_games_digital_playing</v>
      </c>
    </row>
    <row r="596" spans="1:4" x14ac:dyDescent="0.25">
      <c r="A596" t="s">
        <v>1574</v>
      </c>
      <c r="B596" t="s">
        <v>1575</v>
      </c>
      <c r="C596">
        <v>-1</v>
      </c>
      <c r="D596" s="9" t="str">
        <f>VLOOKUP(Table_miniLM_titles_topics[[#This Row],[Column3.topic]], miniLM_titles_topicdesciption!$B$2:$C$28, 2, FALSE)</f>
        <v>-1_of_and_language_learning</v>
      </c>
    </row>
    <row r="597" spans="1:4" x14ac:dyDescent="0.25">
      <c r="A597" t="s">
        <v>1579</v>
      </c>
      <c r="B597" t="s">
        <v>1580</v>
      </c>
      <c r="C597">
        <v>-1</v>
      </c>
      <c r="D597" s="9" t="str">
        <f>VLOOKUP(Table_miniLM_titles_topics[[#This Row],[Column3.topic]], miniLM_titles_topicdesciption!$B$2:$C$28, 2, FALSE)</f>
        <v>-1_of_and_language_learning</v>
      </c>
    </row>
    <row r="598" spans="1:4" x14ac:dyDescent="0.25">
      <c r="A598" t="s">
        <v>1869</v>
      </c>
      <c r="B598" t="s">
        <v>1870</v>
      </c>
      <c r="C598">
        <v>5</v>
      </c>
      <c r="D598" s="9" t="str">
        <f>VLOOKUP(Table_miniLM_titles_topics[[#This Row],[Column3.topic]], miniLM_titles_topicdesciption!$B$2:$C$28, 2, FALSE)</f>
        <v>5_pronunciation_speech_training_recognition</v>
      </c>
    </row>
    <row r="599" spans="1:4" x14ac:dyDescent="0.25">
      <c r="A599" t="s">
        <v>1874</v>
      </c>
      <c r="B599" t="s">
        <v>1875</v>
      </c>
      <c r="C599">
        <v>5</v>
      </c>
      <c r="D599" s="9" t="str">
        <f>VLOOKUP(Table_miniLM_titles_topics[[#This Row],[Column3.topic]], miniLM_titles_topicdesciption!$B$2:$C$28, 2, FALSE)</f>
        <v>5_pronunciation_speech_training_recognition</v>
      </c>
    </row>
    <row r="600" spans="1:4" x14ac:dyDescent="0.25">
      <c r="A600" t="s">
        <v>1879</v>
      </c>
      <c r="B600" t="s">
        <v>1880</v>
      </c>
      <c r="C600">
        <v>-1</v>
      </c>
      <c r="D600" s="9" t="str">
        <f>VLOOKUP(Table_miniLM_titles_topics[[#This Row],[Column3.topic]], miniLM_titles_topicdesciption!$B$2:$C$28, 2, FALSE)</f>
        <v>-1_of_and_language_learning</v>
      </c>
    </row>
    <row r="601" spans="1:4" x14ac:dyDescent="0.25">
      <c r="A601" t="s">
        <v>1884</v>
      </c>
      <c r="B601" t="s">
        <v>1885</v>
      </c>
      <c r="C601">
        <v>-1</v>
      </c>
      <c r="D601" s="9" t="str">
        <f>VLOOKUP(Table_miniLM_titles_topics[[#This Row],[Column3.topic]], miniLM_titles_topicdesciption!$B$2:$C$28, 2, FALSE)</f>
        <v>-1_of_and_language_learning</v>
      </c>
    </row>
    <row r="602" spans="1:4" x14ac:dyDescent="0.25">
      <c r="A602" t="s">
        <v>1889</v>
      </c>
      <c r="B602" t="s">
        <v>1890</v>
      </c>
      <c r="C602">
        <v>24</v>
      </c>
      <c r="D602" s="9" t="str">
        <f>VLOOKUP(Table_miniLM_titles_topics[[#This Row],[Column3.topic]], miniLM_titles_topicdesciption!$B$2:$C$28, 2, FALSE)</f>
        <v>24_chat_task_text_l2</v>
      </c>
    </row>
    <row r="603" spans="1:4" x14ac:dyDescent="0.25">
      <c r="A603" t="s">
        <v>1895</v>
      </c>
      <c r="B603" t="s">
        <v>1896</v>
      </c>
      <c r="C603">
        <v>3</v>
      </c>
      <c r="D603" s="9" t="str">
        <f>VLOOKUP(Table_miniLM_titles_topics[[#This Row],[Column3.topic]], miniLM_titles_topicdesciption!$B$2:$C$28, 2, FALSE)</f>
        <v>3_online_language_learning_of</v>
      </c>
    </row>
    <row r="604" spans="1:4" x14ac:dyDescent="0.25">
      <c r="A604" t="s">
        <v>1901</v>
      </c>
      <c r="B604" t="s">
        <v>1902</v>
      </c>
      <c r="C604">
        <v>17</v>
      </c>
      <c r="D604" s="9" t="str">
        <f>VLOOKUP(Table_miniLM_titles_topics[[#This Row],[Column3.topic]], miniLM_titles_topicdesciption!$B$2:$C$28, 2, FALSE)</f>
        <v>17_storytelling_digital_story_stories</v>
      </c>
    </row>
    <row r="605" spans="1:4" x14ac:dyDescent="0.25">
      <c r="A605" t="s">
        <v>1906</v>
      </c>
      <c r="B605" t="s">
        <v>1907</v>
      </c>
      <c r="C605">
        <v>24</v>
      </c>
      <c r="D605" s="9" t="str">
        <f>VLOOKUP(Table_miniLM_titles_topics[[#This Row],[Column3.topic]], miniLM_titles_topicdesciption!$B$2:$C$28, 2, FALSE)</f>
        <v>24_chat_task_text_l2</v>
      </c>
    </row>
    <row r="606" spans="1:4" x14ac:dyDescent="0.25">
      <c r="A606" t="s">
        <v>1911</v>
      </c>
      <c r="B606" t="s">
        <v>1912</v>
      </c>
      <c r="C606">
        <v>11</v>
      </c>
      <c r="D606" s="9" t="str">
        <f>VLOOKUP(Table_miniLM_titles_topics[[#This Row],[Column3.topic]], miniLM_titles_topicdesciption!$B$2:$C$28, 2, FALSE)</f>
        <v>11_comprehension_captions_listening_captioned</v>
      </c>
    </row>
    <row r="607" spans="1:4" x14ac:dyDescent="0.25">
      <c r="A607" t="s">
        <v>1916</v>
      </c>
      <c r="B607" t="s">
        <v>1917</v>
      </c>
      <c r="C607">
        <v>-1</v>
      </c>
      <c r="D607" s="9" t="str">
        <f>VLOOKUP(Table_miniLM_titles_topics[[#This Row],[Column3.topic]], miniLM_titles_topicdesciption!$B$2:$C$28, 2, FALSE)</f>
        <v>-1_of_and_language_learning</v>
      </c>
    </row>
    <row r="608" spans="1:4" x14ac:dyDescent="0.25">
      <c r="A608" t="s">
        <v>1921</v>
      </c>
      <c r="B608" t="s">
        <v>1922</v>
      </c>
      <c r="C608">
        <v>7</v>
      </c>
      <c r="D608" s="9" t="str">
        <f>VLOOKUP(Table_miniLM_titles_topics[[#This Row],[Column3.topic]], miniLM_titles_topicdesciption!$B$2:$C$28, 2, FALSE)</f>
        <v>7_telecollaboration_intercultural_telecollabor...</v>
      </c>
    </row>
    <row r="609" spans="1:4" x14ac:dyDescent="0.25">
      <c r="A609" t="s">
        <v>1926</v>
      </c>
      <c r="B609" t="s">
        <v>5535</v>
      </c>
      <c r="C609">
        <v>14</v>
      </c>
      <c r="D609" s="9" t="str">
        <f>VLOOKUP(Table_miniLM_titles_topics[[#This Row],[Column3.topic]], miniLM_titles_topicdesciption!$B$2:$C$28, 2, FALSE)</f>
        <v>14_virtual_exchange_professional_literacy</v>
      </c>
    </row>
    <row r="610" spans="1:4" x14ac:dyDescent="0.25">
      <c r="A610" t="s">
        <v>1929</v>
      </c>
      <c r="B610" t="s">
        <v>1930</v>
      </c>
      <c r="C610">
        <v>8</v>
      </c>
      <c r="D610" s="9" t="str">
        <f>VLOOKUP(Table_miniLM_titles_topics[[#This Row],[Column3.topic]], miniLM_titles_topicdesciption!$B$2:$C$28, 2, FALSE)</f>
        <v>8_data_driven_collocation_dictionaries</v>
      </c>
    </row>
    <row r="611" spans="1:4" x14ac:dyDescent="0.25">
      <c r="A611" t="s">
        <v>1934</v>
      </c>
      <c r="B611" t="s">
        <v>1935</v>
      </c>
      <c r="C611">
        <v>10</v>
      </c>
      <c r="D611" s="9" t="str">
        <f>VLOOKUP(Table_miniLM_titles_topics[[#This Row],[Column3.topic]], miniLM_titles_topicdesciption!$B$2:$C$28, 2, FALSE)</f>
        <v>10_technology_language_assisted_learning</v>
      </c>
    </row>
    <row r="612" spans="1:4" x14ac:dyDescent="0.25">
      <c r="A612" t="s">
        <v>1939</v>
      </c>
      <c r="B612" t="s">
        <v>1940</v>
      </c>
      <c r="C612">
        <v>-1</v>
      </c>
      <c r="D612" s="9" t="str">
        <f>VLOOKUP(Table_miniLM_titles_topics[[#This Row],[Column3.topic]], miniLM_titles_topicdesciption!$B$2:$C$28, 2, FALSE)</f>
        <v>-1_of_and_language_learning</v>
      </c>
    </row>
    <row r="613" spans="1:4" x14ac:dyDescent="0.25">
      <c r="A613" t="s">
        <v>1944</v>
      </c>
      <c r="B613" t="s">
        <v>1945</v>
      </c>
      <c r="C613">
        <v>-1</v>
      </c>
      <c r="D613" s="9" t="str">
        <f>VLOOKUP(Table_miniLM_titles_topics[[#This Row],[Column3.topic]], miniLM_titles_topicdesciption!$B$2:$C$28, 2, FALSE)</f>
        <v>-1_of_and_language_learning</v>
      </c>
    </row>
    <row r="614" spans="1:4" x14ac:dyDescent="0.25">
      <c r="A614" t="s">
        <v>1948</v>
      </c>
      <c r="B614" t="s">
        <v>1949</v>
      </c>
      <c r="C614">
        <v>7</v>
      </c>
      <c r="D614" s="9" t="str">
        <f>VLOOKUP(Table_miniLM_titles_topics[[#This Row],[Column3.topic]], miniLM_titles_topicdesciption!$B$2:$C$28, 2, FALSE)</f>
        <v>7_telecollaboration_intercultural_telecollabor...</v>
      </c>
    </row>
    <row r="615" spans="1:4" x14ac:dyDescent="0.25">
      <c r="A615" t="s">
        <v>1954</v>
      </c>
      <c r="B615" t="s">
        <v>1955</v>
      </c>
      <c r="C615">
        <v>5</v>
      </c>
      <c r="D615" s="9" t="str">
        <f>VLOOKUP(Table_miniLM_titles_topics[[#This Row],[Column3.topic]], miniLM_titles_topicdesciption!$B$2:$C$28, 2, FALSE)</f>
        <v>5_pronunciation_speech_training_recognition</v>
      </c>
    </row>
    <row r="616" spans="1:4" x14ac:dyDescent="0.25">
      <c r="A616" t="s">
        <v>1959</v>
      </c>
      <c r="B616" t="s">
        <v>1960</v>
      </c>
      <c r="C616">
        <v>4</v>
      </c>
      <c r="D616" s="9" t="str">
        <f>VLOOKUP(Table_miniLM_titles_topics[[#This Row],[Column3.topic]], miniLM_titles_topicdesciption!$B$2:$C$28, 2, FALSE)</f>
        <v>4_game_games_digital_playing</v>
      </c>
    </row>
    <row r="617" spans="1:4" x14ac:dyDescent="0.25">
      <c r="A617" t="s">
        <v>1963</v>
      </c>
      <c r="B617" t="s">
        <v>1964</v>
      </c>
      <c r="C617">
        <v>2</v>
      </c>
      <c r="D617" s="9" t="str">
        <f>VLOOKUP(Table_miniLM_titles_topics[[#This Row],[Column3.topic]], miniLM_titles_topicdesciption!$B$2:$C$28, 2, FALSE)</f>
        <v>2_mobile_learning_assisted_language</v>
      </c>
    </row>
    <row r="618" spans="1:4" x14ac:dyDescent="0.25">
      <c r="A618" t="s">
        <v>1968</v>
      </c>
      <c r="B618" t="s">
        <v>1969</v>
      </c>
      <c r="C618">
        <v>2</v>
      </c>
      <c r="D618" s="9" t="str">
        <f>VLOOKUP(Table_miniLM_titles_topics[[#This Row],[Column3.topic]], miniLM_titles_topicdesciption!$B$2:$C$28, 2, FALSE)</f>
        <v>2_mobile_learning_assisted_language</v>
      </c>
    </row>
    <row r="619" spans="1:4" x14ac:dyDescent="0.25">
      <c r="A619" t="s">
        <v>1972</v>
      </c>
      <c r="B619" t="s">
        <v>1973</v>
      </c>
      <c r="C619">
        <v>2</v>
      </c>
      <c r="D619" s="9" t="str">
        <f>VLOOKUP(Table_miniLM_titles_topics[[#This Row],[Column3.topic]], miniLM_titles_topicdesciption!$B$2:$C$28, 2, FALSE)</f>
        <v>2_mobile_learning_assisted_language</v>
      </c>
    </row>
    <row r="620" spans="1:4" x14ac:dyDescent="0.25">
      <c r="A620" t="s">
        <v>1977</v>
      </c>
      <c r="B620" t="s">
        <v>1978</v>
      </c>
      <c r="C620">
        <v>2</v>
      </c>
      <c r="D620" s="9" t="str">
        <f>VLOOKUP(Table_miniLM_titles_topics[[#This Row],[Column3.topic]], miniLM_titles_topicdesciption!$B$2:$C$28, 2, FALSE)</f>
        <v>2_mobile_learning_assisted_language</v>
      </c>
    </row>
    <row r="621" spans="1:4" x14ac:dyDescent="0.25">
      <c r="A621" t="s">
        <v>1982</v>
      </c>
      <c r="B621" t="s">
        <v>1983</v>
      </c>
      <c r="C621">
        <v>8</v>
      </c>
      <c r="D621" s="9" t="str">
        <f>VLOOKUP(Table_miniLM_titles_topics[[#This Row],[Column3.topic]], miniLM_titles_topicdesciption!$B$2:$C$28, 2, FALSE)</f>
        <v>8_data_driven_collocation_dictionaries</v>
      </c>
    </row>
    <row r="622" spans="1:4" x14ac:dyDescent="0.25">
      <c r="A622" t="s">
        <v>1988</v>
      </c>
      <c r="B622" t="s">
        <v>1989</v>
      </c>
      <c r="C622">
        <v>9</v>
      </c>
      <c r="D622" s="9" t="str">
        <f>VLOOKUP(Table_miniLM_titles_topics[[#This Row],[Column3.topic]], miniLM_titles_topicdesciption!$B$2:$C$28, 2, FALSE)</f>
        <v>9_technology_teachers_technological_teaching</v>
      </c>
    </row>
    <row r="623" spans="1:4" x14ac:dyDescent="0.25">
      <c r="A623" t="s">
        <v>1994</v>
      </c>
      <c r="B623" t="s">
        <v>1995</v>
      </c>
      <c r="C623">
        <v>2</v>
      </c>
      <c r="D623" s="9" t="str">
        <f>VLOOKUP(Table_miniLM_titles_topics[[#This Row],[Column3.topic]], miniLM_titles_topicdesciption!$B$2:$C$28, 2, FALSE)</f>
        <v>2_mobile_learning_assisted_language</v>
      </c>
    </row>
    <row r="624" spans="1:4" x14ac:dyDescent="0.25">
      <c r="A624" t="s">
        <v>2000</v>
      </c>
      <c r="B624" t="s">
        <v>2001</v>
      </c>
      <c r="C624">
        <v>4</v>
      </c>
      <c r="D624" s="9" t="str">
        <f>VLOOKUP(Table_miniLM_titles_topics[[#This Row],[Column3.topic]], miniLM_titles_topicdesciption!$B$2:$C$28, 2, FALSE)</f>
        <v>4_game_games_digital_playing</v>
      </c>
    </row>
    <row r="625" spans="1:4" x14ac:dyDescent="0.25">
      <c r="A625" t="s">
        <v>2006</v>
      </c>
      <c r="B625" t="s">
        <v>2007</v>
      </c>
      <c r="C625">
        <v>-1</v>
      </c>
      <c r="D625" s="9" t="str">
        <f>VLOOKUP(Table_miniLM_titles_topics[[#This Row],[Column3.topic]], miniLM_titles_topicdesciption!$B$2:$C$28, 2, FALSE)</f>
        <v>-1_of_and_language_learning</v>
      </c>
    </row>
    <row r="626" spans="1:4" x14ac:dyDescent="0.25">
      <c r="A626" t="s">
        <v>2011</v>
      </c>
      <c r="B626" t="s">
        <v>2012</v>
      </c>
      <c r="C626">
        <v>2</v>
      </c>
      <c r="D626" s="9" t="str">
        <f>VLOOKUP(Table_miniLM_titles_topics[[#This Row],[Column3.topic]], miniLM_titles_topicdesciption!$B$2:$C$28, 2, FALSE)</f>
        <v>2_mobile_learning_assisted_language</v>
      </c>
    </row>
    <row r="627" spans="1:4" x14ac:dyDescent="0.25">
      <c r="A627" t="s">
        <v>2312</v>
      </c>
      <c r="B627" t="s">
        <v>2313</v>
      </c>
      <c r="C627">
        <v>3</v>
      </c>
      <c r="D627" s="9" t="str">
        <f>VLOOKUP(Table_miniLM_titles_topics[[#This Row],[Column3.topic]], miniLM_titles_topicdesciption!$B$2:$C$28, 2, FALSE)</f>
        <v>3_online_language_learning_of</v>
      </c>
    </row>
    <row r="628" spans="1:4" x14ac:dyDescent="0.25">
      <c r="A628" t="s">
        <v>2317</v>
      </c>
      <c r="B628" t="s">
        <v>5533</v>
      </c>
      <c r="C628">
        <v>16</v>
      </c>
      <c r="D628" s="9" t="str">
        <f>VLOOKUP(Table_miniLM_titles_topics[[#This Row],[Column3.topic]], miniLM_titles_topicdesciption!$B$2:$C$28, 2, FALSE)</f>
        <v>16_oral_communication_mediated_computer</v>
      </c>
    </row>
    <row r="629" spans="1:4" x14ac:dyDescent="0.25">
      <c r="A629" t="s">
        <v>2322</v>
      </c>
      <c r="B629" t="s">
        <v>5534</v>
      </c>
      <c r="C629">
        <v>-1</v>
      </c>
      <c r="D629" s="9" t="str">
        <f>VLOOKUP(Table_miniLM_titles_topics[[#This Row],[Column3.topic]], miniLM_titles_topicdesciption!$B$2:$C$28, 2, FALSE)</f>
        <v>-1_of_and_language_learning</v>
      </c>
    </row>
    <row r="630" spans="1:4" x14ac:dyDescent="0.25">
      <c r="A630" t="s">
        <v>2326</v>
      </c>
      <c r="B630" t="s">
        <v>2327</v>
      </c>
      <c r="C630">
        <v>19</v>
      </c>
      <c r="D630" s="9" t="str">
        <f>VLOOKUP(Table_miniLM_titles_topics[[#This Row],[Column3.topic]], miniLM_titles_topicdesciption!$B$2:$C$28, 2, FALSE)</f>
        <v>19_blended_learning_inquiry_college</v>
      </c>
    </row>
    <row r="631" spans="1:4" x14ac:dyDescent="0.25">
      <c r="A631" t="s">
        <v>2331</v>
      </c>
      <c r="B631" t="s">
        <v>2332</v>
      </c>
      <c r="C631">
        <v>-1</v>
      </c>
      <c r="D631" s="9" t="str">
        <f>VLOOKUP(Table_miniLM_titles_topics[[#This Row],[Column3.topic]], miniLM_titles_topicdesciption!$B$2:$C$28, 2, FALSE)</f>
        <v>-1_of_and_language_learning</v>
      </c>
    </row>
    <row r="632" spans="1:4" x14ac:dyDescent="0.25">
      <c r="A632" t="s">
        <v>2336</v>
      </c>
      <c r="B632" t="s">
        <v>2337</v>
      </c>
      <c r="C632">
        <v>-1</v>
      </c>
      <c r="D632" s="9" t="str">
        <f>VLOOKUP(Table_miniLM_titles_topics[[#This Row],[Column3.topic]], miniLM_titles_topicdesciption!$B$2:$C$28, 2, FALSE)</f>
        <v>-1_of_and_language_learning</v>
      </c>
    </row>
    <row r="633" spans="1:4" x14ac:dyDescent="0.25">
      <c r="A633" t="s">
        <v>2341</v>
      </c>
      <c r="B633" t="s">
        <v>2342</v>
      </c>
      <c r="C633">
        <v>-1</v>
      </c>
      <c r="D633" s="9" t="str">
        <f>VLOOKUP(Table_miniLM_titles_topics[[#This Row],[Column3.topic]], miniLM_titles_topicdesciption!$B$2:$C$28, 2, FALSE)</f>
        <v>-1_of_and_language_learning</v>
      </c>
    </row>
    <row r="634" spans="1:4" x14ac:dyDescent="0.25">
      <c r="A634" t="s">
        <v>2346</v>
      </c>
      <c r="B634" t="s">
        <v>2347</v>
      </c>
      <c r="C634">
        <v>-1</v>
      </c>
      <c r="D634" s="9" t="str">
        <f>VLOOKUP(Table_miniLM_titles_topics[[#This Row],[Column3.topic]], miniLM_titles_topicdesciption!$B$2:$C$28, 2, FALSE)</f>
        <v>-1_of_and_language_learning</v>
      </c>
    </row>
    <row r="635" spans="1:4" x14ac:dyDescent="0.25">
      <c r="A635" t="s">
        <v>2352</v>
      </c>
      <c r="B635" t="s">
        <v>5532</v>
      </c>
      <c r="C635">
        <v>0</v>
      </c>
      <c r="D635" s="9" t="str">
        <f>VLOOKUP(Table_miniLM_titles_topics[[#This Row],[Column3.topic]], miniLM_titles_topicdesciption!$B$2:$C$28, 2, FALSE)</f>
        <v>0_writing_feedback_collaborative_automated</v>
      </c>
    </row>
    <row r="636" spans="1:4" x14ac:dyDescent="0.25">
      <c r="A636" t="s">
        <v>2357</v>
      </c>
      <c r="B636" t="s">
        <v>2358</v>
      </c>
      <c r="C636">
        <v>-1</v>
      </c>
      <c r="D636" s="9" t="str">
        <f>VLOOKUP(Table_miniLM_titles_topics[[#This Row],[Column3.topic]], miniLM_titles_topicdesciption!$B$2:$C$28, 2, FALSE)</f>
        <v>-1_of_and_language_learning</v>
      </c>
    </row>
    <row r="637" spans="1:4" x14ac:dyDescent="0.25">
      <c r="A637" t="s">
        <v>2362</v>
      </c>
      <c r="B637" t="s">
        <v>2363</v>
      </c>
      <c r="C637">
        <v>14</v>
      </c>
      <c r="D637" s="9" t="str">
        <f>VLOOKUP(Table_miniLM_titles_topics[[#This Row],[Column3.topic]], miniLM_titles_topicdesciption!$B$2:$C$28, 2, FALSE)</f>
        <v>14_virtual_exchange_professional_literacy</v>
      </c>
    </row>
    <row r="638" spans="1:4" x14ac:dyDescent="0.25">
      <c r="A638" t="s">
        <v>2367</v>
      </c>
      <c r="B638" t="s">
        <v>2368</v>
      </c>
      <c r="C638">
        <v>24</v>
      </c>
      <c r="D638" s="9" t="str">
        <f>VLOOKUP(Table_miniLM_titles_topics[[#This Row],[Column3.topic]], miniLM_titles_topicdesciption!$B$2:$C$28, 2, FALSE)</f>
        <v>24_chat_task_text_l2</v>
      </c>
    </row>
    <row r="639" spans="1:4" x14ac:dyDescent="0.25">
      <c r="A639" t="s">
        <v>2372</v>
      </c>
      <c r="B639" t="s">
        <v>2373</v>
      </c>
      <c r="C639">
        <v>1</v>
      </c>
      <c r="D639" s="9" t="str">
        <f>VLOOKUP(Table_miniLM_titles_topics[[#This Row],[Column3.topic]], miniLM_titles_topicdesciption!$B$2:$C$28, 2, FALSE)</f>
        <v>1_call_research_sla_the</v>
      </c>
    </row>
    <row r="640" spans="1:4" x14ac:dyDescent="0.25">
      <c r="A640" t="s">
        <v>2377</v>
      </c>
      <c r="B640" t="s">
        <v>2378</v>
      </c>
      <c r="C640">
        <v>14</v>
      </c>
      <c r="D640" s="9" t="str">
        <f>VLOOKUP(Table_miniLM_titles_topics[[#This Row],[Column3.topic]], miniLM_titles_topicdesciption!$B$2:$C$28, 2, FALSE)</f>
        <v>14_virtual_exchange_professional_literacy</v>
      </c>
    </row>
    <row r="641" spans="1:4" x14ac:dyDescent="0.25">
      <c r="A641" t="s">
        <v>2382</v>
      </c>
      <c r="B641" t="s">
        <v>2383</v>
      </c>
      <c r="C641">
        <v>16</v>
      </c>
      <c r="D641" s="9" t="str">
        <f>VLOOKUP(Table_miniLM_titles_topics[[#This Row],[Column3.topic]], miniLM_titles_topicdesciption!$B$2:$C$28, 2, FALSE)</f>
        <v>16_oral_communication_mediated_computer</v>
      </c>
    </row>
    <row r="642" spans="1:4" x14ac:dyDescent="0.25">
      <c r="A642" t="s">
        <v>2387</v>
      </c>
      <c r="B642" t="s">
        <v>2388</v>
      </c>
      <c r="C642">
        <v>7</v>
      </c>
      <c r="D642" s="9" t="str">
        <f>VLOOKUP(Table_miniLM_titles_topics[[#This Row],[Column3.topic]], miniLM_titles_topicdesciption!$B$2:$C$28, 2, FALSE)</f>
        <v>7_telecollaboration_intercultural_telecollabor...</v>
      </c>
    </row>
    <row r="643" spans="1:4" x14ac:dyDescent="0.25">
      <c r="A643" t="s">
        <v>2391</v>
      </c>
      <c r="B643" t="s">
        <v>2392</v>
      </c>
      <c r="C643">
        <v>-1</v>
      </c>
      <c r="D643" s="9" t="str">
        <f>VLOOKUP(Table_miniLM_titles_topics[[#This Row],[Column3.topic]], miniLM_titles_topicdesciption!$B$2:$C$28, 2, FALSE)</f>
        <v>-1_of_and_language_learning</v>
      </c>
    </row>
    <row r="644" spans="1:4" x14ac:dyDescent="0.25">
      <c r="A644" t="s">
        <v>2395</v>
      </c>
      <c r="B644" t="s">
        <v>2396</v>
      </c>
      <c r="C644">
        <v>-1</v>
      </c>
      <c r="D644" s="9" t="str">
        <f>VLOOKUP(Table_miniLM_titles_topics[[#This Row],[Column3.topic]], miniLM_titles_topicdesciption!$B$2:$C$28, 2, FALSE)</f>
        <v>-1_of_and_language_learning</v>
      </c>
    </row>
    <row r="645" spans="1:4" x14ac:dyDescent="0.25">
      <c r="A645" t="s">
        <v>2400</v>
      </c>
      <c r="B645" t="s">
        <v>2401</v>
      </c>
      <c r="C645">
        <v>24</v>
      </c>
      <c r="D645" s="9" t="str">
        <f>VLOOKUP(Table_miniLM_titles_topics[[#This Row],[Column3.topic]], miniLM_titles_topicdesciption!$B$2:$C$28, 2, FALSE)</f>
        <v>24_chat_task_text_l2</v>
      </c>
    </row>
    <row r="646" spans="1:4" x14ac:dyDescent="0.25">
      <c r="A646" t="s">
        <v>2405</v>
      </c>
      <c r="B646" t="s">
        <v>2406</v>
      </c>
      <c r="C646">
        <v>12</v>
      </c>
      <c r="D646" s="9" t="str">
        <f>VLOOKUP(Table_miniLM_titles_topics[[#This Row],[Column3.topic]], miniLM_titles_topicdesciption!$B$2:$C$28, 2, FALSE)</f>
        <v>12_vocabulary_gloss_glosses_effects</v>
      </c>
    </row>
    <row r="647" spans="1:4" x14ac:dyDescent="0.25">
      <c r="A647" t="s">
        <v>2410</v>
      </c>
      <c r="B647" t="s">
        <v>2411</v>
      </c>
      <c r="C647">
        <v>5</v>
      </c>
      <c r="D647" s="9" t="str">
        <f>VLOOKUP(Table_miniLM_titles_topics[[#This Row],[Column3.topic]], miniLM_titles_topicdesciption!$B$2:$C$28, 2, FALSE)</f>
        <v>5_pronunciation_speech_training_recognition</v>
      </c>
    </row>
    <row r="648" spans="1:4" x14ac:dyDescent="0.25">
      <c r="A648" t="s">
        <v>2415</v>
      </c>
      <c r="B648" t="s">
        <v>2416</v>
      </c>
      <c r="C648">
        <v>24</v>
      </c>
      <c r="D648" s="9" t="str">
        <f>VLOOKUP(Table_miniLM_titles_topics[[#This Row],[Column3.topic]], miniLM_titles_topicdesciption!$B$2:$C$28, 2, FALSE)</f>
        <v>24_chat_task_text_l2</v>
      </c>
    </row>
    <row r="649" spans="1:4" x14ac:dyDescent="0.25">
      <c r="A649" t="s">
        <v>2420</v>
      </c>
      <c r="B649" t="s">
        <v>2421</v>
      </c>
      <c r="C649">
        <v>15</v>
      </c>
      <c r="D649" s="9" t="str">
        <f>VLOOKUP(Table_miniLM_titles_topics[[#This Row],[Column3.topic]], miniLM_titles_topicdesciption!$B$2:$C$28, 2, FALSE)</f>
        <v>15_flipped_classroom_flipping_classrooms</v>
      </c>
    </row>
    <row r="650" spans="1:4" x14ac:dyDescent="0.25">
      <c r="A650" t="s">
        <v>2425</v>
      </c>
      <c r="B650" t="s">
        <v>2426</v>
      </c>
      <c r="C650">
        <v>9</v>
      </c>
      <c r="D650" s="9" t="str">
        <f>VLOOKUP(Table_miniLM_titles_topics[[#This Row],[Column3.topic]], miniLM_titles_topicdesciption!$B$2:$C$28, 2, FALSE)</f>
        <v>9_technology_teachers_technological_teaching</v>
      </c>
    </row>
    <row r="651" spans="1:4" x14ac:dyDescent="0.25">
      <c r="A651" t="s">
        <v>2430</v>
      </c>
      <c r="B651" t="s">
        <v>2431</v>
      </c>
      <c r="C651">
        <v>-1</v>
      </c>
      <c r="D651" s="9" t="str">
        <f>VLOOKUP(Table_miniLM_titles_topics[[#This Row],[Column3.topic]], miniLM_titles_topicdesciption!$B$2:$C$28, 2, FALSE)</f>
        <v>-1_of_and_language_learning</v>
      </c>
    </row>
    <row r="652" spans="1:4" x14ac:dyDescent="0.25">
      <c r="A652" t="s">
        <v>2435</v>
      </c>
      <c r="B652" t="s">
        <v>2436</v>
      </c>
      <c r="C652">
        <v>22</v>
      </c>
      <c r="D652" s="9" t="str">
        <f>VLOOKUP(Table_miniLM_titles_topics[[#This Row],[Column3.topic]], miniLM_titles_topicdesciption!$B$2:$C$28, 2, FALSE)</f>
        <v>22_corpus_corpora_pedagogy_teacher</v>
      </c>
    </row>
    <row r="653" spans="1:4" x14ac:dyDescent="0.25">
      <c r="A653" t="s">
        <v>2440</v>
      </c>
      <c r="B653" t="s">
        <v>2441</v>
      </c>
      <c r="C653">
        <v>11</v>
      </c>
      <c r="D653" s="9" t="str">
        <f>VLOOKUP(Table_miniLM_titles_topics[[#This Row],[Column3.topic]], miniLM_titles_topicdesciption!$B$2:$C$28, 2, FALSE)</f>
        <v>11_comprehension_captions_listening_captioned</v>
      </c>
    </row>
    <row r="654" spans="1:4" x14ac:dyDescent="0.25">
      <c r="A654" t="s">
        <v>2444</v>
      </c>
      <c r="B654" t="s">
        <v>2445</v>
      </c>
      <c r="C654">
        <v>8</v>
      </c>
      <c r="D654" s="9" t="str">
        <f>VLOOKUP(Table_miniLM_titles_topics[[#This Row],[Column3.topic]], miniLM_titles_topicdesciption!$B$2:$C$28, 2, FALSE)</f>
        <v>8_data_driven_collocation_dictionaries</v>
      </c>
    </row>
    <row r="655" spans="1:4" x14ac:dyDescent="0.25">
      <c r="A655" t="s">
        <v>2714</v>
      </c>
      <c r="B655" t="s">
        <v>2715</v>
      </c>
      <c r="C655">
        <v>11</v>
      </c>
      <c r="D655" s="9" t="str">
        <f>VLOOKUP(Table_miniLM_titles_topics[[#This Row],[Column3.topic]], miniLM_titles_topicdesciption!$B$2:$C$28, 2, FALSE)</f>
        <v>11_comprehension_captions_listening_captioned</v>
      </c>
    </row>
    <row r="656" spans="1:4" x14ac:dyDescent="0.25">
      <c r="A656" t="s">
        <v>2719</v>
      </c>
      <c r="B656" t="s">
        <v>2720</v>
      </c>
      <c r="C656">
        <v>7</v>
      </c>
      <c r="D656" s="9" t="str">
        <f>VLOOKUP(Table_miniLM_titles_topics[[#This Row],[Column3.topic]], miniLM_titles_topicdesciption!$B$2:$C$28, 2, FALSE)</f>
        <v>7_telecollaboration_intercultural_telecollabor...</v>
      </c>
    </row>
    <row r="657" spans="1:4" x14ac:dyDescent="0.25">
      <c r="A657" t="s">
        <v>2725</v>
      </c>
      <c r="B657" t="s">
        <v>2726</v>
      </c>
      <c r="C657">
        <v>-1</v>
      </c>
      <c r="D657" s="9" t="str">
        <f>VLOOKUP(Table_miniLM_titles_topics[[#This Row],[Column3.topic]], miniLM_titles_topicdesciption!$B$2:$C$28, 2, FALSE)</f>
        <v>-1_of_and_language_learning</v>
      </c>
    </row>
    <row r="658" spans="1:4" x14ac:dyDescent="0.25">
      <c r="A658" t="s">
        <v>2730</v>
      </c>
      <c r="B658" t="s">
        <v>2731</v>
      </c>
      <c r="C658">
        <v>5</v>
      </c>
      <c r="D658" s="9" t="str">
        <f>VLOOKUP(Table_miniLM_titles_topics[[#This Row],[Column3.topic]], miniLM_titles_topicdesciption!$B$2:$C$28, 2, FALSE)</f>
        <v>5_pronunciation_speech_training_recognition</v>
      </c>
    </row>
    <row r="659" spans="1:4" x14ac:dyDescent="0.25">
      <c r="A659" t="s">
        <v>2735</v>
      </c>
      <c r="B659" t="s">
        <v>2736</v>
      </c>
      <c r="C659">
        <v>11</v>
      </c>
      <c r="D659" s="9" t="str">
        <f>VLOOKUP(Table_miniLM_titles_topics[[#This Row],[Column3.topic]], miniLM_titles_topicdesciption!$B$2:$C$28, 2, FALSE)</f>
        <v>11_comprehension_captions_listening_captioned</v>
      </c>
    </row>
    <row r="660" spans="1:4" x14ac:dyDescent="0.25">
      <c r="A660" t="s">
        <v>2740</v>
      </c>
      <c r="B660" t="s">
        <v>2741</v>
      </c>
      <c r="C660">
        <v>12</v>
      </c>
      <c r="D660" s="9" t="str">
        <f>VLOOKUP(Table_miniLM_titles_topics[[#This Row],[Column3.topic]], miniLM_titles_topicdesciption!$B$2:$C$28, 2, FALSE)</f>
        <v>12_vocabulary_gloss_glosses_effects</v>
      </c>
    </row>
    <row r="661" spans="1:4" x14ac:dyDescent="0.25">
      <c r="A661" t="s">
        <v>2745</v>
      </c>
      <c r="B661" t="s">
        <v>2746</v>
      </c>
      <c r="C661">
        <v>5</v>
      </c>
      <c r="D661" s="9" t="str">
        <f>VLOOKUP(Table_miniLM_titles_topics[[#This Row],[Column3.topic]], miniLM_titles_topicdesciption!$B$2:$C$28, 2, FALSE)</f>
        <v>5_pronunciation_speech_training_recognition</v>
      </c>
    </row>
    <row r="662" spans="1:4" x14ac:dyDescent="0.25">
      <c r="A662" t="s">
        <v>2750</v>
      </c>
      <c r="B662" t="s">
        <v>2751</v>
      </c>
      <c r="C662">
        <v>13</v>
      </c>
      <c r="D662" s="9" t="str">
        <f>VLOOKUP(Table_miniLM_titles_topics[[#This Row],[Column3.topic]], miniLM_titles_topicdesciption!$B$2:$C$28, 2, FALSE)</f>
        <v>13_virtual_reality_3d_immersive</v>
      </c>
    </row>
    <row r="663" spans="1:4" x14ac:dyDescent="0.25">
      <c r="A663" t="s">
        <v>2755</v>
      </c>
      <c r="B663" t="s">
        <v>2756</v>
      </c>
      <c r="C663">
        <v>10</v>
      </c>
      <c r="D663" s="9" t="str">
        <f>VLOOKUP(Table_miniLM_titles_topics[[#This Row],[Column3.topic]], miniLM_titles_topicdesciption!$B$2:$C$28, 2, FALSE)</f>
        <v>10_technology_language_assisted_learning</v>
      </c>
    </row>
    <row r="664" spans="1:4" x14ac:dyDescent="0.25">
      <c r="A664" t="s">
        <v>2760</v>
      </c>
      <c r="B664" t="s">
        <v>2761</v>
      </c>
      <c r="C664">
        <v>10</v>
      </c>
      <c r="D664" s="9" t="str">
        <f>VLOOKUP(Table_miniLM_titles_topics[[#This Row],[Column3.topic]], miniLM_titles_topicdesciption!$B$2:$C$28, 2, FALSE)</f>
        <v>10_technology_language_assisted_learning</v>
      </c>
    </row>
    <row r="665" spans="1:4" x14ac:dyDescent="0.25">
      <c r="A665" t="s">
        <v>2766</v>
      </c>
      <c r="B665" t="s">
        <v>2767</v>
      </c>
      <c r="C665">
        <v>10</v>
      </c>
      <c r="D665" s="9" t="str">
        <f>VLOOKUP(Table_miniLM_titles_topics[[#This Row],[Column3.topic]], miniLM_titles_topicdesciption!$B$2:$C$28, 2, FALSE)</f>
        <v>10_technology_language_assisted_learning</v>
      </c>
    </row>
    <row r="666" spans="1:4" x14ac:dyDescent="0.25">
      <c r="A666" t="s">
        <v>2771</v>
      </c>
      <c r="B666" t="s">
        <v>2772</v>
      </c>
      <c r="C666">
        <v>16</v>
      </c>
      <c r="D666" s="9" t="str">
        <f>VLOOKUP(Table_miniLM_titles_topics[[#This Row],[Column3.topic]], miniLM_titles_topicdesciption!$B$2:$C$28, 2, FALSE)</f>
        <v>16_oral_communication_mediated_computer</v>
      </c>
    </row>
    <row r="667" spans="1:4" x14ac:dyDescent="0.25">
      <c r="A667" t="s">
        <v>2777</v>
      </c>
      <c r="B667" t="s">
        <v>2778</v>
      </c>
      <c r="C667">
        <v>10</v>
      </c>
      <c r="D667" s="9" t="str">
        <f>VLOOKUP(Table_miniLM_titles_topics[[#This Row],[Column3.topic]], miniLM_titles_topicdesciption!$B$2:$C$28, 2, FALSE)</f>
        <v>10_technology_language_assisted_learning</v>
      </c>
    </row>
    <row r="668" spans="1:4" x14ac:dyDescent="0.25">
      <c r="A668" t="s">
        <v>2781</v>
      </c>
      <c r="B668" t="s">
        <v>2782</v>
      </c>
      <c r="C668">
        <v>19</v>
      </c>
      <c r="D668" s="9" t="str">
        <f>VLOOKUP(Table_miniLM_titles_topics[[#This Row],[Column3.topic]], miniLM_titles_topicdesciption!$B$2:$C$28, 2, FALSE)</f>
        <v>19_blended_learning_inquiry_college</v>
      </c>
    </row>
    <row r="669" spans="1:4" x14ac:dyDescent="0.25">
      <c r="A669" t="s">
        <v>2787</v>
      </c>
      <c r="B669" t="s">
        <v>2788</v>
      </c>
      <c r="C669">
        <v>-1</v>
      </c>
      <c r="D669" s="9" t="str">
        <f>VLOOKUP(Table_miniLM_titles_topics[[#This Row],[Column3.topic]], miniLM_titles_topicdesciption!$B$2:$C$28, 2, FALSE)</f>
        <v>-1_of_and_language_learning</v>
      </c>
    </row>
    <row r="670" spans="1:4" x14ac:dyDescent="0.25">
      <c r="A670" t="s">
        <v>2792</v>
      </c>
      <c r="B670" t="s">
        <v>2793</v>
      </c>
      <c r="C670">
        <v>10</v>
      </c>
      <c r="D670" s="9" t="str">
        <f>VLOOKUP(Table_miniLM_titles_topics[[#This Row],[Column3.topic]], miniLM_titles_topicdesciption!$B$2:$C$28, 2, FALSE)</f>
        <v>10_technology_language_assisted_learning</v>
      </c>
    </row>
    <row r="671" spans="1:4" x14ac:dyDescent="0.25">
      <c r="A671" t="s">
        <v>2797</v>
      </c>
      <c r="B671" t="s">
        <v>2798</v>
      </c>
      <c r="C671">
        <v>-1</v>
      </c>
      <c r="D671" s="9" t="str">
        <f>VLOOKUP(Table_miniLM_titles_topics[[#This Row],[Column3.topic]], miniLM_titles_topicdesciption!$B$2:$C$28, 2, FALSE)</f>
        <v>-1_of_and_language_learning</v>
      </c>
    </row>
    <row r="672" spans="1:4" x14ac:dyDescent="0.25">
      <c r="A672" t="s">
        <v>2803</v>
      </c>
      <c r="B672" t="s">
        <v>2804</v>
      </c>
      <c r="C672">
        <v>8</v>
      </c>
      <c r="D672" s="9" t="str">
        <f>VLOOKUP(Table_miniLM_titles_topics[[#This Row],[Column3.topic]], miniLM_titles_topicdesciption!$B$2:$C$28, 2, FALSE)</f>
        <v>8_data_driven_collocation_dictionaries</v>
      </c>
    </row>
    <row r="673" spans="1:4" x14ac:dyDescent="0.25">
      <c r="A673" t="s">
        <v>2808</v>
      </c>
      <c r="B673" t="s">
        <v>2809</v>
      </c>
      <c r="C673">
        <v>9</v>
      </c>
      <c r="D673" s="9" t="str">
        <f>VLOOKUP(Table_miniLM_titles_topics[[#This Row],[Column3.topic]], miniLM_titles_topicdesciption!$B$2:$C$28, 2, FALSE)</f>
        <v>9_technology_teachers_technological_teaching</v>
      </c>
    </row>
    <row r="674" spans="1:4" x14ac:dyDescent="0.25">
      <c r="A674" t="s">
        <v>2814</v>
      </c>
      <c r="B674" t="s">
        <v>2815</v>
      </c>
      <c r="C674">
        <v>0</v>
      </c>
      <c r="D674" s="9" t="str">
        <f>VLOOKUP(Table_miniLM_titles_topics[[#This Row],[Column3.topic]], miniLM_titles_topicdesciption!$B$2:$C$28, 2, FALSE)</f>
        <v>0_writing_feedback_collaborative_automated</v>
      </c>
    </row>
    <row r="675" spans="1:4" x14ac:dyDescent="0.25">
      <c r="A675" t="s">
        <v>2820</v>
      </c>
      <c r="B675" t="s">
        <v>2821</v>
      </c>
      <c r="C675">
        <v>-1</v>
      </c>
      <c r="D675" s="9" t="str">
        <f>VLOOKUP(Table_miniLM_titles_topics[[#This Row],[Column3.topic]], miniLM_titles_topicdesciption!$B$2:$C$28, 2, FALSE)</f>
        <v>-1_of_and_language_learning</v>
      </c>
    </row>
    <row r="676" spans="1:4" x14ac:dyDescent="0.25">
      <c r="A676" t="s">
        <v>2824</v>
      </c>
      <c r="B676" t="s">
        <v>2825</v>
      </c>
      <c r="C676">
        <v>18</v>
      </c>
      <c r="D676" s="9" t="str">
        <f>VLOOKUP(Table_miniLM_titles_topics[[#This Row],[Column3.topic]], miniLM_titles_topicdesciption!$B$2:$C$28, 2, FALSE)</f>
        <v>18_intercultural_exchange_communicative_compet...</v>
      </c>
    </row>
    <row r="677" spans="1:4" x14ac:dyDescent="0.25">
      <c r="A677" t="s">
        <v>2829</v>
      </c>
      <c r="B677" t="s">
        <v>2830</v>
      </c>
      <c r="C677">
        <v>9</v>
      </c>
      <c r="D677" s="9" t="str">
        <f>VLOOKUP(Table_miniLM_titles_topics[[#This Row],[Column3.topic]], miniLM_titles_topicdesciption!$B$2:$C$28, 2, FALSE)</f>
        <v>9_technology_teachers_technological_teaching</v>
      </c>
    </row>
    <row r="678" spans="1:4" x14ac:dyDescent="0.25">
      <c r="A678" t="s">
        <v>2833</v>
      </c>
      <c r="B678" t="s">
        <v>2834</v>
      </c>
      <c r="C678">
        <v>8</v>
      </c>
      <c r="D678" s="9" t="str">
        <f>VLOOKUP(Table_miniLM_titles_topics[[#This Row],[Column3.topic]], miniLM_titles_topicdesciption!$B$2:$C$28, 2, FALSE)</f>
        <v>8_data_driven_collocation_dictionaries</v>
      </c>
    </row>
    <row r="679" spans="1:4" x14ac:dyDescent="0.25">
      <c r="A679" t="s">
        <v>3225</v>
      </c>
      <c r="B679" t="s">
        <v>3226</v>
      </c>
      <c r="C679">
        <v>0</v>
      </c>
      <c r="D679" s="9" t="str">
        <f>VLOOKUP(Table_miniLM_titles_topics[[#This Row],[Column3.topic]], miniLM_titles_topicdesciption!$B$2:$C$28, 2, FALSE)</f>
        <v>0_writing_feedback_collaborative_automated</v>
      </c>
    </row>
    <row r="680" spans="1:4" x14ac:dyDescent="0.25">
      <c r="A680" t="s">
        <v>3230</v>
      </c>
      <c r="B680" t="s">
        <v>3231</v>
      </c>
      <c r="C680">
        <v>10</v>
      </c>
      <c r="D680" s="9" t="str">
        <f>VLOOKUP(Table_miniLM_titles_topics[[#This Row],[Column3.topic]], miniLM_titles_topicdesciption!$B$2:$C$28, 2, FALSE)</f>
        <v>10_technology_language_assisted_learning</v>
      </c>
    </row>
    <row r="681" spans="1:4" x14ac:dyDescent="0.25">
      <c r="A681" t="s">
        <v>3234</v>
      </c>
      <c r="B681" t="s">
        <v>3235</v>
      </c>
      <c r="C681">
        <v>-1</v>
      </c>
      <c r="D681" s="9" t="str">
        <f>VLOOKUP(Table_miniLM_titles_topics[[#This Row],[Column3.topic]], miniLM_titles_topicdesciption!$B$2:$C$28, 2, FALSE)</f>
        <v>-1_of_and_language_learning</v>
      </c>
    </row>
    <row r="682" spans="1:4" x14ac:dyDescent="0.25">
      <c r="A682" t="s">
        <v>3239</v>
      </c>
      <c r="B682" t="s">
        <v>3240</v>
      </c>
      <c r="C682">
        <v>-1</v>
      </c>
      <c r="D682" s="9" t="str">
        <f>VLOOKUP(Table_miniLM_titles_topics[[#This Row],[Column3.topic]], miniLM_titles_topicdesciption!$B$2:$C$28, 2, FALSE)</f>
        <v>-1_of_and_language_learning</v>
      </c>
    </row>
    <row r="683" spans="1:4" x14ac:dyDescent="0.25">
      <c r="A683" t="s">
        <v>3244</v>
      </c>
      <c r="B683" t="s">
        <v>3245</v>
      </c>
      <c r="C683">
        <v>0</v>
      </c>
      <c r="D683" s="9" t="str">
        <f>VLOOKUP(Table_miniLM_titles_topics[[#This Row],[Column3.topic]], miniLM_titles_topicdesciption!$B$2:$C$28, 2, FALSE)</f>
        <v>0_writing_feedback_collaborative_automated</v>
      </c>
    </row>
    <row r="684" spans="1:4" x14ac:dyDescent="0.25">
      <c r="A684" t="s">
        <v>3249</v>
      </c>
      <c r="B684" t="s">
        <v>3250</v>
      </c>
      <c r="C684">
        <v>9</v>
      </c>
      <c r="D684" s="9" t="str">
        <f>VLOOKUP(Table_miniLM_titles_topics[[#This Row],[Column3.topic]], miniLM_titles_topicdesciption!$B$2:$C$28, 2, FALSE)</f>
        <v>9_technology_teachers_technological_teaching</v>
      </c>
    </row>
    <row r="685" spans="1:4" x14ac:dyDescent="0.25">
      <c r="A685" t="s">
        <v>3254</v>
      </c>
      <c r="B685" t="s">
        <v>3255</v>
      </c>
      <c r="C685">
        <v>-1</v>
      </c>
      <c r="D685" s="9" t="str">
        <f>VLOOKUP(Table_miniLM_titles_topics[[#This Row],[Column3.topic]], miniLM_titles_topicdesciption!$B$2:$C$28, 2, FALSE)</f>
        <v>-1_of_and_language_learning</v>
      </c>
    </row>
    <row r="686" spans="1:4" x14ac:dyDescent="0.25">
      <c r="A686" t="s">
        <v>3259</v>
      </c>
      <c r="B686" t="s">
        <v>3260</v>
      </c>
      <c r="C686">
        <v>2</v>
      </c>
      <c r="D686" s="9" t="str">
        <f>VLOOKUP(Table_miniLM_titles_topics[[#This Row],[Column3.topic]], miniLM_titles_topicdesciption!$B$2:$C$28, 2, FALSE)</f>
        <v>2_mobile_learning_assisted_language</v>
      </c>
    </row>
    <row r="687" spans="1:4" x14ac:dyDescent="0.25">
      <c r="A687" t="s">
        <v>3265</v>
      </c>
      <c r="B687" t="s">
        <v>3266</v>
      </c>
      <c r="C687">
        <v>3</v>
      </c>
      <c r="D687" s="9" t="str">
        <f>VLOOKUP(Table_miniLM_titles_topics[[#This Row],[Column3.topic]], miniLM_titles_topicdesciption!$B$2:$C$28, 2, FALSE)</f>
        <v>3_online_language_learning_of</v>
      </c>
    </row>
    <row r="688" spans="1:4" x14ac:dyDescent="0.25">
      <c r="A688" t="s">
        <v>3270</v>
      </c>
      <c r="B688" t="s">
        <v>3271</v>
      </c>
      <c r="C688">
        <v>20</v>
      </c>
      <c r="D688" s="9" t="str">
        <f>VLOOKUP(Table_miniLM_titles_topics[[#This Row],[Column3.topic]], miniLM_titles_topicdesciption!$B$2:$C$28, 2, FALSE)</f>
        <v>20_social_media_networking_networks</v>
      </c>
    </row>
    <row r="689" spans="1:4" x14ac:dyDescent="0.25">
      <c r="A689" t="s">
        <v>3274</v>
      </c>
      <c r="B689" t="s">
        <v>3275</v>
      </c>
      <c r="C689">
        <v>-1</v>
      </c>
      <c r="D689" s="9" t="str">
        <f>VLOOKUP(Table_miniLM_titles_topics[[#This Row],[Column3.topic]], miniLM_titles_topicdesciption!$B$2:$C$28, 2, FALSE)</f>
        <v>-1_of_and_language_learning</v>
      </c>
    </row>
    <row r="690" spans="1:4" x14ac:dyDescent="0.25">
      <c r="A690" t="s">
        <v>3279</v>
      </c>
      <c r="B690" t="s">
        <v>3280</v>
      </c>
      <c r="C690">
        <v>-1</v>
      </c>
      <c r="D690" s="9" t="str">
        <f>VLOOKUP(Table_miniLM_titles_topics[[#This Row],[Column3.topic]], miniLM_titles_topicdesciption!$B$2:$C$28, 2, FALSE)</f>
        <v>-1_of_and_language_learning</v>
      </c>
    </row>
    <row r="691" spans="1:4" x14ac:dyDescent="0.25">
      <c r="A691" t="s">
        <v>3284</v>
      </c>
      <c r="B691" t="s">
        <v>3285</v>
      </c>
      <c r="C691">
        <v>-1</v>
      </c>
      <c r="D691" s="9" t="str">
        <f>VLOOKUP(Table_miniLM_titles_topics[[#This Row],[Column3.topic]], miniLM_titles_topicdesciption!$B$2:$C$28, 2, FALSE)</f>
        <v>-1_of_and_language_learning</v>
      </c>
    </row>
    <row r="692" spans="1:4" x14ac:dyDescent="0.25">
      <c r="A692" t="s">
        <v>3289</v>
      </c>
      <c r="B692" t="s">
        <v>3290</v>
      </c>
      <c r="C692">
        <v>-1</v>
      </c>
      <c r="D692" s="9" t="str">
        <f>VLOOKUP(Table_miniLM_titles_topics[[#This Row],[Column3.topic]], miniLM_titles_topicdesciption!$B$2:$C$28, 2, FALSE)</f>
        <v>-1_of_and_language_learning</v>
      </c>
    </row>
    <row r="693" spans="1:4" x14ac:dyDescent="0.25">
      <c r="A693" t="s">
        <v>3294</v>
      </c>
      <c r="B693" t="s">
        <v>3295</v>
      </c>
      <c r="C693">
        <v>-1</v>
      </c>
      <c r="D693" s="9" t="str">
        <f>VLOOKUP(Table_miniLM_titles_topics[[#This Row],[Column3.topic]], miniLM_titles_topicdesciption!$B$2:$C$28, 2, FALSE)</f>
        <v>-1_of_and_language_learning</v>
      </c>
    </row>
    <row r="694" spans="1:4" x14ac:dyDescent="0.25">
      <c r="A694" t="s">
        <v>3299</v>
      </c>
      <c r="B694" t="s">
        <v>3300</v>
      </c>
      <c r="C694">
        <v>-1</v>
      </c>
      <c r="D694" s="9" t="str">
        <f>VLOOKUP(Table_miniLM_titles_topics[[#This Row],[Column3.topic]], miniLM_titles_topicdesciption!$B$2:$C$28, 2, FALSE)</f>
        <v>-1_of_and_language_learning</v>
      </c>
    </row>
    <row r="695" spans="1:4" x14ac:dyDescent="0.25">
      <c r="A695" t="s">
        <v>3304</v>
      </c>
      <c r="B695" t="s">
        <v>3305</v>
      </c>
      <c r="C695">
        <v>-1</v>
      </c>
      <c r="D695" s="9" t="str">
        <f>VLOOKUP(Table_miniLM_titles_topics[[#This Row],[Column3.topic]], miniLM_titles_topicdesciption!$B$2:$C$28, 2, FALSE)</f>
        <v>-1_of_and_language_learning</v>
      </c>
    </row>
    <row r="696" spans="1:4" x14ac:dyDescent="0.25">
      <c r="A696" t="s">
        <v>3309</v>
      </c>
      <c r="B696" t="s">
        <v>3310</v>
      </c>
      <c r="C696">
        <v>6</v>
      </c>
      <c r="D696" s="9" t="str">
        <f>VLOOKUP(Table_miniLM_titles_topics[[#This Row],[Column3.topic]], miniLM_titles_topicdesciption!$B$2:$C$28, 2, FALSE)</f>
        <v>6_multimodal_videoconferencing_video_interactions</v>
      </c>
    </row>
    <row r="697" spans="1:4" x14ac:dyDescent="0.25">
      <c r="A697" t="s">
        <v>3314</v>
      </c>
      <c r="B697" t="s">
        <v>3315</v>
      </c>
      <c r="C697">
        <v>6</v>
      </c>
      <c r="D697" s="9" t="str">
        <f>VLOOKUP(Table_miniLM_titles_topics[[#This Row],[Column3.topic]], miniLM_titles_topicdesciption!$B$2:$C$28, 2, FALSE)</f>
        <v>6_multimodal_videoconferencing_video_interactions</v>
      </c>
    </row>
    <row r="698" spans="1:4" x14ac:dyDescent="0.25">
      <c r="A698" t="s">
        <v>3318</v>
      </c>
      <c r="B698" t="s">
        <v>3319</v>
      </c>
      <c r="C698">
        <v>3</v>
      </c>
      <c r="D698" s="9" t="str">
        <f>VLOOKUP(Table_miniLM_titles_topics[[#This Row],[Column3.topic]], miniLM_titles_topicdesciption!$B$2:$C$28, 2, FALSE)</f>
        <v>3_online_language_learning_of</v>
      </c>
    </row>
    <row r="699" spans="1:4" x14ac:dyDescent="0.25">
      <c r="A699" t="s">
        <v>3322</v>
      </c>
      <c r="B699" t="s">
        <v>3323</v>
      </c>
      <c r="C699">
        <v>-1</v>
      </c>
      <c r="D699" s="9" t="str">
        <f>VLOOKUP(Table_miniLM_titles_topics[[#This Row],[Column3.topic]], miniLM_titles_topicdesciption!$B$2:$C$28, 2, FALSE)</f>
        <v>-1_of_and_language_learning</v>
      </c>
    </row>
    <row r="700" spans="1:4" x14ac:dyDescent="0.25">
      <c r="A700" t="s">
        <v>3327</v>
      </c>
      <c r="B700" t="s">
        <v>3328</v>
      </c>
      <c r="C700">
        <v>16</v>
      </c>
      <c r="D700" s="9" t="str">
        <f>VLOOKUP(Table_miniLM_titles_topics[[#This Row],[Column3.topic]], miniLM_titles_topicdesciption!$B$2:$C$28, 2, FALSE)</f>
        <v>16_oral_communication_mediated_computer</v>
      </c>
    </row>
    <row r="701" spans="1:4" x14ac:dyDescent="0.25">
      <c r="A701" t="s">
        <v>3331</v>
      </c>
      <c r="B701" t="s">
        <v>3332</v>
      </c>
      <c r="C701">
        <v>13</v>
      </c>
      <c r="D701" s="9" t="str">
        <f>VLOOKUP(Table_miniLM_titles_topics[[#This Row],[Column3.topic]], miniLM_titles_topicdesciption!$B$2:$C$28, 2, FALSE)</f>
        <v>13_virtual_reality_3d_immersive</v>
      </c>
    </row>
    <row r="702" spans="1:4" x14ac:dyDescent="0.25">
      <c r="A702" t="s">
        <v>3335</v>
      </c>
      <c r="B702" t="s">
        <v>3336</v>
      </c>
      <c r="C702">
        <v>7</v>
      </c>
      <c r="D702" s="9" t="str">
        <f>VLOOKUP(Table_miniLM_titles_topics[[#This Row],[Column3.topic]], miniLM_titles_topicdesciption!$B$2:$C$28, 2, FALSE)</f>
        <v>7_telecollaboration_intercultural_telecollabor...</v>
      </c>
    </row>
    <row r="703" spans="1:4" x14ac:dyDescent="0.25">
      <c r="A703" t="s">
        <v>3340</v>
      </c>
      <c r="B703" t="s">
        <v>3341</v>
      </c>
      <c r="C703">
        <v>6</v>
      </c>
      <c r="D703" s="9" t="str">
        <f>VLOOKUP(Table_miniLM_titles_topics[[#This Row],[Column3.topic]], miniLM_titles_topicdesciption!$B$2:$C$28, 2, FALSE)</f>
        <v>6_multimodal_videoconferencing_video_interactions</v>
      </c>
    </row>
    <row r="704" spans="1:4" x14ac:dyDescent="0.25">
      <c r="A704" t="s">
        <v>3344</v>
      </c>
      <c r="B704" t="s">
        <v>5531</v>
      </c>
      <c r="C704">
        <v>10</v>
      </c>
      <c r="D704" s="9" t="str">
        <f>VLOOKUP(Table_miniLM_titles_topics[[#This Row],[Column3.topic]], miniLM_titles_topicdesciption!$B$2:$C$28, 2, FALSE)</f>
        <v>10_technology_language_assisted_learning</v>
      </c>
    </row>
    <row r="705" spans="1:4" x14ac:dyDescent="0.25">
      <c r="A705" t="s">
        <v>3348</v>
      </c>
      <c r="B705" t="s">
        <v>3349</v>
      </c>
      <c r="C705">
        <v>6</v>
      </c>
      <c r="D705" s="9" t="str">
        <f>VLOOKUP(Table_miniLM_titles_topics[[#This Row],[Column3.topic]], miniLM_titles_topicdesciption!$B$2:$C$28, 2, FALSE)</f>
        <v>6_multimodal_videoconferencing_video_interactions</v>
      </c>
    </row>
    <row r="706" spans="1:4" x14ac:dyDescent="0.25">
      <c r="A706" t="s">
        <v>3353</v>
      </c>
      <c r="B706" t="s">
        <v>3354</v>
      </c>
      <c r="C706">
        <v>20</v>
      </c>
      <c r="D706" s="9" t="str">
        <f>VLOOKUP(Table_miniLM_titles_topics[[#This Row],[Column3.topic]], miniLM_titles_topicdesciption!$B$2:$C$28, 2, FALSE)</f>
        <v>20_social_media_networking_networks</v>
      </c>
    </row>
    <row r="707" spans="1:4" x14ac:dyDescent="0.25">
      <c r="A707" t="s">
        <v>3669</v>
      </c>
      <c r="B707" t="s">
        <v>3670</v>
      </c>
      <c r="C707">
        <v>6</v>
      </c>
      <c r="D707" s="9" t="str">
        <f>VLOOKUP(Table_miniLM_titles_topics[[#This Row],[Column3.topic]], miniLM_titles_topicdesciption!$B$2:$C$28, 2, FALSE)</f>
        <v>6_multimodal_videoconferencing_video_interactions</v>
      </c>
    </row>
    <row r="708" spans="1:4" x14ac:dyDescent="0.25">
      <c r="A708" t="s">
        <v>3674</v>
      </c>
      <c r="B708" t="s">
        <v>3675</v>
      </c>
      <c r="C708">
        <v>-1</v>
      </c>
      <c r="D708" s="9" t="str">
        <f>VLOOKUP(Table_miniLM_titles_topics[[#This Row],[Column3.topic]], miniLM_titles_topicdesciption!$B$2:$C$28, 2, FALSE)</f>
        <v>-1_of_and_language_learning</v>
      </c>
    </row>
    <row r="709" spans="1:4" x14ac:dyDescent="0.25">
      <c r="A709" t="s">
        <v>3678</v>
      </c>
      <c r="B709" t="s">
        <v>3679</v>
      </c>
      <c r="C709">
        <v>9</v>
      </c>
      <c r="D709" s="9" t="str">
        <f>VLOOKUP(Table_miniLM_titles_topics[[#This Row],[Column3.topic]], miniLM_titles_topicdesciption!$B$2:$C$28, 2, FALSE)</f>
        <v>9_technology_teachers_technological_teaching</v>
      </c>
    </row>
    <row r="710" spans="1:4" x14ac:dyDescent="0.25">
      <c r="A710" t="s">
        <v>3683</v>
      </c>
      <c r="B710" t="s">
        <v>3684</v>
      </c>
      <c r="C710">
        <v>2</v>
      </c>
      <c r="D710" s="9" t="str">
        <f>VLOOKUP(Table_miniLM_titles_topics[[#This Row],[Column3.topic]], miniLM_titles_topicdesciption!$B$2:$C$28, 2, FALSE)</f>
        <v>2_mobile_learning_assisted_language</v>
      </c>
    </row>
    <row r="711" spans="1:4" x14ac:dyDescent="0.25">
      <c r="A711" t="s">
        <v>3689</v>
      </c>
      <c r="B711" t="s">
        <v>3690</v>
      </c>
      <c r="C711">
        <v>2</v>
      </c>
      <c r="D711" s="9" t="str">
        <f>VLOOKUP(Table_miniLM_titles_topics[[#This Row],[Column3.topic]], miniLM_titles_topicdesciption!$B$2:$C$28, 2, FALSE)</f>
        <v>2_mobile_learning_assisted_language</v>
      </c>
    </row>
    <row r="712" spans="1:4" x14ac:dyDescent="0.25">
      <c r="A712" t="s">
        <v>3694</v>
      </c>
      <c r="B712" t="s">
        <v>3695</v>
      </c>
      <c r="C712">
        <v>-1</v>
      </c>
      <c r="D712" s="9" t="str">
        <f>VLOOKUP(Table_miniLM_titles_topics[[#This Row],[Column3.topic]], miniLM_titles_topicdesciption!$B$2:$C$28, 2, FALSE)</f>
        <v>-1_of_and_language_learning</v>
      </c>
    </row>
    <row r="713" spans="1:4" x14ac:dyDescent="0.25">
      <c r="A713" t="s">
        <v>3699</v>
      </c>
      <c r="B713" t="s">
        <v>3700</v>
      </c>
      <c r="C713">
        <v>0</v>
      </c>
      <c r="D713" s="9" t="str">
        <f>VLOOKUP(Table_miniLM_titles_topics[[#This Row],[Column3.topic]], miniLM_titles_topicdesciption!$B$2:$C$28, 2, FALSE)</f>
        <v>0_writing_feedback_collaborative_automated</v>
      </c>
    </row>
    <row r="714" spans="1:4" x14ac:dyDescent="0.25">
      <c r="A714" t="s">
        <v>3705</v>
      </c>
      <c r="B714" t="s">
        <v>3706</v>
      </c>
      <c r="C714">
        <v>-1</v>
      </c>
      <c r="D714" s="9" t="str">
        <f>VLOOKUP(Table_miniLM_titles_topics[[#This Row],[Column3.topic]], miniLM_titles_topicdesciption!$B$2:$C$28, 2, FALSE)</f>
        <v>-1_of_and_language_learning</v>
      </c>
    </row>
    <row r="715" spans="1:4" x14ac:dyDescent="0.25">
      <c r="A715" t="s">
        <v>3709</v>
      </c>
      <c r="B715" t="s">
        <v>3710</v>
      </c>
      <c r="C715">
        <v>-1</v>
      </c>
      <c r="D715" s="9" t="str">
        <f>VLOOKUP(Table_miniLM_titles_topics[[#This Row],[Column3.topic]], miniLM_titles_topicdesciption!$B$2:$C$28, 2, FALSE)</f>
        <v>-1_of_and_language_learning</v>
      </c>
    </row>
    <row r="716" spans="1:4" x14ac:dyDescent="0.25">
      <c r="A716" t="s">
        <v>3714</v>
      </c>
      <c r="B716" t="s">
        <v>3715</v>
      </c>
      <c r="C716">
        <v>0</v>
      </c>
      <c r="D716" s="9" t="str">
        <f>VLOOKUP(Table_miniLM_titles_topics[[#This Row],[Column3.topic]], miniLM_titles_topicdesciption!$B$2:$C$28, 2, FALSE)</f>
        <v>0_writing_feedback_collaborative_automated</v>
      </c>
    </row>
    <row r="717" spans="1:4" x14ac:dyDescent="0.25">
      <c r="A717" t="s">
        <v>3718</v>
      </c>
      <c r="B717" t="s">
        <v>3719</v>
      </c>
      <c r="C717">
        <v>-1</v>
      </c>
      <c r="D717" s="9" t="str">
        <f>VLOOKUP(Table_miniLM_titles_topics[[#This Row],[Column3.topic]], miniLM_titles_topicdesciption!$B$2:$C$28, 2, FALSE)</f>
        <v>-1_of_and_language_learning</v>
      </c>
    </row>
    <row r="718" spans="1:4" x14ac:dyDescent="0.25">
      <c r="A718" t="s">
        <v>3723</v>
      </c>
      <c r="B718" t="s">
        <v>3724</v>
      </c>
      <c r="C718">
        <v>1</v>
      </c>
      <c r="D718" s="9" t="str">
        <f>VLOOKUP(Table_miniLM_titles_topics[[#This Row],[Column3.topic]], miniLM_titles_topicdesciption!$B$2:$C$28, 2, FALSE)</f>
        <v>1_call_research_sla_the</v>
      </c>
    </row>
    <row r="719" spans="1:4" x14ac:dyDescent="0.25">
      <c r="A719" t="s">
        <v>3728</v>
      </c>
      <c r="B719" t="s">
        <v>3729</v>
      </c>
      <c r="C719">
        <v>-1</v>
      </c>
      <c r="D719" s="9" t="str">
        <f>VLOOKUP(Table_miniLM_titles_topics[[#This Row],[Column3.topic]], miniLM_titles_topicdesciption!$B$2:$C$28, 2, FALSE)</f>
        <v>-1_of_and_language_learning</v>
      </c>
    </row>
    <row r="720" spans="1:4" x14ac:dyDescent="0.25">
      <c r="A720" t="s">
        <v>3734</v>
      </c>
      <c r="B720" t="s">
        <v>5529</v>
      </c>
      <c r="C720">
        <v>14</v>
      </c>
      <c r="D720" s="9" t="str">
        <f>VLOOKUP(Table_miniLM_titles_topics[[#This Row],[Column3.topic]], miniLM_titles_topicdesciption!$B$2:$C$28, 2, FALSE)</f>
        <v>14_virtual_exchange_professional_literacy</v>
      </c>
    </row>
    <row r="721" spans="1:4" x14ac:dyDescent="0.25">
      <c r="A721" t="s">
        <v>3738</v>
      </c>
      <c r="B721" t="s">
        <v>5527</v>
      </c>
      <c r="C721">
        <v>-1</v>
      </c>
      <c r="D721" s="9" t="str">
        <f>VLOOKUP(Table_miniLM_titles_topics[[#This Row],[Column3.topic]], miniLM_titles_topicdesciption!$B$2:$C$28, 2, FALSE)</f>
        <v>-1_of_and_language_learning</v>
      </c>
    </row>
    <row r="722" spans="1:4" x14ac:dyDescent="0.25">
      <c r="A722" t="s">
        <v>3742</v>
      </c>
      <c r="B722" t="s">
        <v>3743</v>
      </c>
      <c r="C722">
        <v>2</v>
      </c>
      <c r="D722" s="9" t="str">
        <f>VLOOKUP(Table_miniLM_titles_topics[[#This Row],[Column3.topic]], miniLM_titles_topicdesciption!$B$2:$C$28, 2, FALSE)</f>
        <v>2_mobile_learning_assisted_language</v>
      </c>
    </row>
    <row r="723" spans="1:4" x14ac:dyDescent="0.25">
      <c r="A723" t="s">
        <v>3747</v>
      </c>
      <c r="B723" t="s">
        <v>3748</v>
      </c>
      <c r="C723">
        <v>-1</v>
      </c>
      <c r="D723" s="9" t="str">
        <f>VLOOKUP(Table_miniLM_titles_topics[[#This Row],[Column3.topic]], miniLM_titles_topicdesciption!$B$2:$C$28, 2, FALSE)</f>
        <v>-1_of_and_language_learning</v>
      </c>
    </row>
    <row r="724" spans="1:4" x14ac:dyDescent="0.25">
      <c r="A724" t="s">
        <v>3752</v>
      </c>
      <c r="B724" t="s">
        <v>5528</v>
      </c>
      <c r="C724">
        <v>2</v>
      </c>
      <c r="D724" s="9" t="str">
        <f>VLOOKUP(Table_miniLM_titles_topics[[#This Row],[Column3.topic]], miniLM_titles_topicdesciption!$B$2:$C$28, 2, FALSE)</f>
        <v>2_mobile_learning_assisted_language</v>
      </c>
    </row>
    <row r="725" spans="1:4" x14ac:dyDescent="0.25">
      <c r="A725" t="s">
        <v>3756</v>
      </c>
      <c r="B725" t="s">
        <v>3757</v>
      </c>
      <c r="C725">
        <v>11</v>
      </c>
      <c r="D725" s="9" t="str">
        <f>VLOOKUP(Table_miniLM_titles_topics[[#This Row],[Column3.topic]], miniLM_titles_topicdesciption!$B$2:$C$28, 2, FALSE)</f>
        <v>11_comprehension_captions_listening_captioned</v>
      </c>
    </row>
    <row r="726" spans="1:4" x14ac:dyDescent="0.25">
      <c r="A726" t="s">
        <v>3761</v>
      </c>
      <c r="B726" t="s">
        <v>3762</v>
      </c>
      <c r="C726">
        <v>-1</v>
      </c>
      <c r="D726" s="9" t="str">
        <f>VLOOKUP(Table_miniLM_titles_topics[[#This Row],[Column3.topic]], miniLM_titles_topicdesciption!$B$2:$C$28, 2, FALSE)</f>
        <v>-1_of_and_language_learning</v>
      </c>
    </row>
    <row r="727" spans="1:4" x14ac:dyDescent="0.25">
      <c r="A727" t="s">
        <v>3765</v>
      </c>
      <c r="B727" t="s">
        <v>3766</v>
      </c>
      <c r="C727">
        <v>7</v>
      </c>
      <c r="D727" s="9" t="str">
        <f>VLOOKUP(Table_miniLM_titles_topics[[#This Row],[Column3.topic]], miniLM_titles_topicdesciption!$B$2:$C$28, 2, FALSE)</f>
        <v>7_telecollaboration_intercultural_telecollabor...</v>
      </c>
    </row>
    <row r="728" spans="1:4" x14ac:dyDescent="0.25">
      <c r="A728" t="s">
        <v>3771</v>
      </c>
      <c r="B728" t="s">
        <v>5530</v>
      </c>
      <c r="C728">
        <v>12</v>
      </c>
      <c r="D728" s="9" t="str">
        <f>VLOOKUP(Table_miniLM_titles_topics[[#This Row],[Column3.topic]], miniLM_titles_topicdesciption!$B$2:$C$28, 2, FALSE)</f>
        <v>12_vocabulary_gloss_glosses_effects</v>
      </c>
    </row>
    <row r="729" spans="1:4" x14ac:dyDescent="0.25">
      <c r="A729" t="s">
        <v>4264</v>
      </c>
      <c r="B729" t="s">
        <v>4265</v>
      </c>
      <c r="C729">
        <v>3</v>
      </c>
      <c r="D729" s="9" t="str">
        <f>VLOOKUP(Table_miniLM_titles_topics[[#This Row],[Column3.topic]], miniLM_titles_topicdesciption!$B$2:$C$28, 2, FALSE)</f>
        <v>3_online_language_learning_of</v>
      </c>
    </row>
    <row r="730" spans="1:4" x14ac:dyDescent="0.25">
      <c r="A730" t="s">
        <v>4269</v>
      </c>
      <c r="B730" t="s">
        <v>4270</v>
      </c>
      <c r="C730">
        <v>15</v>
      </c>
      <c r="D730" s="9" t="str">
        <f>VLOOKUP(Table_miniLM_titles_topics[[#This Row],[Column3.topic]], miniLM_titles_topicdesciption!$B$2:$C$28, 2, FALSE)</f>
        <v>15_flipped_classroom_flipping_classrooms</v>
      </c>
    </row>
    <row r="731" spans="1:4" x14ac:dyDescent="0.25">
      <c r="A731" t="s">
        <v>4275</v>
      </c>
      <c r="B731" t="s">
        <v>4276</v>
      </c>
      <c r="C731">
        <v>6</v>
      </c>
      <c r="D731" s="9" t="str">
        <f>VLOOKUP(Table_miniLM_titles_topics[[#This Row],[Column3.topic]], miniLM_titles_topicdesciption!$B$2:$C$28, 2, FALSE)</f>
        <v>6_multimodal_videoconferencing_video_interactions</v>
      </c>
    </row>
    <row r="732" spans="1:4" x14ac:dyDescent="0.25">
      <c r="A732" t="s">
        <v>4280</v>
      </c>
      <c r="B732" t="s">
        <v>4281</v>
      </c>
      <c r="C732">
        <v>-1</v>
      </c>
      <c r="D732" s="9" t="str">
        <f>VLOOKUP(Table_miniLM_titles_topics[[#This Row],[Column3.topic]], miniLM_titles_topicdesciption!$B$2:$C$28, 2, FALSE)</f>
        <v>-1_of_and_language_learning</v>
      </c>
    </row>
    <row r="733" spans="1:4" x14ac:dyDescent="0.25">
      <c r="A733" t="s">
        <v>4285</v>
      </c>
      <c r="B733" t="s">
        <v>4286</v>
      </c>
      <c r="C733">
        <v>-1</v>
      </c>
      <c r="D733" s="9" t="str">
        <f>VLOOKUP(Table_miniLM_titles_topics[[#This Row],[Column3.topic]], miniLM_titles_topicdesciption!$B$2:$C$28, 2, FALSE)</f>
        <v>-1_of_and_language_learning</v>
      </c>
    </row>
    <row r="734" spans="1:4" x14ac:dyDescent="0.25">
      <c r="A734" t="s">
        <v>4290</v>
      </c>
      <c r="B734" t="s">
        <v>4291</v>
      </c>
      <c r="C734">
        <v>8</v>
      </c>
      <c r="D734" s="9" t="str">
        <f>VLOOKUP(Table_miniLM_titles_topics[[#This Row],[Column3.topic]], miniLM_titles_topicdesciption!$B$2:$C$28, 2, FALSE)</f>
        <v>8_data_driven_collocation_dictionaries</v>
      </c>
    </row>
    <row r="735" spans="1:4" x14ac:dyDescent="0.25">
      <c r="A735" t="s">
        <v>4555</v>
      </c>
      <c r="B735" t="s">
        <v>4556</v>
      </c>
      <c r="C735">
        <v>-1</v>
      </c>
      <c r="D735" s="9" t="str">
        <f>VLOOKUP(Table_miniLM_titles_topics[[#This Row],[Column3.topic]], miniLM_titles_topicdesciption!$B$2:$C$28, 2, FALSE)</f>
        <v>-1_of_and_language_learning</v>
      </c>
    </row>
    <row r="736" spans="1:4" x14ac:dyDescent="0.25">
      <c r="A736" t="s">
        <v>4559</v>
      </c>
      <c r="B736" t="s">
        <v>4560</v>
      </c>
      <c r="C736">
        <v>-1</v>
      </c>
      <c r="D736" s="9" t="str">
        <f>VLOOKUP(Table_miniLM_titles_topics[[#This Row],[Column3.topic]], miniLM_titles_topicdesciption!$B$2:$C$28, 2, FALSE)</f>
        <v>-1_of_and_language_learning</v>
      </c>
    </row>
    <row r="737" spans="1:4" x14ac:dyDescent="0.25">
      <c r="A737" t="s">
        <v>4565</v>
      </c>
      <c r="B737" t="s">
        <v>4566</v>
      </c>
      <c r="C737">
        <v>4</v>
      </c>
      <c r="D737" s="9" t="str">
        <f>VLOOKUP(Table_miniLM_titles_topics[[#This Row],[Column3.topic]], miniLM_titles_topicdesciption!$B$2:$C$28, 2, FALSE)</f>
        <v>4_game_games_digital_playing</v>
      </c>
    </row>
    <row r="738" spans="1:4" x14ac:dyDescent="0.25">
      <c r="A738" t="s">
        <v>4570</v>
      </c>
      <c r="B738" t="s">
        <v>4571</v>
      </c>
      <c r="C738">
        <v>4</v>
      </c>
      <c r="D738" s="9" t="str">
        <f>VLOOKUP(Table_miniLM_titles_topics[[#This Row],[Column3.topic]], miniLM_titles_topicdesciption!$B$2:$C$28, 2, FALSE)</f>
        <v>4_game_games_digital_playing</v>
      </c>
    </row>
    <row r="739" spans="1:4" x14ac:dyDescent="0.25">
      <c r="A739" t="s">
        <v>4574</v>
      </c>
      <c r="B739" t="s">
        <v>4575</v>
      </c>
      <c r="C739">
        <v>-1</v>
      </c>
      <c r="D739" s="9" t="str">
        <f>VLOOKUP(Table_miniLM_titles_topics[[#This Row],[Column3.topic]], miniLM_titles_topicdesciption!$B$2:$C$28, 2, FALSE)</f>
        <v>-1_of_and_language_learning</v>
      </c>
    </row>
    <row r="740" spans="1:4" x14ac:dyDescent="0.25">
      <c r="A740" t="s">
        <v>4579</v>
      </c>
      <c r="B740" t="s">
        <v>4580</v>
      </c>
      <c r="C740">
        <v>6</v>
      </c>
      <c r="D740" s="9" t="str">
        <f>VLOOKUP(Table_miniLM_titles_topics[[#This Row],[Column3.topic]], miniLM_titles_topicdesciption!$B$2:$C$28, 2, FALSE)</f>
        <v>6_multimodal_videoconferencing_video_interactions</v>
      </c>
    </row>
    <row r="741" spans="1:4" x14ac:dyDescent="0.25">
      <c r="A741" t="s">
        <v>4584</v>
      </c>
      <c r="B741" t="s">
        <v>4585</v>
      </c>
      <c r="C741">
        <v>24</v>
      </c>
      <c r="D741" s="9" t="str">
        <f>VLOOKUP(Table_miniLM_titles_topics[[#This Row],[Column3.topic]], miniLM_titles_topicdesciption!$B$2:$C$28, 2, FALSE)</f>
        <v>24_chat_task_text_l2</v>
      </c>
    </row>
    <row r="742" spans="1:4" x14ac:dyDescent="0.25">
      <c r="A742" t="s">
        <v>4589</v>
      </c>
      <c r="B742" t="s">
        <v>4590</v>
      </c>
      <c r="C742">
        <v>-1</v>
      </c>
      <c r="D742" s="9" t="str">
        <f>VLOOKUP(Table_miniLM_titles_topics[[#This Row],[Column3.topic]], miniLM_titles_topicdesciption!$B$2:$C$28, 2, FALSE)</f>
        <v>-1_of_and_language_learning</v>
      </c>
    </row>
    <row r="743" spans="1:4" x14ac:dyDescent="0.25">
      <c r="A743" t="s">
        <v>4594</v>
      </c>
      <c r="B743" t="s">
        <v>4595</v>
      </c>
      <c r="C743">
        <v>3</v>
      </c>
      <c r="D743" s="9" t="str">
        <f>VLOOKUP(Table_miniLM_titles_topics[[#This Row],[Column3.topic]], miniLM_titles_topicdesciption!$B$2:$C$28, 2, FALSE)</f>
        <v>3_online_language_learning_of</v>
      </c>
    </row>
    <row r="744" spans="1:4" x14ac:dyDescent="0.25">
      <c r="A744" t="s">
        <v>4599</v>
      </c>
      <c r="B744" t="s">
        <v>4600</v>
      </c>
      <c r="C744">
        <v>4</v>
      </c>
      <c r="D744" s="9" t="str">
        <f>VLOOKUP(Table_miniLM_titles_topics[[#This Row],[Column3.topic]], miniLM_titles_topicdesciption!$B$2:$C$28, 2, FALSE)</f>
        <v>4_game_games_digital_playing</v>
      </c>
    </row>
    <row r="745" spans="1:4" x14ac:dyDescent="0.25">
      <c r="A745" t="s">
        <v>4604</v>
      </c>
      <c r="B745" t="s">
        <v>4605</v>
      </c>
      <c r="C745">
        <v>4</v>
      </c>
      <c r="D745" s="9" t="str">
        <f>VLOOKUP(Table_miniLM_titles_topics[[#This Row],[Column3.topic]], miniLM_titles_topicdesciption!$B$2:$C$28, 2, FALSE)</f>
        <v>4_game_games_digital_playing</v>
      </c>
    </row>
    <row r="746" spans="1:4" x14ac:dyDescent="0.25">
      <c r="A746" t="s">
        <v>4609</v>
      </c>
      <c r="B746" t="s">
        <v>4610</v>
      </c>
      <c r="C746">
        <v>10</v>
      </c>
      <c r="D746" s="9" t="str">
        <f>VLOOKUP(Table_miniLM_titles_topics[[#This Row],[Column3.topic]], miniLM_titles_topicdesciption!$B$2:$C$28, 2, FALSE)</f>
        <v>10_technology_language_assisted_learning</v>
      </c>
    </row>
    <row r="747" spans="1:4" x14ac:dyDescent="0.25">
      <c r="A747" t="s">
        <v>4613</v>
      </c>
      <c r="B747" t="s">
        <v>4614</v>
      </c>
      <c r="C747">
        <v>4</v>
      </c>
      <c r="D747" s="9" t="str">
        <f>VLOOKUP(Table_miniLM_titles_topics[[#This Row],[Column3.topic]], miniLM_titles_topicdesciption!$B$2:$C$28, 2, FALSE)</f>
        <v>4_game_games_digital_playing</v>
      </c>
    </row>
    <row r="748" spans="1:4" x14ac:dyDescent="0.25">
      <c r="A748" t="s">
        <v>4618</v>
      </c>
      <c r="B748" t="s">
        <v>4619</v>
      </c>
      <c r="C748">
        <v>0</v>
      </c>
      <c r="D748" s="9" t="str">
        <f>VLOOKUP(Table_miniLM_titles_topics[[#This Row],[Column3.topic]], miniLM_titles_topicdesciption!$B$2:$C$28, 2, FALSE)</f>
        <v>0_writing_feedback_collaborative_automated</v>
      </c>
    </row>
    <row r="749" spans="1:4" x14ac:dyDescent="0.25">
      <c r="A749" t="s">
        <v>4623</v>
      </c>
      <c r="B749" t="s">
        <v>4624</v>
      </c>
      <c r="C749">
        <v>15</v>
      </c>
      <c r="D749" s="9" t="str">
        <f>VLOOKUP(Table_miniLM_titles_topics[[#This Row],[Column3.topic]], miniLM_titles_topicdesciption!$B$2:$C$28, 2, FALSE)</f>
        <v>15_flipped_classroom_flipping_classrooms</v>
      </c>
    </row>
    <row r="750" spans="1:4" x14ac:dyDescent="0.25">
      <c r="A750" t="s">
        <v>4628</v>
      </c>
      <c r="B750" t="s">
        <v>4629</v>
      </c>
      <c r="C750">
        <v>-1</v>
      </c>
      <c r="D750" s="9" t="str">
        <f>VLOOKUP(Table_miniLM_titles_topics[[#This Row],[Column3.topic]], miniLM_titles_topicdesciption!$B$2:$C$28, 2, FALSE)</f>
        <v>-1_of_and_language_learning</v>
      </c>
    </row>
    <row r="751" spans="1:4" x14ac:dyDescent="0.25">
      <c r="A751" t="s">
        <v>4633</v>
      </c>
      <c r="B751" t="s">
        <v>4634</v>
      </c>
      <c r="C751">
        <v>-1</v>
      </c>
      <c r="D751" s="9" t="str">
        <f>VLOOKUP(Table_miniLM_titles_topics[[#This Row],[Column3.topic]], miniLM_titles_topicdesciption!$B$2:$C$28, 2, FALSE)</f>
        <v>-1_of_and_language_learning</v>
      </c>
    </row>
    <row r="752" spans="1:4" x14ac:dyDescent="0.25">
      <c r="A752" t="s">
        <v>4637</v>
      </c>
      <c r="B752" t="s">
        <v>4638</v>
      </c>
      <c r="C752">
        <v>-1</v>
      </c>
      <c r="D752" s="9" t="str">
        <f>VLOOKUP(Table_miniLM_titles_topics[[#This Row],[Column3.topic]], miniLM_titles_topicdesciption!$B$2:$C$28, 2, FALSE)</f>
        <v>-1_of_and_language_learning</v>
      </c>
    </row>
    <row r="753" spans="1:4" x14ac:dyDescent="0.25">
      <c r="A753" t="s">
        <v>4642</v>
      </c>
      <c r="B753" t="s">
        <v>4643</v>
      </c>
      <c r="C753">
        <v>1</v>
      </c>
      <c r="D753" s="9" t="str">
        <f>VLOOKUP(Table_miniLM_titles_topics[[#This Row],[Column3.topic]], miniLM_titles_topicdesciption!$B$2:$C$28, 2, FALSE)</f>
        <v>1_call_research_sla_the</v>
      </c>
    </row>
    <row r="754" spans="1:4" x14ac:dyDescent="0.25">
      <c r="A754" t="s">
        <v>4647</v>
      </c>
      <c r="B754" t="s">
        <v>4648</v>
      </c>
      <c r="C754">
        <v>-1</v>
      </c>
      <c r="D754" s="9" t="str">
        <f>VLOOKUP(Table_miniLM_titles_topics[[#This Row],[Column3.topic]], miniLM_titles_topicdesciption!$B$2:$C$28, 2, FALSE)</f>
        <v>-1_of_and_language_learning</v>
      </c>
    </row>
    <row r="755" spans="1:4" x14ac:dyDescent="0.25">
      <c r="A755" t="s">
        <v>521</v>
      </c>
      <c r="B755" t="s">
        <v>522</v>
      </c>
      <c r="C755">
        <v>0</v>
      </c>
      <c r="D755" s="9" t="str">
        <f>VLOOKUP(Table_miniLM_titles_topics[[#This Row],[Column3.topic]], miniLM_titles_topicdesciption!$B$2:$C$28, 2, FALSE)</f>
        <v>0_writing_feedback_collaborative_automated</v>
      </c>
    </row>
    <row r="756" spans="1:4" x14ac:dyDescent="0.25">
      <c r="A756" t="s">
        <v>528</v>
      </c>
      <c r="B756" t="s">
        <v>529</v>
      </c>
      <c r="C756">
        <v>12</v>
      </c>
      <c r="D756" s="9" t="str">
        <f>VLOOKUP(Table_miniLM_titles_topics[[#This Row],[Column3.topic]], miniLM_titles_topicdesciption!$B$2:$C$28, 2, FALSE)</f>
        <v>12_vocabulary_gloss_glosses_effects</v>
      </c>
    </row>
    <row r="757" spans="1:4" x14ac:dyDescent="0.25">
      <c r="A757" t="s">
        <v>533</v>
      </c>
      <c r="B757" t="s">
        <v>534</v>
      </c>
      <c r="C757">
        <v>0</v>
      </c>
      <c r="D757" s="9" t="str">
        <f>VLOOKUP(Table_miniLM_titles_topics[[#This Row],[Column3.topic]], miniLM_titles_topicdesciption!$B$2:$C$28, 2, FALSE)</f>
        <v>0_writing_feedback_collaborative_automated</v>
      </c>
    </row>
    <row r="758" spans="1:4" x14ac:dyDescent="0.25">
      <c r="A758" t="s">
        <v>538</v>
      </c>
      <c r="B758" t="s">
        <v>539</v>
      </c>
      <c r="C758">
        <v>12</v>
      </c>
      <c r="D758" s="9" t="str">
        <f>VLOOKUP(Table_miniLM_titles_topics[[#This Row],[Column3.topic]], miniLM_titles_topicdesciption!$B$2:$C$28, 2, FALSE)</f>
        <v>12_vocabulary_gloss_glosses_effects</v>
      </c>
    </row>
    <row r="759" spans="1:4" x14ac:dyDescent="0.25">
      <c r="A759" t="s">
        <v>543</v>
      </c>
      <c r="B759" t="s">
        <v>544</v>
      </c>
      <c r="C759">
        <v>12</v>
      </c>
      <c r="D759" s="9" t="str">
        <f>VLOOKUP(Table_miniLM_titles_topics[[#This Row],[Column3.topic]], miniLM_titles_topicdesciption!$B$2:$C$28, 2, FALSE)</f>
        <v>12_vocabulary_gloss_glosses_effects</v>
      </c>
    </row>
    <row r="760" spans="1:4" x14ac:dyDescent="0.25">
      <c r="A760" t="s">
        <v>548</v>
      </c>
      <c r="B760" t="s">
        <v>549</v>
      </c>
      <c r="C760">
        <v>11</v>
      </c>
      <c r="D760" s="9" t="str">
        <f>VLOOKUP(Table_miniLM_titles_topics[[#This Row],[Column3.topic]], miniLM_titles_topicdesciption!$B$2:$C$28, 2, FALSE)</f>
        <v>11_comprehension_captions_listening_captioned</v>
      </c>
    </row>
    <row r="761" spans="1:4" x14ac:dyDescent="0.25">
      <c r="A761" t="s">
        <v>553</v>
      </c>
      <c r="B761" t="s">
        <v>554</v>
      </c>
      <c r="C761">
        <v>1</v>
      </c>
      <c r="D761" s="9" t="str">
        <f>VLOOKUP(Table_miniLM_titles_topics[[#This Row],[Column3.topic]], miniLM_titles_topicdesciption!$B$2:$C$28, 2, FALSE)</f>
        <v>1_call_research_sla_the</v>
      </c>
    </row>
    <row r="762" spans="1:4" x14ac:dyDescent="0.25">
      <c r="A762" t="s">
        <v>558</v>
      </c>
      <c r="B762" t="s">
        <v>559</v>
      </c>
      <c r="C762">
        <v>2</v>
      </c>
      <c r="D762" s="9" t="str">
        <f>VLOOKUP(Table_miniLM_titles_topics[[#This Row],[Column3.topic]], miniLM_titles_topicdesciption!$B$2:$C$28, 2, FALSE)</f>
        <v>2_mobile_learning_assisted_language</v>
      </c>
    </row>
    <row r="763" spans="1:4" x14ac:dyDescent="0.25">
      <c r="A763" t="s">
        <v>563</v>
      </c>
      <c r="B763" t="s">
        <v>564</v>
      </c>
      <c r="C763">
        <v>-1</v>
      </c>
      <c r="D763" s="9" t="str">
        <f>VLOOKUP(Table_miniLM_titles_topics[[#This Row],[Column3.topic]], miniLM_titles_topicdesciption!$B$2:$C$28, 2, FALSE)</f>
        <v>-1_of_and_language_learning</v>
      </c>
    </row>
    <row r="764" spans="1:4" x14ac:dyDescent="0.25">
      <c r="A764" t="s">
        <v>568</v>
      </c>
      <c r="B764" t="s">
        <v>569</v>
      </c>
      <c r="C764">
        <v>-1</v>
      </c>
      <c r="D764" s="9" t="str">
        <f>VLOOKUP(Table_miniLM_titles_topics[[#This Row],[Column3.topic]], miniLM_titles_topicdesciption!$B$2:$C$28, 2, FALSE)</f>
        <v>-1_of_and_language_learning</v>
      </c>
    </row>
    <row r="765" spans="1:4" x14ac:dyDescent="0.25">
      <c r="A765" t="s">
        <v>573</v>
      </c>
      <c r="B765" t="s">
        <v>574</v>
      </c>
      <c r="C765">
        <v>2</v>
      </c>
      <c r="D765" s="9" t="str">
        <f>VLOOKUP(Table_miniLM_titles_topics[[#This Row],[Column3.topic]], miniLM_titles_topicdesciption!$B$2:$C$28, 2, FALSE)</f>
        <v>2_mobile_learning_assisted_language</v>
      </c>
    </row>
    <row r="766" spans="1:4" x14ac:dyDescent="0.25">
      <c r="A766" t="s">
        <v>578</v>
      </c>
      <c r="B766" t="s">
        <v>579</v>
      </c>
      <c r="C766">
        <v>16</v>
      </c>
      <c r="D766" s="9" t="str">
        <f>VLOOKUP(Table_miniLM_titles_topics[[#This Row],[Column3.topic]], miniLM_titles_topicdesciption!$B$2:$C$28, 2, FALSE)</f>
        <v>16_oral_communication_mediated_computer</v>
      </c>
    </row>
    <row r="767" spans="1:4" x14ac:dyDescent="0.25">
      <c r="A767" t="s">
        <v>584</v>
      </c>
      <c r="B767" t="s">
        <v>585</v>
      </c>
      <c r="C767">
        <v>0</v>
      </c>
      <c r="D767" s="9" t="str">
        <f>VLOOKUP(Table_miniLM_titles_topics[[#This Row],[Column3.topic]], miniLM_titles_topicdesciption!$B$2:$C$28, 2, FALSE)</f>
        <v>0_writing_feedback_collaborative_automated</v>
      </c>
    </row>
    <row r="768" spans="1:4" x14ac:dyDescent="0.25">
      <c r="A768" t="s">
        <v>589</v>
      </c>
      <c r="B768" t="s">
        <v>590</v>
      </c>
      <c r="C768">
        <v>-1</v>
      </c>
      <c r="D768" s="9" t="str">
        <f>VLOOKUP(Table_miniLM_titles_topics[[#This Row],[Column3.topic]], miniLM_titles_topicdesciption!$B$2:$C$28, 2, FALSE)</f>
        <v>-1_of_and_language_learning</v>
      </c>
    </row>
    <row r="769" spans="1:4" x14ac:dyDescent="0.25">
      <c r="A769" t="s">
        <v>594</v>
      </c>
      <c r="B769" t="s">
        <v>595</v>
      </c>
      <c r="C769">
        <v>2</v>
      </c>
      <c r="D769" s="9" t="str">
        <f>VLOOKUP(Table_miniLM_titles_topics[[#This Row],[Column3.topic]], miniLM_titles_topicdesciption!$B$2:$C$28, 2, FALSE)</f>
        <v>2_mobile_learning_assisted_language</v>
      </c>
    </row>
    <row r="770" spans="1:4" x14ac:dyDescent="0.25">
      <c r="A770" t="s">
        <v>599</v>
      </c>
      <c r="B770" t="s">
        <v>600</v>
      </c>
      <c r="C770">
        <v>22</v>
      </c>
      <c r="D770" s="9" t="str">
        <f>VLOOKUP(Table_miniLM_titles_topics[[#This Row],[Column3.topic]], miniLM_titles_topicdesciption!$B$2:$C$28, 2, FALSE)</f>
        <v>22_corpus_corpora_pedagogy_teacher</v>
      </c>
    </row>
    <row r="771" spans="1:4" x14ac:dyDescent="0.25">
      <c r="A771" t="s">
        <v>605</v>
      </c>
      <c r="B771" t="s">
        <v>606</v>
      </c>
      <c r="C771">
        <v>22</v>
      </c>
      <c r="D771" s="9" t="str">
        <f>VLOOKUP(Table_miniLM_titles_topics[[#This Row],[Column3.topic]], miniLM_titles_topicdesciption!$B$2:$C$28, 2, FALSE)</f>
        <v>22_corpus_corpora_pedagogy_teacher</v>
      </c>
    </row>
    <row r="772" spans="1:4" x14ac:dyDescent="0.25">
      <c r="A772" t="s">
        <v>610</v>
      </c>
      <c r="B772" t="s">
        <v>611</v>
      </c>
      <c r="C772">
        <v>2</v>
      </c>
      <c r="D772" s="9" t="str">
        <f>VLOOKUP(Table_miniLM_titles_topics[[#This Row],[Column3.topic]], miniLM_titles_topicdesciption!$B$2:$C$28, 2, FALSE)</f>
        <v>2_mobile_learning_assisted_language</v>
      </c>
    </row>
    <row r="773" spans="1:4" x14ac:dyDescent="0.25">
      <c r="A773" t="s">
        <v>615</v>
      </c>
      <c r="B773" t="s">
        <v>616</v>
      </c>
      <c r="C773">
        <v>2</v>
      </c>
      <c r="D773" s="9" t="str">
        <f>VLOOKUP(Table_miniLM_titles_topics[[#This Row],[Column3.topic]], miniLM_titles_topicdesciption!$B$2:$C$28, 2, FALSE)</f>
        <v>2_mobile_learning_assisted_language</v>
      </c>
    </row>
    <row r="774" spans="1:4" x14ac:dyDescent="0.25">
      <c r="A774" t="s">
        <v>990</v>
      </c>
      <c r="B774" t="s">
        <v>991</v>
      </c>
      <c r="C774">
        <v>-1</v>
      </c>
      <c r="D774" s="9" t="str">
        <f>VLOOKUP(Table_miniLM_titles_topics[[#This Row],[Column3.topic]], miniLM_titles_topicdesciption!$B$2:$C$28, 2, FALSE)</f>
        <v>-1_of_and_language_learning</v>
      </c>
    </row>
    <row r="775" spans="1:4" x14ac:dyDescent="0.25">
      <c r="A775" t="s">
        <v>996</v>
      </c>
      <c r="B775" t="s">
        <v>997</v>
      </c>
      <c r="C775">
        <v>3</v>
      </c>
      <c r="D775" s="9" t="str">
        <f>VLOOKUP(Table_miniLM_titles_topics[[#This Row],[Column3.topic]], miniLM_titles_topicdesciption!$B$2:$C$28, 2, FALSE)</f>
        <v>3_online_language_learning_of</v>
      </c>
    </row>
    <row r="776" spans="1:4" x14ac:dyDescent="0.25">
      <c r="A776" t="s">
        <v>1001</v>
      </c>
      <c r="B776" t="s">
        <v>1002</v>
      </c>
      <c r="C776">
        <v>-1</v>
      </c>
      <c r="D776" s="9" t="str">
        <f>VLOOKUP(Table_miniLM_titles_topics[[#This Row],[Column3.topic]], miniLM_titles_topicdesciption!$B$2:$C$28, 2, FALSE)</f>
        <v>-1_of_and_language_learning</v>
      </c>
    </row>
    <row r="777" spans="1:4" x14ac:dyDescent="0.25">
      <c r="A777" t="s">
        <v>1006</v>
      </c>
      <c r="B777" t="s">
        <v>1007</v>
      </c>
      <c r="C777">
        <v>15</v>
      </c>
      <c r="D777" s="9" t="str">
        <f>VLOOKUP(Table_miniLM_titles_topics[[#This Row],[Column3.topic]], miniLM_titles_topicdesciption!$B$2:$C$28, 2, FALSE)</f>
        <v>15_flipped_classroom_flipping_classrooms</v>
      </c>
    </row>
    <row r="778" spans="1:4" x14ac:dyDescent="0.25">
      <c r="A778" t="s">
        <v>1010</v>
      </c>
      <c r="B778" t="s">
        <v>1011</v>
      </c>
      <c r="C778">
        <v>6</v>
      </c>
      <c r="D778" s="9" t="str">
        <f>VLOOKUP(Table_miniLM_titles_topics[[#This Row],[Column3.topic]], miniLM_titles_topicdesciption!$B$2:$C$28, 2, FALSE)</f>
        <v>6_multimodal_videoconferencing_video_interactions</v>
      </c>
    </row>
    <row r="779" spans="1:4" x14ac:dyDescent="0.25">
      <c r="A779" t="s">
        <v>1015</v>
      </c>
      <c r="B779" t="s">
        <v>1016</v>
      </c>
      <c r="C779">
        <v>21</v>
      </c>
      <c r="D779" s="9" t="str">
        <f>VLOOKUP(Table_miniLM_titles_topics[[#This Row],[Column3.topic]], miniLM_titles_topicdesciption!$B$2:$C$28, 2, FALSE)</f>
        <v>21_reading_strategies_comprehension_students</v>
      </c>
    </row>
    <row r="780" spans="1:4" x14ac:dyDescent="0.25">
      <c r="A780" t="s">
        <v>1020</v>
      </c>
      <c r="B780" t="s">
        <v>1021</v>
      </c>
      <c r="C780">
        <v>12</v>
      </c>
      <c r="D780" s="9" t="str">
        <f>VLOOKUP(Table_miniLM_titles_topics[[#This Row],[Column3.topic]], miniLM_titles_topicdesciption!$B$2:$C$28, 2, FALSE)</f>
        <v>12_vocabulary_gloss_glosses_effects</v>
      </c>
    </row>
    <row r="781" spans="1:4" x14ac:dyDescent="0.25">
      <c r="A781" t="s">
        <v>1025</v>
      </c>
      <c r="B781" t="s">
        <v>1026</v>
      </c>
      <c r="C781">
        <v>19</v>
      </c>
      <c r="D781" s="9" t="str">
        <f>VLOOKUP(Table_miniLM_titles_topics[[#This Row],[Column3.topic]], miniLM_titles_topicdesciption!$B$2:$C$28, 2, FALSE)</f>
        <v>19_blended_learning_inquiry_college</v>
      </c>
    </row>
    <row r="782" spans="1:4" x14ac:dyDescent="0.25">
      <c r="A782" t="s">
        <v>1030</v>
      </c>
      <c r="B782" t="s">
        <v>1031</v>
      </c>
      <c r="C782">
        <v>8</v>
      </c>
      <c r="D782" s="9" t="str">
        <f>VLOOKUP(Table_miniLM_titles_topics[[#This Row],[Column3.topic]], miniLM_titles_topicdesciption!$B$2:$C$28, 2, FALSE)</f>
        <v>8_data_driven_collocation_dictionaries</v>
      </c>
    </row>
    <row r="783" spans="1:4" x14ac:dyDescent="0.25">
      <c r="A783" t="s">
        <v>1034</v>
      </c>
      <c r="B783" t="s">
        <v>1035</v>
      </c>
      <c r="C783">
        <v>6</v>
      </c>
      <c r="D783" s="9" t="str">
        <f>VLOOKUP(Table_miniLM_titles_topics[[#This Row],[Column3.topic]], miniLM_titles_topicdesciption!$B$2:$C$28, 2, FALSE)</f>
        <v>6_multimodal_videoconferencing_video_interactions</v>
      </c>
    </row>
    <row r="784" spans="1:4" x14ac:dyDescent="0.25">
      <c r="A784" t="s">
        <v>1039</v>
      </c>
      <c r="B784" t="s">
        <v>1040</v>
      </c>
      <c r="C784">
        <v>23</v>
      </c>
      <c r="D784" s="9" t="str">
        <f>VLOOKUP(Table_miniLM_titles_topics[[#This Row],[Column3.topic]], miniLM_titles_topicdesciption!$B$2:$C$28, 2, FALSE)</f>
        <v>23_mall_meta_oer_processing</v>
      </c>
    </row>
    <row r="785" spans="1:4" x14ac:dyDescent="0.25">
      <c r="A785" t="s">
        <v>1043</v>
      </c>
      <c r="B785" t="s">
        <v>1044</v>
      </c>
      <c r="C785">
        <v>-1</v>
      </c>
      <c r="D785" s="9" t="str">
        <f>VLOOKUP(Table_miniLM_titles_topics[[#This Row],[Column3.topic]], miniLM_titles_topicdesciption!$B$2:$C$28, 2, FALSE)</f>
        <v>-1_of_and_language_learning</v>
      </c>
    </row>
    <row r="786" spans="1:4" x14ac:dyDescent="0.25">
      <c r="A786" t="s">
        <v>1049</v>
      </c>
      <c r="B786" t="s">
        <v>1050</v>
      </c>
      <c r="C786">
        <v>2</v>
      </c>
      <c r="D786" s="9" t="str">
        <f>VLOOKUP(Table_miniLM_titles_topics[[#This Row],[Column3.topic]], miniLM_titles_topicdesciption!$B$2:$C$28, 2, FALSE)</f>
        <v>2_mobile_learning_assisted_language</v>
      </c>
    </row>
    <row r="787" spans="1:4" x14ac:dyDescent="0.25">
      <c r="A787" t="s">
        <v>1054</v>
      </c>
      <c r="B787" t="s">
        <v>1055</v>
      </c>
      <c r="C787">
        <v>-1</v>
      </c>
      <c r="D787" s="9" t="str">
        <f>VLOOKUP(Table_miniLM_titles_topics[[#This Row],[Column3.topic]], miniLM_titles_topicdesciption!$B$2:$C$28, 2, FALSE)</f>
        <v>-1_of_and_language_learning</v>
      </c>
    </row>
    <row r="788" spans="1:4" x14ac:dyDescent="0.25">
      <c r="A788" t="s">
        <v>1059</v>
      </c>
      <c r="B788" t="s">
        <v>1060</v>
      </c>
      <c r="C788">
        <v>-1</v>
      </c>
      <c r="D788" s="9" t="str">
        <f>VLOOKUP(Table_miniLM_titles_topics[[#This Row],[Column3.topic]], miniLM_titles_topicdesciption!$B$2:$C$28, 2, FALSE)</f>
        <v>-1_of_and_language_learning</v>
      </c>
    </row>
    <row r="789" spans="1:4" x14ac:dyDescent="0.25">
      <c r="A789" t="s">
        <v>1064</v>
      </c>
      <c r="B789" t="s">
        <v>1065</v>
      </c>
      <c r="C789">
        <v>18</v>
      </c>
      <c r="D789" s="9" t="str">
        <f>VLOOKUP(Table_miniLM_titles_topics[[#This Row],[Column3.topic]], miniLM_titles_topicdesciption!$B$2:$C$28, 2, FALSE)</f>
        <v>18_intercultural_exchange_communicative_compet...</v>
      </c>
    </row>
    <row r="790" spans="1:4" x14ac:dyDescent="0.25">
      <c r="A790" t="s">
        <v>1069</v>
      </c>
      <c r="B790" t="s">
        <v>1070</v>
      </c>
      <c r="C790">
        <v>4</v>
      </c>
      <c r="D790" s="9" t="str">
        <f>VLOOKUP(Table_miniLM_titles_topics[[#This Row],[Column3.topic]], miniLM_titles_topicdesciption!$B$2:$C$28, 2, FALSE)</f>
        <v>4_game_games_digital_playing</v>
      </c>
    </row>
    <row r="791" spans="1:4" x14ac:dyDescent="0.25">
      <c r="A791" t="s">
        <v>1584</v>
      </c>
      <c r="B791" t="s">
        <v>1585</v>
      </c>
      <c r="C791">
        <v>21</v>
      </c>
      <c r="D791" s="9" t="str">
        <f>VLOOKUP(Table_miniLM_titles_topics[[#This Row],[Column3.topic]], miniLM_titles_topicdesciption!$B$2:$C$28, 2, FALSE)</f>
        <v>21_reading_strategies_comprehension_students</v>
      </c>
    </row>
    <row r="792" spans="1:4" x14ac:dyDescent="0.25">
      <c r="A792" t="s">
        <v>1589</v>
      </c>
      <c r="B792" t="s">
        <v>1590</v>
      </c>
      <c r="C792">
        <v>7</v>
      </c>
      <c r="D792" s="9" t="str">
        <f>VLOOKUP(Table_miniLM_titles_topics[[#This Row],[Column3.topic]], miniLM_titles_topicdesciption!$B$2:$C$28, 2, FALSE)</f>
        <v>7_telecollaboration_intercultural_telecollabor...</v>
      </c>
    </row>
    <row r="793" spans="1:4" x14ac:dyDescent="0.25">
      <c r="A793" t="s">
        <v>1594</v>
      </c>
      <c r="B793" t="s">
        <v>1595</v>
      </c>
      <c r="C793">
        <v>7</v>
      </c>
      <c r="D793" s="9" t="str">
        <f>VLOOKUP(Table_miniLM_titles_topics[[#This Row],[Column3.topic]], miniLM_titles_topicdesciption!$B$2:$C$28, 2, FALSE)</f>
        <v>7_telecollaboration_intercultural_telecollabor...</v>
      </c>
    </row>
    <row r="794" spans="1:4" x14ac:dyDescent="0.25">
      <c r="A794" t="s">
        <v>1599</v>
      </c>
      <c r="B794" t="s">
        <v>1600</v>
      </c>
      <c r="C794">
        <v>8</v>
      </c>
      <c r="D794" s="9" t="str">
        <f>VLOOKUP(Table_miniLM_titles_topics[[#This Row],[Column3.topic]], miniLM_titles_topicdesciption!$B$2:$C$28, 2, FALSE)</f>
        <v>8_data_driven_collocation_dictionaries</v>
      </c>
    </row>
    <row r="795" spans="1:4" x14ac:dyDescent="0.25">
      <c r="A795" t="s">
        <v>1604</v>
      </c>
      <c r="B795" t="s">
        <v>1605</v>
      </c>
      <c r="C795">
        <v>7</v>
      </c>
      <c r="D795" s="9" t="str">
        <f>VLOOKUP(Table_miniLM_titles_topics[[#This Row],[Column3.topic]], miniLM_titles_topicdesciption!$B$2:$C$28, 2, FALSE)</f>
        <v>7_telecollaboration_intercultural_telecollabor...</v>
      </c>
    </row>
    <row r="796" spans="1:4" x14ac:dyDescent="0.25">
      <c r="A796" t="s">
        <v>1609</v>
      </c>
      <c r="B796" t="s">
        <v>1610</v>
      </c>
      <c r="C796">
        <v>2</v>
      </c>
      <c r="D796" s="9" t="str">
        <f>VLOOKUP(Table_miniLM_titles_topics[[#This Row],[Column3.topic]], miniLM_titles_topicdesciption!$B$2:$C$28, 2, FALSE)</f>
        <v>2_mobile_learning_assisted_language</v>
      </c>
    </row>
    <row r="797" spans="1:4" x14ac:dyDescent="0.25">
      <c r="A797" t="s">
        <v>1614</v>
      </c>
      <c r="B797" t="s">
        <v>1615</v>
      </c>
      <c r="C797">
        <v>2</v>
      </c>
      <c r="D797" s="9" t="str">
        <f>VLOOKUP(Table_miniLM_titles_topics[[#This Row],[Column3.topic]], miniLM_titles_topicdesciption!$B$2:$C$28, 2, FALSE)</f>
        <v>2_mobile_learning_assisted_language</v>
      </c>
    </row>
    <row r="798" spans="1:4" x14ac:dyDescent="0.25">
      <c r="A798" t="s">
        <v>1619</v>
      </c>
      <c r="B798" t="s">
        <v>1620</v>
      </c>
      <c r="C798">
        <v>0</v>
      </c>
      <c r="D798" s="9" t="str">
        <f>VLOOKUP(Table_miniLM_titles_topics[[#This Row],[Column3.topic]], miniLM_titles_topicdesciption!$B$2:$C$28, 2, FALSE)</f>
        <v>0_writing_feedback_collaborative_automated</v>
      </c>
    </row>
    <row r="799" spans="1:4" x14ac:dyDescent="0.25">
      <c r="A799" t="s">
        <v>1625</v>
      </c>
      <c r="B799" t="s">
        <v>1626</v>
      </c>
      <c r="C799">
        <v>-1</v>
      </c>
      <c r="D799" s="9" t="str">
        <f>VLOOKUP(Table_miniLM_titles_topics[[#This Row],[Column3.topic]], miniLM_titles_topicdesciption!$B$2:$C$28, 2, FALSE)</f>
        <v>-1_of_and_language_learning</v>
      </c>
    </row>
    <row r="800" spans="1:4" x14ac:dyDescent="0.25">
      <c r="A800" t="s">
        <v>1630</v>
      </c>
      <c r="B800" t="s">
        <v>1631</v>
      </c>
      <c r="C800">
        <v>-1</v>
      </c>
      <c r="D800" s="9" t="str">
        <f>VLOOKUP(Table_miniLM_titles_topics[[#This Row],[Column3.topic]], miniLM_titles_topicdesciption!$B$2:$C$28, 2, FALSE)</f>
        <v>-1_of_and_language_learning</v>
      </c>
    </row>
    <row r="801" spans="1:4" x14ac:dyDescent="0.25">
      <c r="A801" t="s">
        <v>1635</v>
      </c>
      <c r="B801" t="s">
        <v>1636</v>
      </c>
      <c r="C801">
        <v>2</v>
      </c>
      <c r="D801" s="9" t="str">
        <f>VLOOKUP(Table_miniLM_titles_topics[[#This Row],[Column3.topic]], miniLM_titles_topicdesciption!$B$2:$C$28, 2, FALSE)</f>
        <v>2_mobile_learning_assisted_language</v>
      </c>
    </row>
    <row r="802" spans="1:4" x14ac:dyDescent="0.25">
      <c r="A802" t="s">
        <v>1640</v>
      </c>
      <c r="B802" t="s">
        <v>1641</v>
      </c>
      <c r="C802">
        <v>9</v>
      </c>
      <c r="D802" s="9" t="str">
        <f>VLOOKUP(Table_miniLM_titles_topics[[#This Row],[Column3.topic]], miniLM_titles_topicdesciption!$B$2:$C$28, 2, FALSE)</f>
        <v>9_technology_teachers_technological_teaching</v>
      </c>
    </row>
    <row r="803" spans="1:4" x14ac:dyDescent="0.25">
      <c r="A803" t="s">
        <v>1645</v>
      </c>
      <c r="B803" t="s">
        <v>1646</v>
      </c>
      <c r="C803">
        <v>-1</v>
      </c>
      <c r="D803" s="9" t="str">
        <f>VLOOKUP(Table_miniLM_titles_topics[[#This Row],[Column3.topic]], miniLM_titles_topicdesciption!$B$2:$C$28, 2, FALSE)</f>
        <v>-1_of_and_language_learning</v>
      </c>
    </row>
    <row r="804" spans="1:4" x14ac:dyDescent="0.25">
      <c r="A804" t="s">
        <v>1650</v>
      </c>
      <c r="B804" t="s">
        <v>1651</v>
      </c>
      <c r="C804">
        <v>-1</v>
      </c>
      <c r="D804" s="9" t="str">
        <f>VLOOKUP(Table_miniLM_titles_topics[[#This Row],[Column3.topic]], miniLM_titles_topicdesciption!$B$2:$C$28, 2, FALSE)</f>
        <v>-1_of_and_language_learning</v>
      </c>
    </row>
    <row r="805" spans="1:4" x14ac:dyDescent="0.25">
      <c r="A805" t="s">
        <v>1655</v>
      </c>
      <c r="B805" t="s">
        <v>1656</v>
      </c>
      <c r="C805">
        <v>11</v>
      </c>
      <c r="D805" s="9" t="str">
        <f>VLOOKUP(Table_miniLM_titles_topics[[#This Row],[Column3.topic]], miniLM_titles_topicdesciption!$B$2:$C$28, 2, FALSE)</f>
        <v>11_comprehension_captions_listening_captioned</v>
      </c>
    </row>
    <row r="806" spans="1:4" x14ac:dyDescent="0.25">
      <c r="A806" t="s">
        <v>1660</v>
      </c>
      <c r="B806" t="s">
        <v>1661</v>
      </c>
      <c r="C806">
        <v>0</v>
      </c>
      <c r="D806" s="9" t="str">
        <f>VLOOKUP(Table_miniLM_titles_topics[[#This Row],[Column3.topic]], miniLM_titles_topicdesciption!$B$2:$C$28, 2, FALSE)</f>
        <v>0_writing_feedback_collaborative_automated</v>
      </c>
    </row>
    <row r="807" spans="1:4" x14ac:dyDescent="0.25">
      <c r="A807" t="s">
        <v>2015</v>
      </c>
      <c r="B807" t="s">
        <v>2016</v>
      </c>
      <c r="C807">
        <v>2</v>
      </c>
      <c r="D807" s="9" t="str">
        <f>VLOOKUP(Table_miniLM_titles_topics[[#This Row],[Column3.topic]], miniLM_titles_topicdesciption!$B$2:$C$28, 2, FALSE)</f>
        <v>2_mobile_learning_assisted_language</v>
      </c>
    </row>
    <row r="808" spans="1:4" x14ac:dyDescent="0.25">
      <c r="A808" t="s">
        <v>2020</v>
      </c>
      <c r="B808" t="s">
        <v>2021</v>
      </c>
      <c r="C808">
        <v>2</v>
      </c>
      <c r="D808" s="9" t="str">
        <f>VLOOKUP(Table_miniLM_titles_topics[[#This Row],[Column3.topic]], miniLM_titles_topicdesciption!$B$2:$C$28, 2, FALSE)</f>
        <v>2_mobile_learning_assisted_language</v>
      </c>
    </row>
    <row r="809" spans="1:4" x14ac:dyDescent="0.25">
      <c r="A809" t="s">
        <v>2024</v>
      </c>
      <c r="B809" t="s">
        <v>2025</v>
      </c>
      <c r="C809">
        <v>-1</v>
      </c>
      <c r="D809" s="9" t="str">
        <f>VLOOKUP(Table_miniLM_titles_topics[[#This Row],[Column3.topic]], miniLM_titles_topicdesciption!$B$2:$C$28, 2, FALSE)</f>
        <v>-1_of_and_language_learning</v>
      </c>
    </row>
    <row r="810" spans="1:4" x14ac:dyDescent="0.25">
      <c r="A810" t="s">
        <v>2030</v>
      </c>
      <c r="B810" t="s">
        <v>2031</v>
      </c>
      <c r="C810">
        <v>-1</v>
      </c>
      <c r="D810" s="9" t="str">
        <f>VLOOKUP(Table_miniLM_titles_topics[[#This Row],[Column3.topic]], miniLM_titles_topicdesciption!$B$2:$C$28, 2, FALSE)</f>
        <v>-1_of_and_language_learning</v>
      </c>
    </row>
    <row r="811" spans="1:4" x14ac:dyDescent="0.25">
      <c r="A811" t="s">
        <v>2035</v>
      </c>
      <c r="B811" t="s">
        <v>2036</v>
      </c>
      <c r="C811">
        <v>12</v>
      </c>
      <c r="D811" s="9" t="str">
        <f>VLOOKUP(Table_miniLM_titles_topics[[#This Row],[Column3.topic]], miniLM_titles_topicdesciption!$B$2:$C$28, 2, FALSE)</f>
        <v>12_vocabulary_gloss_glosses_effects</v>
      </c>
    </row>
    <row r="812" spans="1:4" x14ac:dyDescent="0.25">
      <c r="A812" t="s">
        <v>2040</v>
      </c>
      <c r="B812" t="s">
        <v>2041</v>
      </c>
      <c r="C812">
        <v>-1</v>
      </c>
      <c r="D812" s="9" t="str">
        <f>VLOOKUP(Table_miniLM_titles_topics[[#This Row],[Column3.topic]], miniLM_titles_topicdesciption!$B$2:$C$28, 2, FALSE)</f>
        <v>-1_of_and_language_learning</v>
      </c>
    </row>
    <row r="813" spans="1:4" x14ac:dyDescent="0.25">
      <c r="A813" t="s">
        <v>2045</v>
      </c>
      <c r="B813" t="s">
        <v>2046</v>
      </c>
      <c r="C813">
        <v>-1</v>
      </c>
      <c r="D813" s="9" t="str">
        <f>VLOOKUP(Table_miniLM_titles_topics[[#This Row],[Column3.topic]], miniLM_titles_topicdesciption!$B$2:$C$28, 2, FALSE)</f>
        <v>-1_of_and_language_learning</v>
      </c>
    </row>
    <row r="814" spans="1:4" x14ac:dyDescent="0.25">
      <c r="A814" t="s">
        <v>2050</v>
      </c>
      <c r="B814" t="s">
        <v>2051</v>
      </c>
      <c r="C814">
        <v>7</v>
      </c>
      <c r="D814" s="9" t="str">
        <f>VLOOKUP(Table_miniLM_titles_topics[[#This Row],[Column3.topic]], miniLM_titles_topicdesciption!$B$2:$C$28, 2, FALSE)</f>
        <v>7_telecollaboration_intercultural_telecollabor...</v>
      </c>
    </row>
    <row r="815" spans="1:4" x14ac:dyDescent="0.25">
      <c r="A815" t="s">
        <v>2055</v>
      </c>
      <c r="B815" t="s">
        <v>2056</v>
      </c>
      <c r="C815">
        <v>2</v>
      </c>
      <c r="D815" s="9" t="str">
        <f>VLOOKUP(Table_miniLM_titles_topics[[#This Row],[Column3.topic]], miniLM_titles_topicdesciption!$B$2:$C$28, 2, FALSE)</f>
        <v>2_mobile_learning_assisted_language</v>
      </c>
    </row>
    <row r="816" spans="1:4" x14ac:dyDescent="0.25">
      <c r="A816" t="s">
        <v>2060</v>
      </c>
      <c r="B816" t="s">
        <v>2061</v>
      </c>
      <c r="C816">
        <v>10</v>
      </c>
      <c r="D816" s="9" t="str">
        <f>VLOOKUP(Table_miniLM_titles_topics[[#This Row],[Column3.topic]], miniLM_titles_topicdesciption!$B$2:$C$28, 2, FALSE)</f>
        <v>10_technology_language_assisted_learning</v>
      </c>
    </row>
    <row r="817" spans="1:4" x14ac:dyDescent="0.25">
      <c r="A817" t="s">
        <v>2066</v>
      </c>
      <c r="B817" t="s">
        <v>2067</v>
      </c>
      <c r="C817">
        <v>-1</v>
      </c>
      <c r="D817" s="9" t="str">
        <f>VLOOKUP(Table_miniLM_titles_topics[[#This Row],[Column3.topic]], miniLM_titles_topicdesciption!$B$2:$C$28, 2, FALSE)</f>
        <v>-1_of_and_language_learning</v>
      </c>
    </row>
    <row r="818" spans="1:4" x14ac:dyDescent="0.25">
      <c r="A818" t="s">
        <v>2071</v>
      </c>
      <c r="B818" t="s">
        <v>2072</v>
      </c>
      <c r="C818">
        <v>-1</v>
      </c>
      <c r="D818" s="9" t="str">
        <f>VLOOKUP(Table_miniLM_titles_topics[[#This Row],[Column3.topic]], miniLM_titles_topicdesciption!$B$2:$C$28, 2, FALSE)</f>
        <v>-1_of_and_language_learning</v>
      </c>
    </row>
    <row r="819" spans="1:4" x14ac:dyDescent="0.25">
      <c r="A819" t="s">
        <v>2076</v>
      </c>
      <c r="B819" t="s">
        <v>2077</v>
      </c>
      <c r="C819">
        <v>5</v>
      </c>
      <c r="D819" s="9" t="str">
        <f>VLOOKUP(Table_miniLM_titles_topics[[#This Row],[Column3.topic]], miniLM_titles_topicdesciption!$B$2:$C$28, 2, FALSE)</f>
        <v>5_pronunciation_speech_training_recognition</v>
      </c>
    </row>
    <row r="820" spans="1:4" x14ac:dyDescent="0.25">
      <c r="A820" t="s">
        <v>2081</v>
      </c>
      <c r="B820" t="s">
        <v>2082</v>
      </c>
      <c r="C820">
        <v>15</v>
      </c>
      <c r="D820" s="9" t="str">
        <f>VLOOKUP(Table_miniLM_titles_topics[[#This Row],[Column3.topic]], miniLM_titles_topicdesciption!$B$2:$C$28, 2, FALSE)</f>
        <v>15_flipped_classroom_flipping_classrooms</v>
      </c>
    </row>
    <row r="821" spans="1:4" x14ac:dyDescent="0.25">
      <c r="A821" t="s">
        <v>2086</v>
      </c>
      <c r="B821" t="s">
        <v>2087</v>
      </c>
      <c r="C821">
        <v>8</v>
      </c>
      <c r="D821" s="9" t="str">
        <f>VLOOKUP(Table_miniLM_titles_topics[[#This Row],[Column3.topic]], miniLM_titles_topicdesciption!$B$2:$C$28, 2, FALSE)</f>
        <v>8_data_driven_collocation_dictionaries</v>
      </c>
    </row>
    <row r="822" spans="1:4" x14ac:dyDescent="0.25">
      <c r="A822" t="s">
        <v>2091</v>
      </c>
      <c r="B822" t="s">
        <v>2092</v>
      </c>
      <c r="C822">
        <v>-1</v>
      </c>
      <c r="D822" s="9" t="str">
        <f>VLOOKUP(Table_miniLM_titles_topics[[#This Row],[Column3.topic]], miniLM_titles_topicdesciption!$B$2:$C$28, 2, FALSE)</f>
        <v>-1_of_and_language_learning</v>
      </c>
    </row>
    <row r="823" spans="1:4" x14ac:dyDescent="0.25">
      <c r="A823" t="s">
        <v>2096</v>
      </c>
      <c r="B823" t="s">
        <v>2097</v>
      </c>
      <c r="C823">
        <v>2</v>
      </c>
      <c r="D823" s="9" t="str">
        <f>VLOOKUP(Table_miniLM_titles_topics[[#This Row],[Column3.topic]], miniLM_titles_topicdesciption!$B$2:$C$28, 2, FALSE)</f>
        <v>2_mobile_learning_assisted_language</v>
      </c>
    </row>
    <row r="824" spans="1:4" x14ac:dyDescent="0.25">
      <c r="A824" t="s">
        <v>2101</v>
      </c>
      <c r="B824" t="s">
        <v>5926</v>
      </c>
      <c r="C824">
        <v>15</v>
      </c>
      <c r="D824" s="9" t="str">
        <f>VLOOKUP(Table_miniLM_titles_topics[[#This Row],[Column3.topic]], miniLM_titles_topicdesciption!$B$2:$C$28, 2, FALSE)</f>
        <v>15_flipped_classroom_flipping_classrooms</v>
      </c>
    </row>
    <row r="825" spans="1:4" x14ac:dyDescent="0.25">
      <c r="A825" t="s">
        <v>2105</v>
      </c>
      <c r="B825" t="s">
        <v>2106</v>
      </c>
      <c r="C825">
        <v>18</v>
      </c>
      <c r="D825" s="9" t="str">
        <f>VLOOKUP(Table_miniLM_titles_topics[[#This Row],[Column3.topic]], miniLM_titles_topicdesciption!$B$2:$C$28, 2, FALSE)</f>
        <v>18_intercultural_exchange_communicative_compet...</v>
      </c>
    </row>
    <row r="826" spans="1:4" x14ac:dyDescent="0.25">
      <c r="A826" t="s">
        <v>2449</v>
      </c>
      <c r="B826" t="s">
        <v>2450</v>
      </c>
      <c r="C826">
        <v>12</v>
      </c>
      <c r="D826" s="9" t="str">
        <f>VLOOKUP(Table_miniLM_titles_topics[[#This Row],[Column3.topic]], miniLM_titles_topicdesciption!$B$2:$C$28, 2, FALSE)</f>
        <v>12_vocabulary_gloss_glosses_effects</v>
      </c>
    </row>
    <row r="827" spans="1:4" x14ac:dyDescent="0.25">
      <c r="A827" t="s">
        <v>2454</v>
      </c>
      <c r="B827" t="s">
        <v>2455</v>
      </c>
      <c r="C827">
        <v>2</v>
      </c>
      <c r="D827" s="9" t="str">
        <f>VLOOKUP(Table_miniLM_titles_topics[[#This Row],[Column3.topic]], miniLM_titles_topicdesciption!$B$2:$C$28, 2, FALSE)</f>
        <v>2_mobile_learning_assisted_language</v>
      </c>
    </row>
    <row r="828" spans="1:4" x14ac:dyDescent="0.25">
      <c r="A828" t="s">
        <v>2459</v>
      </c>
      <c r="B828" t="s">
        <v>2460</v>
      </c>
      <c r="C828">
        <v>11</v>
      </c>
      <c r="D828" s="9" t="str">
        <f>VLOOKUP(Table_miniLM_titles_topics[[#This Row],[Column3.topic]], miniLM_titles_topicdesciption!$B$2:$C$28, 2, FALSE)</f>
        <v>11_comprehension_captions_listening_captioned</v>
      </c>
    </row>
    <row r="829" spans="1:4" x14ac:dyDescent="0.25">
      <c r="A829" t="s">
        <v>2464</v>
      </c>
      <c r="B829" t="s">
        <v>2465</v>
      </c>
      <c r="C829">
        <v>0</v>
      </c>
      <c r="D829" s="9" t="str">
        <f>VLOOKUP(Table_miniLM_titles_topics[[#This Row],[Column3.topic]], miniLM_titles_topicdesciption!$B$2:$C$28, 2, FALSE)</f>
        <v>0_writing_feedback_collaborative_automated</v>
      </c>
    </row>
    <row r="830" spans="1:4" x14ac:dyDescent="0.25">
      <c r="A830" t="s">
        <v>2469</v>
      </c>
      <c r="B830" t="s">
        <v>5925</v>
      </c>
      <c r="C830">
        <v>2</v>
      </c>
      <c r="D830" s="9" t="str">
        <f>VLOOKUP(Table_miniLM_titles_topics[[#This Row],[Column3.topic]], miniLM_titles_topicdesciption!$B$2:$C$28, 2, FALSE)</f>
        <v>2_mobile_learning_assisted_language</v>
      </c>
    </row>
    <row r="831" spans="1:4" x14ac:dyDescent="0.25">
      <c r="A831" t="s">
        <v>2473</v>
      </c>
      <c r="B831" t="s">
        <v>2474</v>
      </c>
      <c r="C831">
        <v>16</v>
      </c>
      <c r="D831" s="9" t="str">
        <f>VLOOKUP(Table_miniLM_titles_topics[[#This Row],[Column3.topic]], miniLM_titles_topicdesciption!$B$2:$C$28, 2, FALSE)</f>
        <v>16_oral_communication_mediated_computer</v>
      </c>
    </row>
    <row r="832" spans="1:4" x14ac:dyDescent="0.25">
      <c r="A832" t="s">
        <v>2478</v>
      </c>
      <c r="B832" t="s">
        <v>2479</v>
      </c>
      <c r="C832">
        <v>19</v>
      </c>
      <c r="D832" s="9" t="str">
        <f>VLOOKUP(Table_miniLM_titles_topics[[#This Row],[Column3.topic]], miniLM_titles_topicdesciption!$B$2:$C$28, 2, FALSE)</f>
        <v>19_blended_learning_inquiry_college</v>
      </c>
    </row>
    <row r="833" spans="1:4" x14ac:dyDescent="0.25">
      <c r="A833" t="s">
        <v>2482</v>
      </c>
      <c r="B833" t="s">
        <v>2483</v>
      </c>
      <c r="C833">
        <v>-1</v>
      </c>
      <c r="D833" s="9" t="str">
        <f>VLOOKUP(Table_miniLM_titles_topics[[#This Row],[Column3.topic]], miniLM_titles_topicdesciption!$B$2:$C$28, 2, FALSE)</f>
        <v>-1_of_and_language_learning</v>
      </c>
    </row>
    <row r="834" spans="1:4" x14ac:dyDescent="0.25">
      <c r="A834" t="s">
        <v>2487</v>
      </c>
      <c r="B834" t="s">
        <v>2488</v>
      </c>
      <c r="C834">
        <v>7</v>
      </c>
      <c r="D834" s="9" t="str">
        <f>VLOOKUP(Table_miniLM_titles_topics[[#This Row],[Column3.topic]], miniLM_titles_topicdesciption!$B$2:$C$28, 2, FALSE)</f>
        <v>7_telecollaboration_intercultural_telecollabor...</v>
      </c>
    </row>
    <row r="835" spans="1:4" x14ac:dyDescent="0.25">
      <c r="A835" t="s">
        <v>2492</v>
      </c>
      <c r="B835" t="s">
        <v>2493</v>
      </c>
      <c r="C835">
        <v>13</v>
      </c>
      <c r="D835" s="9" t="str">
        <f>VLOOKUP(Table_miniLM_titles_topics[[#This Row],[Column3.topic]], miniLM_titles_topicdesciption!$B$2:$C$28, 2, FALSE)</f>
        <v>13_virtual_reality_3d_immersive</v>
      </c>
    </row>
    <row r="836" spans="1:4" x14ac:dyDescent="0.25">
      <c r="A836" t="s">
        <v>2497</v>
      </c>
      <c r="B836" t="s">
        <v>2498</v>
      </c>
      <c r="C836">
        <v>13</v>
      </c>
      <c r="D836" s="9" t="str">
        <f>VLOOKUP(Table_miniLM_titles_topics[[#This Row],[Column3.topic]], miniLM_titles_topicdesciption!$B$2:$C$28, 2, FALSE)</f>
        <v>13_virtual_reality_3d_immersive</v>
      </c>
    </row>
    <row r="837" spans="1:4" x14ac:dyDescent="0.25">
      <c r="A837" t="s">
        <v>2502</v>
      </c>
      <c r="B837" t="s">
        <v>2503</v>
      </c>
      <c r="C837">
        <v>-1</v>
      </c>
      <c r="D837" s="9" t="str">
        <f>VLOOKUP(Table_miniLM_titles_topics[[#This Row],[Column3.topic]], miniLM_titles_topicdesciption!$B$2:$C$28, 2, FALSE)</f>
        <v>-1_of_and_language_learning</v>
      </c>
    </row>
    <row r="838" spans="1:4" x14ac:dyDescent="0.25">
      <c r="A838" t="s">
        <v>2507</v>
      </c>
      <c r="B838" t="s">
        <v>2508</v>
      </c>
      <c r="C838">
        <v>19</v>
      </c>
      <c r="D838" s="9" t="str">
        <f>VLOOKUP(Table_miniLM_titles_topics[[#This Row],[Column3.topic]], miniLM_titles_topicdesciption!$B$2:$C$28, 2, FALSE)</f>
        <v>19_blended_learning_inquiry_college</v>
      </c>
    </row>
    <row r="839" spans="1:4" x14ac:dyDescent="0.25">
      <c r="A839" t="s">
        <v>2511</v>
      </c>
      <c r="B839" t="s">
        <v>2512</v>
      </c>
      <c r="C839">
        <v>10</v>
      </c>
      <c r="D839" s="9" t="str">
        <f>VLOOKUP(Table_miniLM_titles_topics[[#This Row],[Column3.topic]], miniLM_titles_topicdesciption!$B$2:$C$28, 2, FALSE)</f>
        <v>10_technology_language_assisted_learning</v>
      </c>
    </row>
    <row r="840" spans="1:4" x14ac:dyDescent="0.25">
      <c r="A840" t="s">
        <v>2516</v>
      </c>
      <c r="B840" t="s">
        <v>2517</v>
      </c>
      <c r="C840">
        <v>4</v>
      </c>
      <c r="D840" s="9" t="str">
        <f>VLOOKUP(Table_miniLM_titles_topics[[#This Row],[Column3.topic]], miniLM_titles_topicdesciption!$B$2:$C$28, 2, FALSE)</f>
        <v>4_game_games_digital_playing</v>
      </c>
    </row>
    <row r="841" spans="1:4" x14ac:dyDescent="0.25">
      <c r="A841" t="s">
        <v>2521</v>
      </c>
      <c r="B841" t="s">
        <v>2522</v>
      </c>
      <c r="C841">
        <v>24</v>
      </c>
      <c r="D841" s="9" t="str">
        <f>VLOOKUP(Table_miniLM_titles_topics[[#This Row],[Column3.topic]], miniLM_titles_topicdesciption!$B$2:$C$28, 2, FALSE)</f>
        <v>24_chat_task_text_l2</v>
      </c>
    </row>
    <row r="842" spans="1:4" x14ac:dyDescent="0.25">
      <c r="A842" t="s">
        <v>2526</v>
      </c>
      <c r="B842" t="s">
        <v>2527</v>
      </c>
      <c r="C842">
        <v>-1</v>
      </c>
      <c r="D842" s="9" t="str">
        <f>VLOOKUP(Table_miniLM_titles_topics[[#This Row],[Column3.topic]], miniLM_titles_topicdesciption!$B$2:$C$28, 2, FALSE)</f>
        <v>-1_of_and_language_learning</v>
      </c>
    </row>
    <row r="843" spans="1:4" x14ac:dyDescent="0.25">
      <c r="A843" t="s">
        <v>2531</v>
      </c>
      <c r="B843" t="s">
        <v>2532</v>
      </c>
      <c r="C843">
        <v>1</v>
      </c>
      <c r="D843" s="9" t="str">
        <f>VLOOKUP(Table_miniLM_titles_topics[[#This Row],[Column3.topic]], miniLM_titles_topicdesciption!$B$2:$C$28, 2, FALSE)</f>
        <v>1_call_research_sla_the</v>
      </c>
    </row>
    <row r="844" spans="1:4" x14ac:dyDescent="0.25">
      <c r="A844" t="s">
        <v>2536</v>
      </c>
      <c r="B844" t="s">
        <v>2537</v>
      </c>
      <c r="C844">
        <v>7</v>
      </c>
      <c r="D844" s="9" t="str">
        <f>VLOOKUP(Table_miniLM_titles_topics[[#This Row],[Column3.topic]], miniLM_titles_topicdesciption!$B$2:$C$28, 2, FALSE)</f>
        <v>7_telecollaboration_intercultural_telecollabor...</v>
      </c>
    </row>
    <row r="845" spans="1:4" x14ac:dyDescent="0.25">
      <c r="A845" t="s">
        <v>2838</v>
      </c>
      <c r="B845" t="s">
        <v>2839</v>
      </c>
      <c r="C845">
        <v>-1</v>
      </c>
      <c r="D845" s="9" t="str">
        <f>VLOOKUP(Table_miniLM_titles_topics[[#This Row],[Column3.topic]], miniLM_titles_topicdesciption!$B$2:$C$28, 2, FALSE)</f>
        <v>-1_of_and_language_learning</v>
      </c>
    </row>
    <row r="846" spans="1:4" x14ac:dyDescent="0.25">
      <c r="A846" t="s">
        <v>2843</v>
      </c>
      <c r="B846" t="s">
        <v>2844</v>
      </c>
      <c r="C846">
        <v>21</v>
      </c>
      <c r="D846" s="9" t="str">
        <f>VLOOKUP(Table_miniLM_titles_topics[[#This Row],[Column3.topic]], miniLM_titles_topicdesciption!$B$2:$C$28, 2, FALSE)</f>
        <v>21_reading_strategies_comprehension_students</v>
      </c>
    </row>
    <row r="847" spans="1:4" x14ac:dyDescent="0.25">
      <c r="A847" t="s">
        <v>2847</v>
      </c>
      <c r="B847" t="s">
        <v>2848</v>
      </c>
      <c r="C847">
        <v>2</v>
      </c>
      <c r="D847" s="9" t="str">
        <f>VLOOKUP(Table_miniLM_titles_topics[[#This Row],[Column3.topic]], miniLM_titles_topicdesciption!$B$2:$C$28, 2, FALSE)</f>
        <v>2_mobile_learning_assisted_language</v>
      </c>
    </row>
    <row r="848" spans="1:4" x14ac:dyDescent="0.25">
      <c r="A848" t="s">
        <v>2851</v>
      </c>
      <c r="B848" t="s">
        <v>2852</v>
      </c>
      <c r="C848">
        <v>8</v>
      </c>
      <c r="D848" s="9" t="str">
        <f>VLOOKUP(Table_miniLM_titles_topics[[#This Row],[Column3.topic]], miniLM_titles_topicdesciption!$B$2:$C$28, 2, FALSE)</f>
        <v>8_data_driven_collocation_dictionaries</v>
      </c>
    </row>
    <row r="849" spans="1:4" x14ac:dyDescent="0.25">
      <c r="A849" t="s">
        <v>2856</v>
      </c>
      <c r="B849" t="s">
        <v>2857</v>
      </c>
      <c r="C849">
        <v>-1</v>
      </c>
      <c r="D849" s="9" t="str">
        <f>VLOOKUP(Table_miniLM_titles_topics[[#This Row],[Column3.topic]], miniLM_titles_topicdesciption!$B$2:$C$28, 2, FALSE)</f>
        <v>-1_of_and_language_learning</v>
      </c>
    </row>
    <row r="850" spans="1:4" x14ac:dyDescent="0.25">
      <c r="A850" t="s">
        <v>2861</v>
      </c>
      <c r="B850" t="s">
        <v>2862</v>
      </c>
      <c r="C850">
        <v>3</v>
      </c>
      <c r="D850" s="9" t="str">
        <f>VLOOKUP(Table_miniLM_titles_topics[[#This Row],[Column3.topic]], miniLM_titles_topicdesciption!$B$2:$C$28, 2, FALSE)</f>
        <v>3_online_language_learning_of</v>
      </c>
    </row>
    <row r="851" spans="1:4" x14ac:dyDescent="0.25">
      <c r="A851" t="s">
        <v>2866</v>
      </c>
      <c r="B851" t="s">
        <v>2867</v>
      </c>
      <c r="C851">
        <v>7</v>
      </c>
      <c r="D851" s="9" t="str">
        <f>VLOOKUP(Table_miniLM_titles_topics[[#This Row],[Column3.topic]], miniLM_titles_topicdesciption!$B$2:$C$28, 2, FALSE)</f>
        <v>7_telecollaboration_intercultural_telecollabor...</v>
      </c>
    </row>
    <row r="852" spans="1:4" x14ac:dyDescent="0.25">
      <c r="A852" t="s">
        <v>2871</v>
      </c>
      <c r="B852" t="s">
        <v>2872</v>
      </c>
      <c r="C852">
        <v>15</v>
      </c>
      <c r="D852" s="9" t="str">
        <f>VLOOKUP(Table_miniLM_titles_topics[[#This Row],[Column3.topic]], miniLM_titles_topicdesciption!$B$2:$C$28, 2, FALSE)</f>
        <v>15_flipped_classroom_flipping_classrooms</v>
      </c>
    </row>
    <row r="853" spans="1:4" x14ac:dyDescent="0.25">
      <c r="A853" t="s">
        <v>2876</v>
      </c>
      <c r="B853" t="s">
        <v>2877</v>
      </c>
      <c r="C853">
        <v>4</v>
      </c>
      <c r="D853" s="9" t="str">
        <f>VLOOKUP(Table_miniLM_titles_topics[[#This Row],[Column3.topic]], miniLM_titles_topicdesciption!$B$2:$C$28, 2, FALSE)</f>
        <v>4_game_games_digital_playing</v>
      </c>
    </row>
    <row r="854" spans="1:4" x14ac:dyDescent="0.25">
      <c r="A854" t="s">
        <v>2881</v>
      </c>
      <c r="B854" t="s">
        <v>2882</v>
      </c>
      <c r="C854">
        <v>6</v>
      </c>
      <c r="D854" s="9" t="str">
        <f>VLOOKUP(Table_miniLM_titles_topics[[#This Row],[Column3.topic]], miniLM_titles_topicdesciption!$B$2:$C$28, 2, FALSE)</f>
        <v>6_multimodal_videoconferencing_video_interactions</v>
      </c>
    </row>
    <row r="855" spans="1:4" x14ac:dyDescent="0.25">
      <c r="A855" t="s">
        <v>2885</v>
      </c>
      <c r="B855" t="s">
        <v>2886</v>
      </c>
      <c r="C855">
        <v>1</v>
      </c>
      <c r="D855" s="9" t="str">
        <f>VLOOKUP(Table_miniLM_titles_topics[[#This Row],[Column3.topic]], miniLM_titles_topicdesciption!$B$2:$C$28, 2, FALSE)</f>
        <v>1_call_research_sla_the</v>
      </c>
    </row>
    <row r="856" spans="1:4" x14ac:dyDescent="0.25">
      <c r="A856" t="s">
        <v>2889</v>
      </c>
      <c r="B856" t="s">
        <v>2890</v>
      </c>
      <c r="C856">
        <v>3</v>
      </c>
      <c r="D856" s="9" t="str">
        <f>VLOOKUP(Table_miniLM_titles_topics[[#This Row],[Column3.topic]], miniLM_titles_topicdesciption!$B$2:$C$28, 2, FALSE)</f>
        <v>3_online_language_learning_of</v>
      </c>
    </row>
    <row r="857" spans="1:4" x14ac:dyDescent="0.25">
      <c r="A857" t="s">
        <v>2894</v>
      </c>
      <c r="B857" t="s">
        <v>2895</v>
      </c>
      <c r="C857">
        <v>2</v>
      </c>
      <c r="D857" s="9" t="str">
        <f>VLOOKUP(Table_miniLM_titles_topics[[#This Row],[Column3.topic]], miniLM_titles_topicdesciption!$B$2:$C$28, 2, FALSE)</f>
        <v>2_mobile_learning_assisted_language</v>
      </c>
    </row>
    <row r="858" spans="1:4" x14ac:dyDescent="0.25">
      <c r="A858" t="s">
        <v>2899</v>
      </c>
      <c r="B858" t="s">
        <v>2900</v>
      </c>
      <c r="C858">
        <v>-1</v>
      </c>
      <c r="D858" s="9" t="str">
        <f>VLOOKUP(Table_miniLM_titles_topics[[#This Row],[Column3.topic]], miniLM_titles_topicdesciption!$B$2:$C$28, 2, FALSE)</f>
        <v>-1_of_and_language_learning</v>
      </c>
    </row>
    <row r="859" spans="1:4" x14ac:dyDescent="0.25">
      <c r="A859" t="s">
        <v>2903</v>
      </c>
      <c r="B859" t="s">
        <v>2904</v>
      </c>
      <c r="C859">
        <v>4</v>
      </c>
      <c r="D859" s="9" t="str">
        <f>VLOOKUP(Table_miniLM_titles_topics[[#This Row],[Column3.topic]], miniLM_titles_topicdesciption!$B$2:$C$28, 2, FALSE)</f>
        <v>4_game_games_digital_playing</v>
      </c>
    </row>
    <row r="860" spans="1:4" x14ac:dyDescent="0.25">
      <c r="A860" t="s">
        <v>2908</v>
      </c>
      <c r="B860" t="s">
        <v>5924</v>
      </c>
      <c r="C860">
        <v>21</v>
      </c>
      <c r="D860" s="9" t="str">
        <f>VLOOKUP(Table_miniLM_titles_topics[[#This Row],[Column3.topic]], miniLM_titles_topicdesciption!$B$2:$C$28, 2, FALSE)</f>
        <v>21_reading_strategies_comprehension_students</v>
      </c>
    </row>
    <row r="861" spans="1:4" x14ac:dyDescent="0.25">
      <c r="A861" t="s">
        <v>2912</v>
      </c>
      <c r="B861" t="s">
        <v>2913</v>
      </c>
      <c r="C861">
        <v>16</v>
      </c>
      <c r="D861" s="9" t="str">
        <f>VLOOKUP(Table_miniLM_titles_topics[[#This Row],[Column3.topic]], miniLM_titles_topicdesciption!$B$2:$C$28, 2, FALSE)</f>
        <v>16_oral_communication_mediated_computer</v>
      </c>
    </row>
    <row r="862" spans="1:4" x14ac:dyDescent="0.25">
      <c r="A862" t="s">
        <v>2917</v>
      </c>
      <c r="B862" t="s">
        <v>2918</v>
      </c>
      <c r="C862">
        <v>9</v>
      </c>
      <c r="D862" s="9" t="str">
        <f>VLOOKUP(Table_miniLM_titles_topics[[#This Row],[Column3.topic]], miniLM_titles_topicdesciption!$B$2:$C$28, 2, FALSE)</f>
        <v>9_technology_teachers_technological_teaching</v>
      </c>
    </row>
    <row r="863" spans="1:4" x14ac:dyDescent="0.25">
      <c r="A863" t="s">
        <v>2922</v>
      </c>
      <c r="B863" t="s">
        <v>2923</v>
      </c>
      <c r="C863">
        <v>-1</v>
      </c>
      <c r="D863" s="9" t="str">
        <f>VLOOKUP(Table_miniLM_titles_topics[[#This Row],[Column3.topic]], miniLM_titles_topicdesciption!$B$2:$C$28, 2, FALSE)</f>
        <v>-1_of_and_language_learning</v>
      </c>
    </row>
    <row r="864" spans="1:4" x14ac:dyDescent="0.25">
      <c r="A864" t="s">
        <v>2926</v>
      </c>
      <c r="B864" t="s">
        <v>2927</v>
      </c>
      <c r="C864">
        <v>12</v>
      </c>
      <c r="D864" s="9" t="str">
        <f>VLOOKUP(Table_miniLM_titles_topics[[#This Row],[Column3.topic]], miniLM_titles_topicdesciption!$B$2:$C$28, 2, FALSE)</f>
        <v>12_vocabulary_gloss_glosses_effects</v>
      </c>
    </row>
    <row r="865" spans="1:4" x14ac:dyDescent="0.25">
      <c r="A865" t="s">
        <v>2931</v>
      </c>
      <c r="B865" t="s">
        <v>2932</v>
      </c>
      <c r="C865">
        <v>-1</v>
      </c>
      <c r="D865" s="9" t="str">
        <f>VLOOKUP(Table_miniLM_titles_topics[[#This Row],[Column3.topic]], miniLM_titles_topicdesciption!$B$2:$C$28, 2, FALSE)</f>
        <v>-1_of_and_language_learning</v>
      </c>
    </row>
    <row r="866" spans="1:4" x14ac:dyDescent="0.25">
      <c r="A866" t="s">
        <v>2935</v>
      </c>
      <c r="B866" t="s">
        <v>2936</v>
      </c>
      <c r="C866">
        <v>9</v>
      </c>
      <c r="D866" s="9" t="str">
        <f>VLOOKUP(Table_miniLM_titles_topics[[#This Row],[Column3.topic]], miniLM_titles_topicdesciption!$B$2:$C$28, 2, FALSE)</f>
        <v>9_technology_teachers_technological_teaching</v>
      </c>
    </row>
    <row r="867" spans="1:4" x14ac:dyDescent="0.25">
      <c r="A867" t="s">
        <v>2940</v>
      </c>
      <c r="B867" t="s">
        <v>2941</v>
      </c>
      <c r="C867">
        <v>7</v>
      </c>
      <c r="D867" s="9" t="str">
        <f>VLOOKUP(Table_miniLM_titles_topics[[#This Row],[Column3.topic]], miniLM_titles_topicdesciption!$B$2:$C$28, 2, FALSE)</f>
        <v>7_telecollaboration_intercultural_telecollabor...</v>
      </c>
    </row>
    <row r="868" spans="1:4" x14ac:dyDescent="0.25">
      <c r="A868" t="s">
        <v>2945</v>
      </c>
      <c r="B868" t="s">
        <v>2946</v>
      </c>
      <c r="C868">
        <v>-1</v>
      </c>
      <c r="D868" s="9" t="str">
        <f>VLOOKUP(Table_miniLM_titles_topics[[#This Row],[Column3.topic]], miniLM_titles_topicdesciption!$B$2:$C$28, 2, FALSE)</f>
        <v>-1_of_and_language_learning</v>
      </c>
    </row>
    <row r="869" spans="1:4" x14ac:dyDescent="0.25">
      <c r="A869" t="s">
        <v>2950</v>
      </c>
      <c r="B869" t="s">
        <v>2951</v>
      </c>
      <c r="C869">
        <v>2</v>
      </c>
      <c r="D869" s="9" t="str">
        <f>VLOOKUP(Table_miniLM_titles_topics[[#This Row],[Column3.topic]], miniLM_titles_topicdesciption!$B$2:$C$28, 2, FALSE)</f>
        <v>2_mobile_learning_assisted_language</v>
      </c>
    </row>
    <row r="870" spans="1:4" x14ac:dyDescent="0.25">
      <c r="A870" t="s">
        <v>2955</v>
      </c>
      <c r="B870" t="s">
        <v>2956</v>
      </c>
      <c r="C870">
        <v>4</v>
      </c>
      <c r="D870" s="9" t="str">
        <f>VLOOKUP(Table_miniLM_titles_topics[[#This Row],[Column3.topic]], miniLM_titles_topicdesciption!$B$2:$C$28, 2, FALSE)</f>
        <v>4_game_games_digital_playing</v>
      </c>
    </row>
    <row r="871" spans="1:4" x14ac:dyDescent="0.25">
      <c r="A871" t="s">
        <v>2960</v>
      </c>
      <c r="B871" t="s">
        <v>2961</v>
      </c>
      <c r="C871">
        <v>12</v>
      </c>
      <c r="D871" s="9" t="str">
        <f>VLOOKUP(Table_miniLM_titles_topics[[#This Row],[Column3.topic]], miniLM_titles_topicdesciption!$B$2:$C$28, 2, FALSE)</f>
        <v>12_vocabulary_gloss_glosses_effects</v>
      </c>
    </row>
    <row r="872" spans="1:4" x14ac:dyDescent="0.25">
      <c r="A872" t="s">
        <v>2965</v>
      </c>
      <c r="B872" t="s">
        <v>2966</v>
      </c>
      <c r="C872">
        <v>-1</v>
      </c>
      <c r="D872" s="9" t="str">
        <f>VLOOKUP(Table_miniLM_titles_topics[[#This Row],[Column3.topic]], miniLM_titles_topicdesciption!$B$2:$C$28, 2, FALSE)</f>
        <v>-1_of_and_language_learning</v>
      </c>
    </row>
    <row r="873" spans="1:4" x14ac:dyDescent="0.25">
      <c r="A873" t="s">
        <v>2970</v>
      </c>
      <c r="B873" t="s">
        <v>2971</v>
      </c>
      <c r="C873">
        <v>8</v>
      </c>
      <c r="D873" s="9" t="str">
        <f>VLOOKUP(Table_miniLM_titles_topics[[#This Row],[Column3.topic]], miniLM_titles_topicdesciption!$B$2:$C$28, 2, FALSE)</f>
        <v>8_data_driven_collocation_dictionaries</v>
      </c>
    </row>
    <row r="874" spans="1:4" x14ac:dyDescent="0.25">
      <c r="A874" t="s">
        <v>2975</v>
      </c>
      <c r="B874" t="s">
        <v>2976</v>
      </c>
      <c r="C874">
        <v>8</v>
      </c>
      <c r="D874" s="9" t="str">
        <f>VLOOKUP(Table_miniLM_titles_topics[[#This Row],[Column3.topic]], miniLM_titles_topicdesciption!$B$2:$C$28, 2, FALSE)</f>
        <v>8_data_driven_collocation_dictionaries</v>
      </c>
    </row>
    <row r="875" spans="1:4" x14ac:dyDescent="0.25">
      <c r="A875" t="s">
        <v>2981</v>
      </c>
      <c r="B875" t="s">
        <v>2982</v>
      </c>
      <c r="C875">
        <v>8</v>
      </c>
      <c r="D875" s="9" t="str">
        <f>VLOOKUP(Table_miniLM_titles_topics[[#This Row],[Column3.topic]], miniLM_titles_topicdesciption!$B$2:$C$28, 2, FALSE)</f>
        <v>8_data_driven_collocation_dictionaries</v>
      </c>
    </row>
    <row r="876" spans="1:4" x14ac:dyDescent="0.25">
      <c r="A876" t="s">
        <v>2986</v>
      </c>
      <c r="B876" t="s">
        <v>2987</v>
      </c>
      <c r="C876">
        <v>8</v>
      </c>
      <c r="D876" s="9" t="str">
        <f>VLOOKUP(Table_miniLM_titles_topics[[#This Row],[Column3.topic]], miniLM_titles_topicdesciption!$B$2:$C$28, 2, FALSE)</f>
        <v>8_data_driven_collocation_dictionaries</v>
      </c>
    </row>
    <row r="877" spans="1:4" x14ac:dyDescent="0.25">
      <c r="A877" t="s">
        <v>2991</v>
      </c>
      <c r="B877" t="s">
        <v>2992</v>
      </c>
      <c r="C877">
        <v>8</v>
      </c>
      <c r="D877" s="9" t="str">
        <f>VLOOKUP(Table_miniLM_titles_topics[[#This Row],[Column3.topic]], miniLM_titles_topicdesciption!$B$2:$C$28, 2, FALSE)</f>
        <v>8_data_driven_collocation_dictionaries</v>
      </c>
    </row>
    <row r="878" spans="1:4" x14ac:dyDescent="0.25">
      <c r="A878" t="s">
        <v>2996</v>
      </c>
      <c r="B878" t="s">
        <v>2997</v>
      </c>
      <c r="C878">
        <v>8</v>
      </c>
      <c r="D878" s="9" t="str">
        <f>VLOOKUP(Table_miniLM_titles_topics[[#This Row],[Column3.topic]], miniLM_titles_topicdesciption!$B$2:$C$28, 2, FALSE)</f>
        <v>8_data_driven_collocation_dictionaries</v>
      </c>
    </row>
    <row r="879" spans="1:4" x14ac:dyDescent="0.25">
      <c r="A879" t="s">
        <v>3358</v>
      </c>
      <c r="B879" t="s">
        <v>3359</v>
      </c>
      <c r="C879">
        <v>-1</v>
      </c>
      <c r="D879" s="9" t="str">
        <f>VLOOKUP(Table_miniLM_titles_topics[[#This Row],[Column3.topic]], miniLM_titles_topicdesciption!$B$2:$C$28, 2, FALSE)</f>
        <v>-1_of_and_language_learning</v>
      </c>
    </row>
    <row r="880" spans="1:4" x14ac:dyDescent="0.25">
      <c r="A880" t="s">
        <v>3363</v>
      </c>
      <c r="B880" t="s">
        <v>3364</v>
      </c>
      <c r="C880">
        <v>12</v>
      </c>
      <c r="D880" s="9" t="str">
        <f>VLOOKUP(Table_miniLM_titles_topics[[#This Row],[Column3.topic]], miniLM_titles_topicdesciption!$B$2:$C$28, 2, FALSE)</f>
        <v>12_vocabulary_gloss_glosses_effects</v>
      </c>
    </row>
    <row r="881" spans="1:4" x14ac:dyDescent="0.25">
      <c r="A881" t="s">
        <v>3368</v>
      </c>
      <c r="B881" t="s">
        <v>3369</v>
      </c>
      <c r="C881">
        <v>-1</v>
      </c>
      <c r="D881" s="9" t="str">
        <f>VLOOKUP(Table_miniLM_titles_topics[[#This Row],[Column3.topic]], miniLM_titles_topicdesciption!$B$2:$C$28, 2, FALSE)</f>
        <v>-1_of_and_language_learning</v>
      </c>
    </row>
    <row r="882" spans="1:4" x14ac:dyDescent="0.25">
      <c r="A882" t="s">
        <v>3373</v>
      </c>
      <c r="B882" t="s">
        <v>3374</v>
      </c>
      <c r="C882">
        <v>10</v>
      </c>
      <c r="D882" s="9" t="str">
        <f>VLOOKUP(Table_miniLM_titles_topics[[#This Row],[Column3.topic]], miniLM_titles_topicdesciption!$B$2:$C$28, 2, FALSE)</f>
        <v>10_technology_language_assisted_learning</v>
      </c>
    </row>
    <row r="883" spans="1:4" x14ac:dyDescent="0.25">
      <c r="A883" t="s">
        <v>3378</v>
      </c>
      <c r="B883" t="s">
        <v>3379</v>
      </c>
      <c r="C883">
        <v>11</v>
      </c>
      <c r="D883" s="9" t="str">
        <f>VLOOKUP(Table_miniLM_titles_topics[[#This Row],[Column3.topic]], miniLM_titles_topicdesciption!$B$2:$C$28, 2, FALSE)</f>
        <v>11_comprehension_captions_listening_captioned</v>
      </c>
    </row>
    <row r="884" spans="1:4" x14ac:dyDescent="0.25">
      <c r="A884" t="s">
        <v>3383</v>
      </c>
      <c r="B884" t="s">
        <v>3384</v>
      </c>
      <c r="C884">
        <v>1</v>
      </c>
      <c r="D884" s="9" t="str">
        <f>VLOOKUP(Table_miniLM_titles_topics[[#This Row],[Column3.topic]], miniLM_titles_topicdesciption!$B$2:$C$28, 2, FALSE)</f>
        <v>1_call_research_sla_the</v>
      </c>
    </row>
    <row r="885" spans="1:4" x14ac:dyDescent="0.25">
      <c r="A885" t="s">
        <v>3388</v>
      </c>
      <c r="B885" t="s">
        <v>5922</v>
      </c>
      <c r="C885">
        <v>14</v>
      </c>
      <c r="D885" s="9" t="str">
        <f>VLOOKUP(Table_miniLM_titles_topics[[#This Row],[Column3.topic]], miniLM_titles_topicdesciption!$B$2:$C$28, 2, FALSE)</f>
        <v>14_virtual_exchange_professional_literacy</v>
      </c>
    </row>
    <row r="886" spans="1:4" x14ac:dyDescent="0.25">
      <c r="A886" t="s">
        <v>3391</v>
      </c>
      <c r="B886" t="s">
        <v>3392</v>
      </c>
      <c r="C886">
        <v>16</v>
      </c>
      <c r="D886" s="9" t="str">
        <f>VLOOKUP(Table_miniLM_titles_topics[[#This Row],[Column3.topic]], miniLM_titles_topicdesciption!$B$2:$C$28, 2, FALSE)</f>
        <v>16_oral_communication_mediated_computer</v>
      </c>
    </row>
    <row r="887" spans="1:4" x14ac:dyDescent="0.25">
      <c r="A887" t="s">
        <v>3395</v>
      </c>
      <c r="B887" t="s">
        <v>3396</v>
      </c>
      <c r="C887">
        <v>5</v>
      </c>
      <c r="D887" s="9" t="str">
        <f>VLOOKUP(Table_miniLM_titles_topics[[#This Row],[Column3.topic]], miniLM_titles_topicdesciption!$B$2:$C$28, 2, FALSE)</f>
        <v>5_pronunciation_speech_training_recognition</v>
      </c>
    </row>
    <row r="888" spans="1:4" x14ac:dyDescent="0.25">
      <c r="A888" t="s">
        <v>3399</v>
      </c>
      <c r="B888" t="s">
        <v>3400</v>
      </c>
      <c r="C888">
        <v>16</v>
      </c>
      <c r="D888" s="9" t="str">
        <f>VLOOKUP(Table_miniLM_titles_topics[[#This Row],[Column3.topic]], miniLM_titles_topicdesciption!$B$2:$C$28, 2, FALSE)</f>
        <v>16_oral_communication_mediated_computer</v>
      </c>
    </row>
    <row r="889" spans="1:4" x14ac:dyDescent="0.25">
      <c r="A889" t="s">
        <v>3403</v>
      </c>
      <c r="B889" t="s">
        <v>3404</v>
      </c>
      <c r="C889">
        <v>7</v>
      </c>
      <c r="D889" s="9" t="str">
        <f>VLOOKUP(Table_miniLM_titles_topics[[#This Row],[Column3.topic]], miniLM_titles_topicdesciption!$B$2:$C$28, 2, FALSE)</f>
        <v>7_telecollaboration_intercultural_telecollabor...</v>
      </c>
    </row>
    <row r="890" spans="1:4" x14ac:dyDescent="0.25">
      <c r="A890" t="s">
        <v>3408</v>
      </c>
      <c r="B890" t="s">
        <v>3409</v>
      </c>
      <c r="C890">
        <v>8</v>
      </c>
      <c r="D890" s="9" t="str">
        <f>VLOOKUP(Table_miniLM_titles_topics[[#This Row],[Column3.topic]], miniLM_titles_topicdesciption!$B$2:$C$28, 2, FALSE)</f>
        <v>8_data_driven_collocation_dictionaries</v>
      </c>
    </row>
    <row r="891" spans="1:4" x14ac:dyDescent="0.25">
      <c r="A891" t="s">
        <v>3412</v>
      </c>
      <c r="B891" t="s">
        <v>3413</v>
      </c>
      <c r="C891">
        <v>13</v>
      </c>
      <c r="D891" s="9" t="str">
        <f>VLOOKUP(Table_miniLM_titles_topics[[#This Row],[Column3.topic]], miniLM_titles_topicdesciption!$B$2:$C$28, 2, FALSE)</f>
        <v>13_virtual_reality_3d_immersive</v>
      </c>
    </row>
    <row r="892" spans="1:4" x14ac:dyDescent="0.25">
      <c r="A892" t="s">
        <v>3416</v>
      </c>
      <c r="B892" t="s">
        <v>3417</v>
      </c>
      <c r="C892">
        <v>0</v>
      </c>
      <c r="D892" s="9" t="str">
        <f>VLOOKUP(Table_miniLM_titles_topics[[#This Row],[Column3.topic]], miniLM_titles_topicdesciption!$B$2:$C$28, 2, FALSE)</f>
        <v>0_writing_feedback_collaborative_automated</v>
      </c>
    </row>
    <row r="893" spans="1:4" x14ac:dyDescent="0.25">
      <c r="A893" t="s">
        <v>3421</v>
      </c>
      <c r="B893" t="s">
        <v>5923</v>
      </c>
      <c r="C893">
        <v>19</v>
      </c>
      <c r="D893" s="9" t="str">
        <f>VLOOKUP(Table_miniLM_titles_topics[[#This Row],[Column3.topic]], miniLM_titles_topicdesciption!$B$2:$C$28, 2, FALSE)</f>
        <v>19_blended_learning_inquiry_college</v>
      </c>
    </row>
    <row r="894" spans="1:4" x14ac:dyDescent="0.25">
      <c r="A894" t="s">
        <v>3425</v>
      </c>
      <c r="B894" t="s">
        <v>3426</v>
      </c>
      <c r="C894">
        <v>-1</v>
      </c>
      <c r="D894" s="9" t="str">
        <f>VLOOKUP(Table_miniLM_titles_topics[[#This Row],[Column3.topic]], miniLM_titles_topicdesciption!$B$2:$C$28, 2, FALSE)</f>
        <v>-1_of_and_language_learning</v>
      </c>
    </row>
    <row r="895" spans="1:4" x14ac:dyDescent="0.25">
      <c r="A895" t="s">
        <v>3430</v>
      </c>
      <c r="B895" t="s">
        <v>3431</v>
      </c>
      <c r="C895">
        <v>2</v>
      </c>
      <c r="D895" s="9" t="str">
        <f>VLOOKUP(Table_miniLM_titles_topics[[#This Row],[Column3.topic]], miniLM_titles_topicdesciption!$B$2:$C$28, 2, FALSE)</f>
        <v>2_mobile_learning_assisted_language</v>
      </c>
    </row>
    <row r="896" spans="1:4" x14ac:dyDescent="0.25">
      <c r="A896" t="s">
        <v>3774</v>
      </c>
      <c r="B896" t="s">
        <v>3775</v>
      </c>
      <c r="C896">
        <v>9</v>
      </c>
      <c r="D896" s="9" t="str">
        <f>VLOOKUP(Table_miniLM_titles_topics[[#This Row],[Column3.topic]], miniLM_titles_topicdesciption!$B$2:$C$28, 2, FALSE)</f>
        <v>9_technology_teachers_technological_teaching</v>
      </c>
    </row>
    <row r="897" spans="1:4" x14ac:dyDescent="0.25">
      <c r="A897" t="s">
        <v>3779</v>
      </c>
      <c r="B897" t="s">
        <v>3780</v>
      </c>
      <c r="C897">
        <v>-1</v>
      </c>
      <c r="D897" s="9" t="str">
        <f>VLOOKUP(Table_miniLM_titles_topics[[#This Row],[Column3.topic]], miniLM_titles_topicdesciption!$B$2:$C$28, 2, FALSE)</f>
        <v>-1_of_and_language_learning</v>
      </c>
    </row>
    <row r="898" spans="1:4" x14ac:dyDescent="0.25">
      <c r="A898" t="s">
        <v>3784</v>
      </c>
      <c r="B898" t="s">
        <v>3785</v>
      </c>
      <c r="C898">
        <v>9</v>
      </c>
      <c r="D898" s="9" t="str">
        <f>VLOOKUP(Table_miniLM_titles_topics[[#This Row],[Column3.topic]], miniLM_titles_topicdesciption!$B$2:$C$28, 2, FALSE)</f>
        <v>9_technology_teachers_technological_teaching</v>
      </c>
    </row>
    <row r="899" spans="1:4" x14ac:dyDescent="0.25">
      <c r="A899" t="s">
        <v>3789</v>
      </c>
      <c r="B899" t="s">
        <v>3790</v>
      </c>
      <c r="C899">
        <v>-1</v>
      </c>
      <c r="D899" s="9" t="str">
        <f>VLOOKUP(Table_miniLM_titles_topics[[#This Row],[Column3.topic]], miniLM_titles_topicdesciption!$B$2:$C$28, 2, FALSE)</f>
        <v>-1_of_and_language_learning</v>
      </c>
    </row>
    <row r="900" spans="1:4" x14ac:dyDescent="0.25">
      <c r="A900" t="s">
        <v>3794</v>
      </c>
      <c r="B900" t="s">
        <v>3795</v>
      </c>
      <c r="C900">
        <v>9</v>
      </c>
      <c r="D900" s="9" t="str">
        <f>VLOOKUP(Table_miniLM_titles_topics[[#This Row],[Column3.topic]], miniLM_titles_topicdesciption!$B$2:$C$28, 2, FALSE)</f>
        <v>9_technology_teachers_technological_teaching</v>
      </c>
    </row>
    <row r="901" spans="1:4" x14ac:dyDescent="0.25">
      <c r="A901" t="s">
        <v>3798</v>
      </c>
      <c r="B901" t="s">
        <v>3799</v>
      </c>
      <c r="C901">
        <v>-1</v>
      </c>
      <c r="D901" s="9" t="str">
        <f>VLOOKUP(Table_miniLM_titles_topics[[#This Row],[Column3.topic]], miniLM_titles_topicdesciption!$B$2:$C$28, 2, FALSE)</f>
        <v>-1_of_and_language_learning</v>
      </c>
    </row>
    <row r="902" spans="1:4" x14ac:dyDescent="0.25">
      <c r="A902" t="s">
        <v>3803</v>
      </c>
      <c r="B902" t="s">
        <v>3804</v>
      </c>
      <c r="C902">
        <v>4</v>
      </c>
      <c r="D902" s="9" t="str">
        <f>VLOOKUP(Table_miniLM_titles_topics[[#This Row],[Column3.topic]], miniLM_titles_topicdesciption!$B$2:$C$28, 2, FALSE)</f>
        <v>4_game_games_digital_playing</v>
      </c>
    </row>
    <row r="903" spans="1:4" x14ac:dyDescent="0.25">
      <c r="A903" t="s">
        <v>3808</v>
      </c>
      <c r="B903" t="s">
        <v>3809</v>
      </c>
      <c r="C903">
        <v>2</v>
      </c>
      <c r="D903" s="9" t="str">
        <f>VLOOKUP(Table_miniLM_titles_topics[[#This Row],[Column3.topic]], miniLM_titles_topicdesciption!$B$2:$C$28, 2, FALSE)</f>
        <v>2_mobile_learning_assisted_language</v>
      </c>
    </row>
    <row r="904" spans="1:4" x14ac:dyDescent="0.25">
      <c r="A904" t="s">
        <v>3813</v>
      </c>
      <c r="B904" t="s">
        <v>3814</v>
      </c>
      <c r="C904">
        <v>4</v>
      </c>
      <c r="D904" s="9" t="str">
        <f>VLOOKUP(Table_miniLM_titles_topics[[#This Row],[Column3.topic]], miniLM_titles_topicdesciption!$B$2:$C$28, 2, FALSE)</f>
        <v>4_game_games_digital_playing</v>
      </c>
    </row>
    <row r="905" spans="1:4" x14ac:dyDescent="0.25">
      <c r="A905" t="s">
        <v>3818</v>
      </c>
      <c r="B905" t="s">
        <v>3819</v>
      </c>
      <c r="C905">
        <v>-1</v>
      </c>
      <c r="D905" s="9" t="str">
        <f>VLOOKUP(Table_miniLM_titles_topics[[#This Row],[Column3.topic]], miniLM_titles_topicdesciption!$B$2:$C$28, 2, FALSE)</f>
        <v>-1_of_and_language_learning</v>
      </c>
    </row>
    <row r="906" spans="1:4" x14ac:dyDescent="0.25">
      <c r="A906" t="s">
        <v>3822</v>
      </c>
      <c r="B906" t="s">
        <v>3823</v>
      </c>
      <c r="C906">
        <v>-1</v>
      </c>
      <c r="D906" s="9" t="str">
        <f>VLOOKUP(Table_miniLM_titles_topics[[#This Row],[Column3.topic]], miniLM_titles_topicdesciption!$B$2:$C$28, 2, FALSE)</f>
        <v>-1_of_and_language_learning</v>
      </c>
    </row>
    <row r="907" spans="1:4" x14ac:dyDescent="0.25">
      <c r="A907" t="s">
        <v>3827</v>
      </c>
      <c r="B907" t="s">
        <v>3828</v>
      </c>
      <c r="C907">
        <v>11</v>
      </c>
      <c r="D907" s="9" t="str">
        <f>VLOOKUP(Table_miniLM_titles_topics[[#This Row],[Column3.topic]], miniLM_titles_topicdesciption!$B$2:$C$28, 2, FALSE)</f>
        <v>11_comprehension_captions_listening_captioned</v>
      </c>
    </row>
    <row r="908" spans="1:4" x14ac:dyDescent="0.25">
      <c r="A908" t="s">
        <v>3833</v>
      </c>
      <c r="B908" t="s">
        <v>3834</v>
      </c>
      <c r="C908">
        <v>4</v>
      </c>
      <c r="D908" s="9" t="str">
        <f>VLOOKUP(Table_miniLM_titles_topics[[#This Row],[Column3.topic]], miniLM_titles_topicdesciption!$B$2:$C$28, 2, FALSE)</f>
        <v>4_game_games_digital_playing</v>
      </c>
    </row>
    <row r="909" spans="1:4" x14ac:dyDescent="0.25">
      <c r="A909" t="s">
        <v>3838</v>
      </c>
      <c r="B909" t="s">
        <v>3839</v>
      </c>
      <c r="C909">
        <v>-1</v>
      </c>
      <c r="D909" s="9" t="str">
        <f>VLOOKUP(Table_miniLM_titles_topics[[#This Row],[Column3.topic]], miniLM_titles_topicdesciption!$B$2:$C$28, 2, FALSE)</f>
        <v>-1_of_and_language_learning</v>
      </c>
    </row>
    <row r="910" spans="1:4" x14ac:dyDescent="0.25">
      <c r="A910" t="s">
        <v>3843</v>
      </c>
      <c r="B910" t="s">
        <v>3844</v>
      </c>
      <c r="C910">
        <v>2</v>
      </c>
      <c r="D910" s="9" t="str">
        <f>VLOOKUP(Table_miniLM_titles_topics[[#This Row],[Column3.topic]], miniLM_titles_topicdesciption!$B$2:$C$28, 2, FALSE)</f>
        <v>2_mobile_learning_assisted_language</v>
      </c>
    </row>
    <row r="911" spans="1:4" x14ac:dyDescent="0.25">
      <c r="A911" t="s">
        <v>3847</v>
      </c>
      <c r="B911" t="s">
        <v>5891</v>
      </c>
      <c r="C911">
        <v>22</v>
      </c>
      <c r="D911" s="9" t="str">
        <f>VLOOKUP(Table_miniLM_titles_topics[[#This Row],[Column3.topic]], miniLM_titles_topicdesciption!$B$2:$C$28, 2, FALSE)</f>
        <v>22_corpus_corpora_pedagogy_teacher</v>
      </c>
    </row>
    <row r="912" spans="1:4" x14ac:dyDescent="0.25">
      <c r="A912" t="s">
        <v>4295</v>
      </c>
      <c r="B912" t="s">
        <v>5889</v>
      </c>
      <c r="C912">
        <v>-1</v>
      </c>
      <c r="D912" s="9" t="str">
        <f>VLOOKUP(Table_miniLM_titles_topics[[#This Row],[Column3.topic]], miniLM_titles_topicdesciption!$B$2:$C$28, 2, FALSE)</f>
        <v>-1_of_and_language_learning</v>
      </c>
    </row>
    <row r="913" spans="1:4" x14ac:dyDescent="0.25">
      <c r="A913" t="s">
        <v>4299</v>
      </c>
      <c r="B913" t="s">
        <v>4300</v>
      </c>
      <c r="C913">
        <v>4</v>
      </c>
      <c r="D913" s="9" t="str">
        <f>VLOOKUP(Table_miniLM_titles_topics[[#This Row],[Column3.topic]], miniLM_titles_topicdesciption!$B$2:$C$28, 2, FALSE)</f>
        <v>4_game_games_digital_playing</v>
      </c>
    </row>
    <row r="914" spans="1:4" x14ac:dyDescent="0.25">
      <c r="A914" t="s">
        <v>4304</v>
      </c>
      <c r="B914" t="s">
        <v>5890</v>
      </c>
      <c r="C914">
        <v>1</v>
      </c>
      <c r="D914" s="9" t="str">
        <f>VLOOKUP(Table_miniLM_titles_topics[[#This Row],[Column3.topic]], miniLM_titles_topicdesciption!$B$2:$C$28, 2, FALSE)</f>
        <v>1_call_research_sla_the</v>
      </c>
    </row>
    <row r="915" spans="1:4" x14ac:dyDescent="0.25">
      <c r="A915" t="s">
        <v>4307</v>
      </c>
      <c r="B915" t="s">
        <v>4308</v>
      </c>
      <c r="C915">
        <v>2</v>
      </c>
      <c r="D915" s="9" t="str">
        <f>VLOOKUP(Table_miniLM_titles_topics[[#This Row],[Column3.topic]], miniLM_titles_topicdesciption!$B$2:$C$28, 2, FALSE)</f>
        <v>2_mobile_learning_assisted_language</v>
      </c>
    </row>
    <row r="916" spans="1:4" x14ac:dyDescent="0.25">
      <c r="A916" t="s">
        <v>4312</v>
      </c>
      <c r="B916" t="s">
        <v>4313</v>
      </c>
      <c r="C916">
        <v>10</v>
      </c>
      <c r="D916" s="9" t="str">
        <f>VLOOKUP(Table_miniLM_titles_topics[[#This Row],[Column3.topic]], miniLM_titles_topicdesciption!$B$2:$C$28, 2, FALSE)</f>
        <v>10_technology_language_assisted_learning</v>
      </c>
    </row>
    <row r="917" spans="1:4" x14ac:dyDescent="0.25">
      <c r="A917" t="s">
        <v>4318</v>
      </c>
      <c r="B917" t="s">
        <v>4319</v>
      </c>
      <c r="C917">
        <v>-1</v>
      </c>
      <c r="D917" s="9" t="str">
        <f>VLOOKUP(Table_miniLM_titles_topics[[#This Row],[Column3.topic]], miniLM_titles_topicdesciption!$B$2:$C$28, 2, FALSE)</f>
        <v>-1_of_and_language_learning</v>
      </c>
    </row>
    <row r="918" spans="1:4" x14ac:dyDescent="0.25">
      <c r="A918" t="s">
        <v>4322</v>
      </c>
      <c r="B918" t="s">
        <v>4323</v>
      </c>
      <c r="C918">
        <v>19</v>
      </c>
      <c r="D918" s="9" t="str">
        <f>VLOOKUP(Table_miniLM_titles_topics[[#This Row],[Column3.topic]], miniLM_titles_topicdesciption!$B$2:$C$28, 2, FALSE)</f>
        <v>19_blended_learning_inquiry_college</v>
      </c>
    </row>
    <row r="919" spans="1:4" x14ac:dyDescent="0.25">
      <c r="A919" t="s">
        <v>4328</v>
      </c>
      <c r="B919" t="s">
        <v>4329</v>
      </c>
      <c r="C919">
        <v>22</v>
      </c>
      <c r="D919" s="9" t="str">
        <f>VLOOKUP(Table_miniLM_titles_topics[[#This Row],[Column3.topic]], miniLM_titles_topicdesciption!$B$2:$C$28, 2, FALSE)</f>
        <v>22_corpus_corpora_pedagogy_teacher</v>
      </c>
    </row>
    <row r="920" spans="1:4" x14ac:dyDescent="0.25">
      <c r="A920" t="s">
        <v>4332</v>
      </c>
      <c r="B920" t="s">
        <v>4333</v>
      </c>
      <c r="C920">
        <v>-1</v>
      </c>
      <c r="D920" s="9" t="str">
        <f>VLOOKUP(Table_miniLM_titles_topics[[#This Row],[Column3.topic]], miniLM_titles_topicdesciption!$B$2:$C$28, 2, FALSE)</f>
        <v>-1_of_and_language_learning</v>
      </c>
    </row>
    <row r="921" spans="1:4" x14ac:dyDescent="0.25">
      <c r="A921" t="s">
        <v>4337</v>
      </c>
      <c r="B921" t="s">
        <v>4338</v>
      </c>
      <c r="C921">
        <v>23</v>
      </c>
      <c r="D921" s="9" t="str">
        <f>VLOOKUP(Table_miniLM_titles_topics[[#This Row],[Column3.topic]], miniLM_titles_topicdesciption!$B$2:$C$28, 2, FALSE)</f>
        <v>23_mall_meta_oer_processing</v>
      </c>
    </row>
    <row r="922" spans="1:4" x14ac:dyDescent="0.25">
      <c r="A922" t="s">
        <v>4342</v>
      </c>
      <c r="B922" t="s">
        <v>4343</v>
      </c>
      <c r="C922">
        <v>-1</v>
      </c>
      <c r="D922" s="9" t="str">
        <f>VLOOKUP(Table_miniLM_titles_topics[[#This Row],[Column3.topic]], miniLM_titles_topicdesciption!$B$2:$C$28, 2, FALSE)</f>
        <v>-1_of_and_language_learning</v>
      </c>
    </row>
    <row r="923" spans="1:4" x14ac:dyDescent="0.25">
      <c r="A923" t="s">
        <v>4347</v>
      </c>
      <c r="B923" t="s">
        <v>4348</v>
      </c>
      <c r="C923">
        <v>20</v>
      </c>
      <c r="D923" s="9" t="str">
        <f>VLOOKUP(Table_miniLM_titles_topics[[#This Row],[Column3.topic]], miniLM_titles_topicdesciption!$B$2:$C$28, 2, FALSE)</f>
        <v>20_social_media_networking_networks</v>
      </c>
    </row>
    <row r="924" spans="1:4" x14ac:dyDescent="0.25">
      <c r="A924" t="s">
        <v>4352</v>
      </c>
      <c r="B924" t="s">
        <v>4353</v>
      </c>
      <c r="C924">
        <v>7</v>
      </c>
      <c r="D924" s="9" t="str">
        <f>VLOOKUP(Table_miniLM_titles_topics[[#This Row],[Column3.topic]], miniLM_titles_topicdesciption!$B$2:$C$28, 2, FALSE)</f>
        <v>7_telecollaboration_intercultural_telecollabor...</v>
      </c>
    </row>
    <row r="925" spans="1:4" x14ac:dyDescent="0.25">
      <c r="A925" t="s">
        <v>4357</v>
      </c>
      <c r="B925" t="s">
        <v>4358</v>
      </c>
      <c r="C925">
        <v>-1</v>
      </c>
      <c r="D925" s="9" t="str">
        <f>VLOOKUP(Table_miniLM_titles_topics[[#This Row],[Column3.topic]], miniLM_titles_topicdesciption!$B$2:$C$28, 2, FALSE)</f>
        <v>-1_of_and_language_learning</v>
      </c>
    </row>
    <row r="926" spans="1:4" x14ac:dyDescent="0.25">
      <c r="A926" t="s">
        <v>4362</v>
      </c>
      <c r="B926" t="s">
        <v>4363</v>
      </c>
      <c r="C926">
        <v>23</v>
      </c>
      <c r="D926" s="9" t="str">
        <f>VLOOKUP(Table_miniLM_titles_topics[[#This Row],[Column3.topic]], miniLM_titles_topicdesciption!$B$2:$C$28, 2, FALSE)</f>
        <v>23_mall_meta_oer_processing</v>
      </c>
    </row>
    <row r="927" spans="1:4" x14ac:dyDescent="0.25">
      <c r="A927" t="s">
        <v>4367</v>
      </c>
      <c r="B927" t="s">
        <v>4368</v>
      </c>
      <c r="C927">
        <v>-1</v>
      </c>
      <c r="D927" s="9" t="str">
        <f>VLOOKUP(Table_miniLM_titles_topics[[#This Row],[Column3.topic]], miniLM_titles_topicdesciption!$B$2:$C$28, 2, FALSE)</f>
        <v>-1_of_and_language_learning</v>
      </c>
    </row>
    <row r="928" spans="1:4" x14ac:dyDescent="0.25">
      <c r="A928" t="s">
        <v>4417</v>
      </c>
      <c r="B928" t="s">
        <v>4418</v>
      </c>
      <c r="C928">
        <v>-1</v>
      </c>
      <c r="D928" s="9" t="str">
        <f>VLOOKUP(Table_miniLM_titles_topics[[#This Row],[Column3.topic]], miniLM_titles_topicdesciption!$B$2:$C$28, 2, FALSE)</f>
        <v>-1_of_and_language_learning</v>
      </c>
    </row>
    <row r="929" spans="1:4" x14ac:dyDescent="0.25">
      <c r="A929" t="s">
        <v>4422</v>
      </c>
      <c r="B929" t="s">
        <v>4423</v>
      </c>
      <c r="C929">
        <v>2</v>
      </c>
      <c r="D929" s="9" t="str">
        <f>VLOOKUP(Table_miniLM_titles_topics[[#This Row],[Column3.topic]], miniLM_titles_topicdesciption!$B$2:$C$28, 2, FALSE)</f>
        <v>2_mobile_learning_assisted_language</v>
      </c>
    </row>
    <row r="930" spans="1:4" x14ac:dyDescent="0.25">
      <c r="A930" t="s">
        <v>4427</v>
      </c>
      <c r="B930" t="s">
        <v>4428</v>
      </c>
      <c r="C930">
        <v>19</v>
      </c>
      <c r="D930" s="9" t="str">
        <f>VLOOKUP(Table_miniLM_titles_topics[[#This Row],[Column3.topic]], miniLM_titles_topicdesciption!$B$2:$C$28, 2, FALSE)</f>
        <v>19_blended_learning_inquiry_college</v>
      </c>
    </row>
    <row r="931" spans="1:4" x14ac:dyDescent="0.25">
      <c r="A931" t="s">
        <v>4433</v>
      </c>
      <c r="B931" t="s">
        <v>4434</v>
      </c>
      <c r="C931">
        <v>6</v>
      </c>
      <c r="D931" s="9" t="str">
        <f>VLOOKUP(Table_miniLM_titles_topics[[#This Row],[Column3.topic]], miniLM_titles_topicdesciption!$B$2:$C$28, 2, FALSE)</f>
        <v>6_multimodal_videoconferencing_video_interactions</v>
      </c>
    </row>
    <row r="932" spans="1:4" x14ac:dyDescent="0.25">
      <c r="A932" t="s">
        <v>4438</v>
      </c>
      <c r="B932" t="s">
        <v>4439</v>
      </c>
      <c r="C932">
        <v>-1</v>
      </c>
      <c r="D932" s="9" t="str">
        <f>VLOOKUP(Table_miniLM_titles_topics[[#This Row],[Column3.topic]], miniLM_titles_topicdesciption!$B$2:$C$28, 2, FALSE)</f>
        <v>-1_of_and_language_learning</v>
      </c>
    </row>
    <row r="933" spans="1:4" x14ac:dyDescent="0.25">
      <c r="A933" t="s">
        <v>4443</v>
      </c>
      <c r="B933" t="s">
        <v>4444</v>
      </c>
      <c r="C933">
        <v>12</v>
      </c>
      <c r="D933" s="9" t="str">
        <f>VLOOKUP(Table_miniLM_titles_topics[[#This Row],[Column3.topic]], miniLM_titles_topicdesciption!$B$2:$C$28, 2, FALSE)</f>
        <v>12_vocabulary_gloss_glosses_effects</v>
      </c>
    </row>
    <row r="934" spans="1:4" x14ac:dyDescent="0.25">
      <c r="A934" t="s">
        <v>4448</v>
      </c>
      <c r="B934" t="s">
        <v>4449</v>
      </c>
      <c r="C934">
        <v>2</v>
      </c>
      <c r="D934" s="9" t="str">
        <f>VLOOKUP(Table_miniLM_titles_topics[[#This Row],[Column3.topic]], miniLM_titles_topicdesciption!$B$2:$C$28, 2, FALSE)</f>
        <v>2_mobile_learning_assisted_language</v>
      </c>
    </row>
    <row r="935" spans="1:4" x14ac:dyDescent="0.25">
      <c r="A935" t="s">
        <v>4453</v>
      </c>
      <c r="B935" t="s">
        <v>4454</v>
      </c>
      <c r="C935">
        <v>0</v>
      </c>
      <c r="D935" s="9" t="str">
        <f>VLOOKUP(Table_miniLM_titles_topics[[#This Row],[Column3.topic]], miniLM_titles_topicdesciption!$B$2:$C$28, 2, FALSE)</f>
        <v>0_writing_feedback_collaborative_automated</v>
      </c>
    </row>
    <row r="936" spans="1:4" x14ac:dyDescent="0.25">
      <c r="A936" t="s">
        <v>4652</v>
      </c>
      <c r="B936" t="s">
        <v>4653</v>
      </c>
      <c r="C936">
        <v>0</v>
      </c>
      <c r="D936" s="9" t="str">
        <f>VLOOKUP(Table_miniLM_titles_topics[[#This Row],[Column3.topic]], miniLM_titles_topicdesciption!$B$2:$C$28, 2, FALSE)</f>
        <v>0_writing_feedback_collaborative_automated</v>
      </c>
    </row>
    <row r="937" spans="1:4" x14ac:dyDescent="0.25">
      <c r="A937" t="s">
        <v>4657</v>
      </c>
      <c r="B937" t="s">
        <v>4658</v>
      </c>
      <c r="C937">
        <v>18</v>
      </c>
      <c r="D937" s="9" t="str">
        <f>VLOOKUP(Table_miniLM_titles_topics[[#This Row],[Column3.topic]], miniLM_titles_topicdesciption!$B$2:$C$28, 2, FALSE)</f>
        <v>18_intercultural_exchange_communicative_compet...</v>
      </c>
    </row>
    <row r="938" spans="1:4" x14ac:dyDescent="0.25">
      <c r="A938" t="s">
        <v>4662</v>
      </c>
      <c r="B938" t="s">
        <v>4663</v>
      </c>
      <c r="C938">
        <v>-1</v>
      </c>
      <c r="D938" s="9" t="str">
        <f>VLOOKUP(Table_miniLM_titles_topics[[#This Row],[Column3.topic]], miniLM_titles_topicdesciption!$B$2:$C$28, 2, FALSE)</f>
        <v>-1_of_and_language_learning</v>
      </c>
    </row>
    <row r="939" spans="1:4" x14ac:dyDescent="0.25">
      <c r="A939" t="s">
        <v>4668</v>
      </c>
      <c r="B939" t="s">
        <v>4669</v>
      </c>
      <c r="C939">
        <v>10</v>
      </c>
      <c r="D939" s="9" t="str">
        <f>VLOOKUP(Table_miniLM_titles_topics[[#This Row],[Column3.topic]], miniLM_titles_topicdesciption!$B$2:$C$28, 2, FALSE)</f>
        <v>10_technology_language_assisted_learning</v>
      </c>
    </row>
    <row r="940" spans="1:4" x14ac:dyDescent="0.25">
      <c r="A940" t="s">
        <v>4672</v>
      </c>
      <c r="B940" t="s">
        <v>4673</v>
      </c>
      <c r="C940">
        <v>7</v>
      </c>
      <c r="D940" s="9" t="str">
        <f>VLOOKUP(Table_miniLM_titles_topics[[#This Row],[Column3.topic]], miniLM_titles_topicdesciption!$B$2:$C$28, 2, FALSE)</f>
        <v>7_telecollaboration_intercultural_telecollabor...</v>
      </c>
    </row>
    <row r="941" spans="1:4" x14ac:dyDescent="0.25">
      <c r="A941" t="s">
        <v>4678</v>
      </c>
      <c r="B941" t="s">
        <v>4679</v>
      </c>
      <c r="C941">
        <v>9</v>
      </c>
      <c r="D941" s="9" t="str">
        <f>VLOOKUP(Table_miniLM_titles_topics[[#This Row],[Column3.topic]], miniLM_titles_topicdesciption!$B$2:$C$28, 2, FALSE)</f>
        <v>9_technology_teachers_technological_teaching</v>
      </c>
    </row>
    <row r="942" spans="1:4" x14ac:dyDescent="0.25">
      <c r="A942" t="s">
        <v>4683</v>
      </c>
      <c r="B942" t="s">
        <v>4684</v>
      </c>
      <c r="C942">
        <v>-1</v>
      </c>
      <c r="D942" s="9" t="str">
        <f>VLOOKUP(Table_miniLM_titles_topics[[#This Row],[Column3.topic]], miniLM_titles_topicdesciption!$B$2:$C$28, 2, FALSE)</f>
        <v>-1_of_and_language_learning</v>
      </c>
    </row>
    <row r="943" spans="1:4" x14ac:dyDescent="0.25">
      <c r="A943" t="s">
        <v>4687</v>
      </c>
      <c r="B943" t="s">
        <v>4688</v>
      </c>
      <c r="C943">
        <v>7</v>
      </c>
      <c r="D943" s="9" t="str">
        <f>VLOOKUP(Table_miniLM_titles_topics[[#This Row],[Column3.topic]], miniLM_titles_topicdesciption!$B$2:$C$28, 2, FALSE)</f>
        <v>7_telecollaboration_intercultural_telecollabor...</v>
      </c>
    </row>
    <row r="944" spans="1:4" x14ac:dyDescent="0.25">
      <c r="A944" t="s">
        <v>4692</v>
      </c>
      <c r="B944" t="s">
        <v>4693</v>
      </c>
      <c r="C944">
        <v>13</v>
      </c>
      <c r="D944" s="9" t="str">
        <f>VLOOKUP(Table_miniLM_titles_topics[[#This Row],[Column3.topic]], miniLM_titles_topicdesciption!$B$2:$C$28, 2, FALSE)</f>
        <v>13_virtual_reality_3d_immersive</v>
      </c>
    </row>
    <row r="945" spans="1:4" x14ac:dyDescent="0.25">
      <c r="A945" t="s">
        <v>4697</v>
      </c>
      <c r="B945" t="s">
        <v>4698</v>
      </c>
      <c r="C945">
        <v>7</v>
      </c>
      <c r="D945" s="9" t="str">
        <f>VLOOKUP(Table_miniLM_titles_topics[[#This Row],[Column3.topic]], miniLM_titles_topicdesciption!$B$2:$C$28, 2, FALSE)</f>
        <v>7_telecollaboration_intercultural_telecollabor...</v>
      </c>
    </row>
    <row r="946" spans="1:4" x14ac:dyDescent="0.25">
      <c r="A946" t="s">
        <v>4702</v>
      </c>
      <c r="B946" t="s">
        <v>4703</v>
      </c>
      <c r="C946">
        <v>11</v>
      </c>
      <c r="D946" s="9" t="str">
        <f>VLOOKUP(Table_miniLM_titles_topics[[#This Row],[Column3.topic]], miniLM_titles_topicdesciption!$B$2:$C$28, 2, FALSE)</f>
        <v>11_comprehension_captions_listening_captioned</v>
      </c>
    </row>
    <row r="947" spans="1:4" x14ac:dyDescent="0.25">
      <c r="A947" t="s">
        <v>4707</v>
      </c>
      <c r="B947" t="s">
        <v>4708</v>
      </c>
      <c r="C947">
        <v>0</v>
      </c>
      <c r="D947" s="9" t="str">
        <f>VLOOKUP(Table_miniLM_titles_topics[[#This Row],[Column3.topic]], miniLM_titles_topicdesciption!$B$2:$C$28, 2, FALSE)</f>
        <v>0_writing_feedback_collaborative_automated</v>
      </c>
    </row>
    <row r="948" spans="1:4" x14ac:dyDescent="0.25">
      <c r="A948" t="s">
        <v>4712</v>
      </c>
      <c r="B948" t="s">
        <v>4713</v>
      </c>
      <c r="C948">
        <v>12</v>
      </c>
      <c r="D948" s="9" t="str">
        <f>VLOOKUP(Table_miniLM_titles_topics[[#This Row],[Column3.topic]], miniLM_titles_topicdesciption!$B$2:$C$28, 2, FALSE)</f>
        <v>12_vocabulary_gloss_glosses_effects</v>
      </c>
    </row>
    <row r="949" spans="1:4" x14ac:dyDescent="0.25">
      <c r="A949" t="s">
        <v>4716</v>
      </c>
      <c r="B949" t="s">
        <v>4717</v>
      </c>
      <c r="C949">
        <v>1</v>
      </c>
      <c r="D949" s="9" t="str">
        <f>VLOOKUP(Table_miniLM_titles_topics[[#This Row],[Column3.topic]], miniLM_titles_topicdesciption!$B$2:$C$28, 2, FALSE)</f>
        <v>1_call_research_sla_the</v>
      </c>
    </row>
    <row r="950" spans="1:4" x14ac:dyDescent="0.25">
      <c r="A950" t="s">
        <v>4720</v>
      </c>
      <c r="B950" t="s">
        <v>4721</v>
      </c>
      <c r="C950">
        <v>5</v>
      </c>
      <c r="D950" s="9" t="str">
        <f>VLOOKUP(Table_miniLM_titles_topics[[#This Row],[Column3.topic]], miniLM_titles_topicdesciption!$B$2:$C$28, 2, FALSE)</f>
        <v>5_pronunciation_speech_training_recognition</v>
      </c>
    </row>
    <row r="951" spans="1:4" x14ac:dyDescent="0.25">
      <c r="A951" t="s">
        <v>4725</v>
      </c>
      <c r="B951" t="s">
        <v>4726</v>
      </c>
      <c r="C951">
        <v>-1</v>
      </c>
      <c r="D951" s="9" t="str">
        <f>VLOOKUP(Table_miniLM_titles_topics[[#This Row],[Column3.topic]], miniLM_titles_topicdesciption!$B$2:$C$28, 2, FALSE)</f>
        <v>-1_of_and_language_learning</v>
      </c>
    </row>
    <row r="952" spans="1:4" x14ac:dyDescent="0.25">
      <c r="A952" t="s">
        <v>4730</v>
      </c>
      <c r="B952" t="s">
        <v>4731</v>
      </c>
      <c r="C952">
        <v>1</v>
      </c>
      <c r="D952" s="9" t="str">
        <f>VLOOKUP(Table_miniLM_titles_topics[[#This Row],[Column3.topic]], miniLM_titles_topicdesciption!$B$2:$C$28, 2, FALSE)</f>
        <v>1_call_research_sla_the</v>
      </c>
    </row>
    <row r="953" spans="1:4" x14ac:dyDescent="0.25">
      <c r="A953" t="s">
        <v>4734</v>
      </c>
      <c r="B953" t="s">
        <v>4735</v>
      </c>
      <c r="C953">
        <v>8</v>
      </c>
      <c r="D953" s="9" t="str">
        <f>VLOOKUP(Table_miniLM_titles_topics[[#This Row],[Column3.topic]], miniLM_titles_topicdesciption!$B$2:$C$28, 2, FALSE)</f>
        <v>8_data_driven_collocation_dictionaries</v>
      </c>
    </row>
    <row r="954" spans="1:4" x14ac:dyDescent="0.25">
      <c r="A954" t="s">
        <v>4743</v>
      </c>
      <c r="B954" t="s">
        <v>4763</v>
      </c>
      <c r="C954">
        <v>10</v>
      </c>
      <c r="D954" s="9" t="str">
        <f>VLOOKUP(Table_miniLM_titles_topics[[#This Row],[Column3.topic]], miniLM_titles_topicdesciption!$B$2:$C$28, 2, FALSE)</f>
        <v>10_technology_language_assisted_learning</v>
      </c>
    </row>
    <row r="955" spans="1:4" x14ac:dyDescent="0.25">
      <c r="A955" t="s">
        <v>4744</v>
      </c>
      <c r="B955" t="s">
        <v>4766</v>
      </c>
      <c r="C955">
        <v>3</v>
      </c>
      <c r="D955" s="9" t="str">
        <f>VLOOKUP(Table_miniLM_titles_topics[[#This Row],[Column3.topic]], miniLM_titles_topicdesciption!$B$2:$C$28, 2, FALSE)</f>
        <v>3_online_language_learning_of</v>
      </c>
    </row>
    <row r="956" spans="1:4" x14ac:dyDescent="0.25">
      <c r="A956" t="s">
        <v>4747</v>
      </c>
      <c r="B956" t="s">
        <v>4771</v>
      </c>
      <c r="C956">
        <v>-1</v>
      </c>
      <c r="D956" s="9" t="str">
        <f>VLOOKUP(Table_miniLM_titles_topics[[#This Row],[Column3.topic]], miniLM_titles_topicdesciption!$B$2:$C$28, 2, FALSE)</f>
        <v>-1_of_and_language_learning</v>
      </c>
    </row>
    <row r="957" spans="1:4" x14ac:dyDescent="0.25">
      <c r="A957" t="s">
        <v>4745</v>
      </c>
      <c r="B957" t="s">
        <v>4775</v>
      </c>
      <c r="C957">
        <v>5</v>
      </c>
      <c r="D957" s="9" t="str">
        <f>VLOOKUP(Table_miniLM_titles_topics[[#This Row],[Column3.topic]], miniLM_titles_topicdesciption!$B$2:$C$28, 2, FALSE)</f>
        <v>5_pronunciation_speech_training_recognition</v>
      </c>
    </row>
    <row r="958" spans="1:4" x14ac:dyDescent="0.25">
      <c r="A958" t="s">
        <v>4746</v>
      </c>
      <c r="B958" t="s">
        <v>4779</v>
      </c>
      <c r="C958">
        <v>-1</v>
      </c>
      <c r="D958" s="9" t="str">
        <f>VLOOKUP(Table_miniLM_titles_topics[[#This Row],[Column3.topic]], miniLM_titles_topicdesciption!$B$2:$C$28, 2, FALSE)</f>
        <v>-1_of_and_language_learning</v>
      </c>
    </row>
    <row r="959" spans="1:4" x14ac:dyDescent="0.25">
      <c r="A959" t="s">
        <v>4748</v>
      </c>
      <c r="B959" t="s">
        <v>4783</v>
      </c>
      <c r="C959">
        <v>7</v>
      </c>
      <c r="D959" s="9" t="str">
        <f>VLOOKUP(Table_miniLM_titles_topics[[#This Row],[Column3.topic]], miniLM_titles_topicdesciption!$B$2:$C$28, 2, FALSE)</f>
        <v>7_telecollaboration_intercultural_telecollabor...</v>
      </c>
    </row>
    <row r="960" spans="1:4" x14ac:dyDescent="0.25">
      <c r="A960" t="s">
        <v>4749</v>
      </c>
      <c r="B960" t="s">
        <v>4787</v>
      </c>
      <c r="C960">
        <v>14</v>
      </c>
      <c r="D960" s="9" t="str">
        <f>VLOOKUP(Table_miniLM_titles_topics[[#This Row],[Column3.topic]], miniLM_titles_topicdesciption!$B$2:$C$28, 2, FALSE)</f>
        <v>14_virtual_exchange_professional_literacy</v>
      </c>
    </row>
    <row r="961" spans="1:4" x14ac:dyDescent="0.25">
      <c r="A961" t="s">
        <v>4750</v>
      </c>
      <c r="B961" t="s">
        <v>4791</v>
      </c>
      <c r="C961">
        <v>-1</v>
      </c>
      <c r="D961" s="9" t="str">
        <f>VLOOKUP(Table_miniLM_titles_topics[[#This Row],[Column3.topic]], miniLM_titles_topicdesciption!$B$2:$C$28, 2, FALSE)</f>
        <v>-1_of_and_language_learning</v>
      </c>
    </row>
    <row r="962" spans="1:4" x14ac:dyDescent="0.25">
      <c r="A962" t="s">
        <v>4751</v>
      </c>
      <c r="B962" t="s">
        <v>4795</v>
      </c>
      <c r="C962">
        <v>10</v>
      </c>
      <c r="D962" s="9" t="str">
        <f>VLOOKUP(Table_miniLM_titles_topics[[#This Row],[Column3.topic]], miniLM_titles_topicdesciption!$B$2:$C$28, 2, FALSE)</f>
        <v>10_technology_language_assisted_learning</v>
      </c>
    </row>
    <row r="963" spans="1:4" x14ac:dyDescent="0.25">
      <c r="A963" t="s">
        <v>4752</v>
      </c>
      <c r="B963" t="s">
        <v>4799</v>
      </c>
      <c r="C963">
        <v>13</v>
      </c>
      <c r="D963" s="9" t="str">
        <f>VLOOKUP(Table_miniLM_titles_topics[[#This Row],[Column3.topic]], miniLM_titles_topicdesciption!$B$2:$C$28, 2, FALSE)</f>
        <v>13_virtual_reality_3d_immersive</v>
      </c>
    </row>
    <row r="964" spans="1:4" x14ac:dyDescent="0.25">
      <c r="A964" t="s">
        <v>4753</v>
      </c>
      <c r="B964" t="s">
        <v>4803</v>
      </c>
      <c r="C964">
        <v>-1</v>
      </c>
      <c r="D964" s="9" t="str">
        <f>VLOOKUP(Table_miniLM_titles_topics[[#This Row],[Column3.topic]], miniLM_titles_topicdesciption!$B$2:$C$28, 2, FALSE)</f>
        <v>-1_of_and_language_learning</v>
      </c>
    </row>
    <row r="965" spans="1:4" x14ac:dyDescent="0.25">
      <c r="A965" t="s">
        <v>4754</v>
      </c>
      <c r="B965" t="s">
        <v>4807</v>
      </c>
      <c r="C965">
        <v>8</v>
      </c>
      <c r="D965" s="9" t="str">
        <f>VLOOKUP(Table_miniLM_titles_topics[[#This Row],[Column3.topic]], miniLM_titles_topicdesciption!$B$2:$C$28, 2, FALSE)</f>
        <v>8_data_driven_collocation_dictionaries</v>
      </c>
    </row>
    <row r="966" spans="1:4" x14ac:dyDescent="0.25">
      <c r="A966" t="s">
        <v>4755</v>
      </c>
      <c r="B966" t="s">
        <v>4811</v>
      </c>
      <c r="C966">
        <v>6</v>
      </c>
      <c r="D966" s="9" t="str">
        <f>VLOOKUP(Table_miniLM_titles_topics[[#This Row],[Column3.topic]], miniLM_titles_topicdesciption!$B$2:$C$28, 2, FALSE)</f>
        <v>6_multimodal_videoconferencing_video_interactions</v>
      </c>
    </row>
    <row r="967" spans="1:4" x14ac:dyDescent="0.25">
      <c r="A967" t="s">
        <v>4756</v>
      </c>
      <c r="B967" t="s">
        <v>4815</v>
      </c>
      <c r="C967">
        <v>-1</v>
      </c>
      <c r="D967" s="9" t="str">
        <f>VLOOKUP(Table_miniLM_titles_topics[[#This Row],[Column3.topic]], miniLM_titles_topicdesciption!$B$2:$C$28, 2, FALSE)</f>
        <v>-1_of_and_language_learning</v>
      </c>
    </row>
    <row r="968" spans="1:4" x14ac:dyDescent="0.25">
      <c r="A968" t="s">
        <v>4757</v>
      </c>
      <c r="B968" t="s">
        <v>4819</v>
      </c>
      <c r="C968">
        <v>4</v>
      </c>
      <c r="D968" s="9" t="str">
        <f>VLOOKUP(Table_miniLM_titles_topics[[#This Row],[Column3.topic]], miniLM_titles_topicdesciption!$B$2:$C$28, 2, FALSE)</f>
        <v>4_game_games_digital_playing</v>
      </c>
    </row>
    <row r="969" spans="1:4" x14ac:dyDescent="0.25">
      <c r="A969" t="s">
        <v>4758</v>
      </c>
      <c r="B969" t="s">
        <v>4823</v>
      </c>
      <c r="C969">
        <v>9</v>
      </c>
      <c r="D969" s="9" t="str">
        <f>VLOOKUP(Table_miniLM_titles_topics[[#This Row],[Column3.topic]], miniLM_titles_topicdesciption!$B$2:$C$28, 2, FALSE)</f>
        <v>9_technology_teachers_technological_teaching</v>
      </c>
    </row>
    <row r="970" spans="1:4" x14ac:dyDescent="0.25">
      <c r="A970" t="s">
        <v>4759</v>
      </c>
      <c r="B970" t="s">
        <v>4827</v>
      </c>
      <c r="C970">
        <v>11</v>
      </c>
      <c r="D970" s="9" t="str">
        <f>VLOOKUP(Table_miniLM_titles_topics[[#This Row],[Column3.topic]], miniLM_titles_topicdesciption!$B$2:$C$28, 2, FALSE)</f>
        <v>11_comprehension_captions_listening_captioned</v>
      </c>
    </row>
    <row r="971" spans="1:4" x14ac:dyDescent="0.25">
      <c r="A971" t="s">
        <v>4760</v>
      </c>
      <c r="B971" t="s">
        <v>4831</v>
      </c>
      <c r="C971">
        <v>20</v>
      </c>
      <c r="D971" s="9" t="str">
        <f>VLOOKUP(Table_miniLM_titles_topics[[#This Row],[Column3.topic]], miniLM_titles_topicdesciption!$B$2:$C$28, 2, FALSE)</f>
        <v>20_social_media_networking_networks</v>
      </c>
    </row>
    <row r="972" spans="1:4" x14ac:dyDescent="0.25">
      <c r="A972" t="s">
        <v>4761</v>
      </c>
      <c r="B972" t="s">
        <v>4835</v>
      </c>
      <c r="C972">
        <v>22</v>
      </c>
      <c r="D972" s="9" t="str">
        <f>VLOOKUP(Table_miniLM_titles_topics[[#This Row],[Column3.topic]], miniLM_titles_topicdesciption!$B$2:$C$28, 2, FALSE)</f>
        <v>22_corpus_corpora_pedagogy_teacher</v>
      </c>
    </row>
    <row r="973" spans="1:4" x14ac:dyDescent="0.25">
      <c r="A973" t="s">
        <v>4762</v>
      </c>
      <c r="B973" t="s">
        <v>4844</v>
      </c>
      <c r="C973">
        <v>-1</v>
      </c>
      <c r="D973" s="9" t="str">
        <f>VLOOKUP(Table_miniLM_titles_topics[[#This Row],[Column3.topic]], miniLM_titles_topicdesciption!$B$2:$C$28, 2, FALSE)</f>
        <v>-1_of_and_language_learning</v>
      </c>
    </row>
    <row r="974" spans="1:4" x14ac:dyDescent="0.25">
      <c r="A974" t="s">
        <v>4839</v>
      </c>
      <c r="B974" t="s">
        <v>4848</v>
      </c>
      <c r="C974">
        <v>-1</v>
      </c>
      <c r="D974" s="9" t="str">
        <f>VLOOKUP(Table_miniLM_titles_topics[[#This Row],[Column3.topic]], miniLM_titles_topicdesciption!$B$2:$C$28, 2, FALSE)</f>
        <v>-1_of_and_language_learning</v>
      </c>
    </row>
    <row r="975" spans="1:4" x14ac:dyDescent="0.25">
      <c r="A975" t="s">
        <v>4840</v>
      </c>
      <c r="B975" t="s">
        <v>4852</v>
      </c>
      <c r="C975">
        <v>-1</v>
      </c>
      <c r="D975" s="9" t="str">
        <f>VLOOKUP(Table_miniLM_titles_topics[[#This Row],[Column3.topic]], miniLM_titles_topicdesciption!$B$2:$C$28, 2, FALSE)</f>
        <v>-1_of_and_language_learning</v>
      </c>
    </row>
    <row r="976" spans="1:4" x14ac:dyDescent="0.25">
      <c r="A976" t="s">
        <v>4841</v>
      </c>
      <c r="B976" t="s">
        <v>4856</v>
      </c>
      <c r="C976">
        <v>6</v>
      </c>
      <c r="D976" s="9" t="str">
        <f>VLOOKUP(Table_miniLM_titles_topics[[#This Row],[Column3.topic]], miniLM_titles_topicdesciption!$B$2:$C$28, 2, FALSE)</f>
        <v>6_multimodal_videoconferencing_video_interactions</v>
      </c>
    </row>
    <row r="977" spans="1:4" x14ac:dyDescent="0.25">
      <c r="A977" t="s">
        <v>4842</v>
      </c>
      <c r="B977" t="s">
        <v>4860</v>
      </c>
      <c r="C977">
        <v>3</v>
      </c>
      <c r="D977" s="9" t="str">
        <f>VLOOKUP(Table_miniLM_titles_topics[[#This Row],[Column3.topic]], miniLM_titles_topicdesciption!$B$2:$C$28, 2, FALSE)</f>
        <v>3_online_language_learning_of</v>
      </c>
    </row>
    <row r="978" spans="1:4" x14ac:dyDescent="0.25">
      <c r="A978" t="s">
        <v>4843</v>
      </c>
      <c r="B978" t="s">
        <v>4879</v>
      </c>
      <c r="C978">
        <v>23</v>
      </c>
      <c r="D978" s="9" t="str">
        <f>VLOOKUP(Table_miniLM_titles_topics[[#This Row],[Column3.topic]], miniLM_titles_topicdesciption!$B$2:$C$28, 2, FALSE)</f>
        <v>23_mall_meta_oer_processing</v>
      </c>
    </row>
    <row r="979" spans="1:4" x14ac:dyDescent="0.25">
      <c r="A979" t="s">
        <v>4864</v>
      </c>
      <c r="B979" t="s">
        <v>4882</v>
      </c>
      <c r="C979">
        <v>9</v>
      </c>
      <c r="D979" s="9" t="str">
        <f>VLOOKUP(Table_miniLM_titles_topics[[#This Row],[Column3.topic]], miniLM_titles_topicdesciption!$B$2:$C$28, 2, FALSE)</f>
        <v>9_technology_teachers_technological_teaching</v>
      </c>
    </row>
    <row r="980" spans="1:4" x14ac:dyDescent="0.25">
      <c r="A980" t="s">
        <v>4865</v>
      </c>
      <c r="B980" t="s">
        <v>4885</v>
      </c>
      <c r="C980">
        <v>20</v>
      </c>
      <c r="D980" s="9" t="str">
        <f>VLOOKUP(Table_miniLM_titles_topics[[#This Row],[Column3.topic]], miniLM_titles_topicdesciption!$B$2:$C$28, 2, FALSE)</f>
        <v>20_social_media_networking_networks</v>
      </c>
    </row>
    <row r="981" spans="1:4" x14ac:dyDescent="0.25">
      <c r="A981" t="s">
        <v>4866</v>
      </c>
      <c r="B981" t="s">
        <v>4888</v>
      </c>
      <c r="C981">
        <v>21</v>
      </c>
      <c r="D981" s="9" t="str">
        <f>VLOOKUP(Table_miniLM_titles_topics[[#This Row],[Column3.topic]], miniLM_titles_topicdesciption!$B$2:$C$28, 2, FALSE)</f>
        <v>21_reading_strategies_comprehension_students</v>
      </c>
    </row>
    <row r="982" spans="1:4" x14ac:dyDescent="0.25">
      <c r="A982" t="s">
        <v>4867</v>
      </c>
      <c r="B982" t="s">
        <v>4891</v>
      </c>
      <c r="C982">
        <v>22</v>
      </c>
      <c r="D982" s="9" t="str">
        <f>VLOOKUP(Table_miniLM_titles_topics[[#This Row],[Column3.topic]], miniLM_titles_topicdesciption!$B$2:$C$28, 2, FALSE)</f>
        <v>22_corpus_corpora_pedagogy_teacher</v>
      </c>
    </row>
    <row r="983" spans="1:4" x14ac:dyDescent="0.25">
      <c r="A983" t="s">
        <v>4868</v>
      </c>
      <c r="B983" t="s">
        <v>4899</v>
      </c>
      <c r="C983">
        <v>1</v>
      </c>
      <c r="D983" s="9" t="str">
        <f>VLOOKUP(Table_miniLM_titles_topics[[#This Row],[Column3.topic]], miniLM_titles_topicdesciption!$B$2:$C$28, 2, FALSE)</f>
        <v>1_call_research_sla_the</v>
      </c>
    </row>
    <row r="984" spans="1:4" x14ac:dyDescent="0.25">
      <c r="A984" t="s">
        <v>4869</v>
      </c>
      <c r="B984" t="s">
        <v>4903</v>
      </c>
      <c r="C984">
        <v>-1</v>
      </c>
      <c r="D984" s="9" t="str">
        <f>VLOOKUP(Table_miniLM_titles_topics[[#This Row],[Column3.topic]], miniLM_titles_topicdesciption!$B$2:$C$28, 2, FALSE)</f>
        <v>-1_of_and_language_learning</v>
      </c>
    </row>
    <row r="985" spans="1:4" x14ac:dyDescent="0.25">
      <c r="A985" t="s">
        <v>4870</v>
      </c>
      <c r="B985" t="s">
        <v>4907</v>
      </c>
      <c r="C985">
        <v>0</v>
      </c>
      <c r="D985" s="9" t="str">
        <f>VLOOKUP(Table_miniLM_titles_topics[[#This Row],[Column3.topic]], miniLM_titles_topicdesciption!$B$2:$C$28, 2, FALSE)</f>
        <v>0_writing_feedback_collaborative_automated</v>
      </c>
    </row>
    <row r="986" spans="1:4" x14ac:dyDescent="0.25">
      <c r="A986" t="s">
        <v>4871</v>
      </c>
      <c r="B986" t="s">
        <v>4912</v>
      </c>
      <c r="C986">
        <v>13</v>
      </c>
      <c r="D986" s="9" t="str">
        <f>VLOOKUP(Table_miniLM_titles_topics[[#This Row],[Column3.topic]], miniLM_titles_topicdesciption!$B$2:$C$28, 2, FALSE)</f>
        <v>13_virtual_reality_3d_immersive</v>
      </c>
    </row>
    <row r="987" spans="1:4" x14ac:dyDescent="0.25">
      <c r="A987" t="s">
        <v>4872</v>
      </c>
      <c r="B987" t="s">
        <v>4915</v>
      </c>
      <c r="C987">
        <v>13</v>
      </c>
      <c r="D987" s="9" t="str">
        <f>VLOOKUP(Table_miniLM_titles_topics[[#This Row],[Column3.topic]], miniLM_titles_topicdesciption!$B$2:$C$28, 2, FALSE)</f>
        <v>13_virtual_reality_3d_immersive</v>
      </c>
    </row>
    <row r="988" spans="1:4" x14ac:dyDescent="0.25">
      <c r="A988" t="s">
        <v>4873</v>
      </c>
      <c r="B988" t="s">
        <v>4919</v>
      </c>
      <c r="C988">
        <v>7</v>
      </c>
      <c r="D988" s="9" t="str">
        <f>VLOOKUP(Table_miniLM_titles_topics[[#This Row],[Column3.topic]], miniLM_titles_topicdesciption!$B$2:$C$28, 2, FALSE)</f>
        <v>7_telecollaboration_intercultural_telecollabor...</v>
      </c>
    </row>
    <row r="989" spans="1:4" x14ac:dyDescent="0.25">
      <c r="A989" t="s">
        <v>4874</v>
      </c>
      <c r="B989" t="s">
        <v>4923</v>
      </c>
      <c r="C989">
        <v>13</v>
      </c>
      <c r="D989" s="9" t="str">
        <f>VLOOKUP(Table_miniLM_titles_topics[[#This Row],[Column3.topic]], miniLM_titles_topicdesciption!$B$2:$C$28, 2, FALSE)</f>
        <v>13_virtual_reality_3d_immersive</v>
      </c>
    </row>
    <row r="990" spans="1:4" x14ac:dyDescent="0.25">
      <c r="A990" t="s">
        <v>4875</v>
      </c>
      <c r="B990" t="s">
        <v>4931</v>
      </c>
      <c r="C990">
        <v>-1</v>
      </c>
      <c r="D990" s="9" t="str">
        <f>VLOOKUP(Table_miniLM_titles_topics[[#This Row],[Column3.topic]], miniLM_titles_topicdesciption!$B$2:$C$28, 2, FALSE)</f>
        <v>-1_of_and_language_learning</v>
      </c>
    </row>
    <row r="991" spans="1:4" x14ac:dyDescent="0.25">
      <c r="A991" t="s">
        <v>4876</v>
      </c>
      <c r="B991" t="s">
        <v>4935</v>
      </c>
      <c r="C991">
        <v>-1</v>
      </c>
      <c r="D991" s="9" t="str">
        <f>VLOOKUP(Table_miniLM_titles_topics[[#This Row],[Column3.topic]], miniLM_titles_topicdesciption!$B$2:$C$28, 2, FALSE)</f>
        <v>-1_of_and_language_learning</v>
      </c>
    </row>
    <row r="992" spans="1:4" x14ac:dyDescent="0.25">
      <c r="A992" t="s">
        <v>4877</v>
      </c>
      <c r="B992" t="s">
        <v>4939</v>
      </c>
      <c r="C992">
        <v>10</v>
      </c>
      <c r="D992" s="9" t="str">
        <f>VLOOKUP(Table_miniLM_titles_topics[[#This Row],[Column3.topic]], miniLM_titles_topicdesciption!$B$2:$C$28, 2, FALSE)</f>
        <v>10_technology_language_assisted_learning</v>
      </c>
    </row>
    <row r="993" spans="1:4" x14ac:dyDescent="0.25">
      <c r="A993" t="s">
        <v>4878</v>
      </c>
      <c r="B993" t="s">
        <v>4943</v>
      </c>
      <c r="C993">
        <v>2</v>
      </c>
      <c r="D993" s="9" t="str">
        <f>VLOOKUP(Table_miniLM_titles_topics[[#This Row],[Column3.topic]], miniLM_titles_topicdesciption!$B$2:$C$28, 2, FALSE)</f>
        <v>2_mobile_learning_assisted_language</v>
      </c>
    </row>
    <row r="994" spans="1:4" x14ac:dyDescent="0.25">
      <c r="A994" t="s">
        <v>4927</v>
      </c>
      <c r="B994" t="s">
        <v>4948</v>
      </c>
      <c r="C994">
        <v>1</v>
      </c>
      <c r="D994" s="9" t="str">
        <f>VLOOKUP(Table_miniLM_titles_topics[[#This Row],[Column3.topic]], miniLM_titles_topicdesciption!$B$2:$C$28, 2, FALSE)</f>
        <v>1_call_research_sla_the</v>
      </c>
    </row>
    <row r="995" spans="1:4" x14ac:dyDescent="0.25">
      <c r="A995" t="s">
        <v>4928</v>
      </c>
      <c r="B995" t="s">
        <v>4951</v>
      </c>
      <c r="C995">
        <v>10</v>
      </c>
      <c r="D995" s="9" t="str">
        <f>VLOOKUP(Table_miniLM_titles_topics[[#This Row],[Column3.topic]], miniLM_titles_topicdesciption!$B$2:$C$28, 2, FALSE)</f>
        <v>10_technology_language_assisted_learning</v>
      </c>
    </row>
    <row r="996" spans="1:4" x14ac:dyDescent="0.25">
      <c r="A996" t="s">
        <v>4929</v>
      </c>
      <c r="B996" t="s">
        <v>4956</v>
      </c>
      <c r="C996">
        <v>0</v>
      </c>
      <c r="D996" s="9" t="str">
        <f>VLOOKUP(Table_miniLM_titles_topics[[#This Row],[Column3.topic]], miniLM_titles_topicdesciption!$B$2:$C$28, 2, FALSE)</f>
        <v>0_writing_feedback_collaborative_automated</v>
      </c>
    </row>
    <row r="997" spans="1:4" x14ac:dyDescent="0.25">
      <c r="A997" t="s">
        <v>4930</v>
      </c>
      <c r="B997" t="s">
        <v>4967</v>
      </c>
      <c r="C997">
        <v>-1</v>
      </c>
      <c r="D997" s="9" t="str">
        <f>VLOOKUP(Table_miniLM_titles_topics[[#This Row],[Column3.topic]], miniLM_titles_topicdesciption!$B$2:$C$28, 2, FALSE)</f>
        <v>-1_of_and_language_learning</v>
      </c>
    </row>
    <row r="998" spans="1:4" x14ac:dyDescent="0.25">
      <c r="A998" t="s">
        <v>4959</v>
      </c>
      <c r="B998" t="s">
        <v>4971</v>
      </c>
      <c r="C998">
        <v>1</v>
      </c>
      <c r="D998" s="9" t="str">
        <f>VLOOKUP(Table_miniLM_titles_topics[[#This Row],[Column3.topic]], miniLM_titles_topicdesciption!$B$2:$C$28, 2, FALSE)</f>
        <v>1_call_research_sla_the</v>
      </c>
    </row>
    <row r="999" spans="1:4" x14ac:dyDescent="0.25">
      <c r="A999" t="s">
        <v>4960</v>
      </c>
      <c r="B999" t="s">
        <v>4975</v>
      </c>
      <c r="C999">
        <v>0</v>
      </c>
      <c r="D999" s="9" t="str">
        <f>VLOOKUP(Table_miniLM_titles_topics[[#This Row],[Column3.topic]], miniLM_titles_topicdesciption!$B$2:$C$28, 2, FALSE)</f>
        <v>0_writing_feedback_collaborative_automated</v>
      </c>
    </row>
    <row r="1000" spans="1:4" x14ac:dyDescent="0.25">
      <c r="A1000" t="s">
        <v>4961</v>
      </c>
      <c r="B1000" t="s">
        <v>4978</v>
      </c>
      <c r="C1000">
        <v>7</v>
      </c>
      <c r="D1000" s="9" t="str">
        <f>VLOOKUP(Table_miniLM_titles_topics[[#This Row],[Column3.topic]], miniLM_titles_topicdesciption!$B$2:$C$28, 2, FALSE)</f>
        <v>7_telecollaboration_intercultural_telecollabor...</v>
      </c>
    </row>
    <row r="1001" spans="1:4" x14ac:dyDescent="0.25">
      <c r="A1001" t="s">
        <v>4962</v>
      </c>
      <c r="B1001" t="s">
        <v>4982</v>
      </c>
      <c r="C1001">
        <v>-1</v>
      </c>
      <c r="D1001" s="9" t="str">
        <f>VLOOKUP(Table_miniLM_titles_topics[[#This Row],[Column3.topic]], miniLM_titles_topicdesciption!$B$2:$C$28, 2, FALSE)</f>
        <v>-1_of_and_language_learning</v>
      </c>
    </row>
    <row r="1002" spans="1:4" x14ac:dyDescent="0.25">
      <c r="A1002" t="s">
        <v>4963</v>
      </c>
      <c r="B1002" t="s">
        <v>4986</v>
      </c>
      <c r="C1002">
        <v>1</v>
      </c>
      <c r="D1002" s="9" t="str">
        <f>VLOOKUP(Table_miniLM_titles_topics[[#This Row],[Column3.topic]], miniLM_titles_topicdesciption!$B$2:$C$28, 2, FALSE)</f>
        <v>1_call_research_sla_the</v>
      </c>
    </row>
    <row r="1003" spans="1:4" x14ac:dyDescent="0.25">
      <c r="A1003" t="s">
        <v>4964</v>
      </c>
      <c r="B1003" t="s">
        <v>4990</v>
      </c>
      <c r="C1003">
        <v>6</v>
      </c>
      <c r="D1003" s="9" t="str">
        <f>VLOOKUP(Table_miniLM_titles_topics[[#This Row],[Column3.topic]], miniLM_titles_topicdesciption!$B$2:$C$28, 2, FALSE)</f>
        <v>6_multimodal_videoconferencing_video_interactions</v>
      </c>
    </row>
    <row r="1004" spans="1:4" x14ac:dyDescent="0.25">
      <c r="A1004" t="s">
        <v>4965</v>
      </c>
      <c r="B1004" t="s">
        <v>5012</v>
      </c>
      <c r="C1004">
        <v>13</v>
      </c>
      <c r="D1004" s="9" t="str">
        <f>VLOOKUP(Table_miniLM_titles_topics[[#This Row],[Column3.topic]], miniLM_titles_topicdesciption!$B$2:$C$28, 2, FALSE)</f>
        <v>13_virtual_reality_3d_immersive</v>
      </c>
    </row>
    <row r="1005" spans="1:4" x14ac:dyDescent="0.25">
      <c r="A1005" t="s">
        <v>4966</v>
      </c>
      <c r="B1005" t="s">
        <v>5017</v>
      </c>
      <c r="C1005">
        <v>1</v>
      </c>
      <c r="D1005" s="9" t="str">
        <f>VLOOKUP(Table_miniLM_titles_topics[[#This Row],[Column3.topic]], miniLM_titles_topicdesciption!$B$2:$C$28, 2, FALSE)</f>
        <v>1_call_research_sla_the</v>
      </c>
    </row>
    <row r="1006" spans="1:4" x14ac:dyDescent="0.25">
      <c r="A1006" t="s">
        <v>4994</v>
      </c>
      <c r="B1006" t="s">
        <v>5021</v>
      </c>
      <c r="C1006">
        <v>7</v>
      </c>
      <c r="D1006" s="9" t="str">
        <f>VLOOKUP(Table_miniLM_titles_topics[[#This Row],[Column3.topic]], miniLM_titles_topicdesciption!$B$2:$C$28, 2, FALSE)</f>
        <v>7_telecollaboration_intercultural_telecollabor...</v>
      </c>
    </row>
    <row r="1007" spans="1:4" x14ac:dyDescent="0.25">
      <c r="A1007" t="s">
        <v>4995</v>
      </c>
      <c r="B1007" t="s">
        <v>5025</v>
      </c>
      <c r="C1007">
        <v>-1</v>
      </c>
      <c r="D1007" s="9" t="str">
        <f>VLOOKUP(Table_miniLM_titles_topics[[#This Row],[Column3.topic]], miniLM_titles_topicdesciption!$B$2:$C$28, 2, FALSE)</f>
        <v>-1_of_and_language_learning</v>
      </c>
    </row>
    <row r="1008" spans="1:4" x14ac:dyDescent="0.25">
      <c r="A1008" t="s">
        <v>4996</v>
      </c>
      <c r="B1008" t="s">
        <v>5029</v>
      </c>
      <c r="C1008">
        <v>-1</v>
      </c>
      <c r="D1008" s="9" t="str">
        <f>VLOOKUP(Table_miniLM_titles_topics[[#This Row],[Column3.topic]], miniLM_titles_topicdesciption!$B$2:$C$28, 2, FALSE)</f>
        <v>-1_of_and_language_learning</v>
      </c>
    </row>
    <row r="1009" spans="1:4" x14ac:dyDescent="0.25">
      <c r="A1009" t="s">
        <v>4997</v>
      </c>
      <c r="B1009" t="s">
        <v>5033</v>
      </c>
      <c r="C1009">
        <v>-1</v>
      </c>
      <c r="D1009" s="9" t="str">
        <f>VLOOKUP(Table_miniLM_titles_topics[[#This Row],[Column3.topic]], miniLM_titles_topicdesciption!$B$2:$C$28, 2, FALSE)</f>
        <v>-1_of_and_language_learning</v>
      </c>
    </row>
    <row r="1010" spans="1:4" x14ac:dyDescent="0.25">
      <c r="A1010" t="s">
        <v>4998</v>
      </c>
      <c r="B1010" t="s">
        <v>5037</v>
      </c>
      <c r="C1010">
        <v>9</v>
      </c>
      <c r="D1010" s="9" t="str">
        <f>VLOOKUP(Table_miniLM_titles_topics[[#This Row],[Column3.topic]], miniLM_titles_topicdesciption!$B$2:$C$28, 2, FALSE)</f>
        <v>9_technology_teachers_technological_teaching</v>
      </c>
    </row>
    <row r="1011" spans="1:4" x14ac:dyDescent="0.25">
      <c r="A1011" t="s">
        <v>4999</v>
      </c>
      <c r="B1011" t="s">
        <v>5041</v>
      </c>
      <c r="C1011">
        <v>13</v>
      </c>
      <c r="D1011" s="9" t="str">
        <f>VLOOKUP(Table_miniLM_titles_topics[[#This Row],[Column3.topic]], miniLM_titles_topicdesciption!$B$2:$C$28, 2, FALSE)</f>
        <v>13_virtual_reality_3d_immersive</v>
      </c>
    </row>
    <row r="1012" spans="1:4" x14ac:dyDescent="0.25">
      <c r="A1012" t="s">
        <v>5000</v>
      </c>
      <c r="B1012" t="s">
        <v>5045</v>
      </c>
      <c r="C1012">
        <v>16</v>
      </c>
      <c r="D1012" s="9" t="str">
        <f>VLOOKUP(Table_miniLM_titles_topics[[#This Row],[Column3.topic]], miniLM_titles_topicdesciption!$B$2:$C$28, 2, FALSE)</f>
        <v>16_oral_communication_mediated_computer</v>
      </c>
    </row>
    <row r="1013" spans="1:4" x14ac:dyDescent="0.25">
      <c r="A1013" t="s">
        <v>5001</v>
      </c>
      <c r="B1013" t="s">
        <v>5049</v>
      </c>
      <c r="C1013">
        <v>6</v>
      </c>
      <c r="D1013" s="9" t="str">
        <f>VLOOKUP(Table_miniLM_titles_topics[[#This Row],[Column3.topic]], miniLM_titles_topicdesciption!$B$2:$C$28, 2, FALSE)</f>
        <v>6_multimodal_videoconferencing_video_interactions</v>
      </c>
    </row>
    <row r="1014" spans="1:4" x14ac:dyDescent="0.25">
      <c r="A1014" t="s">
        <v>5002</v>
      </c>
      <c r="B1014" t="s">
        <v>5053</v>
      </c>
      <c r="C1014">
        <v>12</v>
      </c>
      <c r="D1014" s="9" t="str">
        <f>VLOOKUP(Table_miniLM_titles_topics[[#This Row],[Column3.topic]], miniLM_titles_topicdesciption!$B$2:$C$28, 2, FALSE)</f>
        <v>12_vocabulary_gloss_glosses_effects</v>
      </c>
    </row>
    <row r="1015" spans="1:4" x14ac:dyDescent="0.25">
      <c r="A1015" t="s">
        <v>5003</v>
      </c>
      <c r="B1015" t="s">
        <v>5056</v>
      </c>
      <c r="C1015">
        <v>4</v>
      </c>
      <c r="D1015" s="9" t="str">
        <f>VLOOKUP(Table_miniLM_titles_topics[[#This Row],[Column3.topic]], miniLM_titles_topicdesciption!$B$2:$C$28, 2, FALSE)</f>
        <v>4_game_games_digital_playing</v>
      </c>
    </row>
    <row r="1016" spans="1:4" x14ac:dyDescent="0.25">
      <c r="A1016" t="s">
        <v>5004</v>
      </c>
      <c r="B1016" t="s">
        <v>5060</v>
      </c>
      <c r="C1016">
        <v>-1</v>
      </c>
      <c r="D1016" s="9" t="str">
        <f>VLOOKUP(Table_miniLM_titles_topics[[#This Row],[Column3.topic]], miniLM_titles_topicdesciption!$B$2:$C$28, 2, FALSE)</f>
        <v>-1_of_and_language_learning</v>
      </c>
    </row>
    <row r="1017" spans="1:4" x14ac:dyDescent="0.25">
      <c r="A1017" t="s">
        <v>5005</v>
      </c>
      <c r="B1017" t="s">
        <v>5064</v>
      </c>
      <c r="C1017">
        <v>6</v>
      </c>
      <c r="D1017" s="9" t="str">
        <f>VLOOKUP(Table_miniLM_titles_topics[[#This Row],[Column3.topic]], miniLM_titles_topicdesciption!$B$2:$C$28, 2, FALSE)</f>
        <v>6_multimodal_videoconferencing_video_interactions</v>
      </c>
    </row>
    <row r="1018" spans="1:4" x14ac:dyDescent="0.25">
      <c r="A1018" t="s">
        <v>5006</v>
      </c>
      <c r="B1018" t="s">
        <v>5069</v>
      </c>
      <c r="C1018">
        <v>15</v>
      </c>
      <c r="D1018" s="9" t="str">
        <f>VLOOKUP(Table_miniLM_titles_topics[[#This Row],[Column3.topic]], miniLM_titles_topicdesciption!$B$2:$C$28, 2, FALSE)</f>
        <v>15_flipped_classroom_flipping_classrooms</v>
      </c>
    </row>
    <row r="1019" spans="1:4" x14ac:dyDescent="0.25">
      <c r="A1019" t="s">
        <v>5007</v>
      </c>
      <c r="B1019" t="s">
        <v>5070</v>
      </c>
      <c r="C1019">
        <v>-1</v>
      </c>
      <c r="D1019" s="9" t="str">
        <f>VLOOKUP(Table_miniLM_titles_topics[[#This Row],[Column3.topic]], miniLM_titles_topicdesciption!$B$2:$C$28, 2, FALSE)</f>
        <v>-1_of_and_language_learning</v>
      </c>
    </row>
    <row r="1020" spans="1:4" x14ac:dyDescent="0.25">
      <c r="A1020" t="s">
        <v>5008</v>
      </c>
      <c r="B1020" t="s">
        <v>5076</v>
      </c>
      <c r="C1020">
        <v>8</v>
      </c>
      <c r="D1020" s="9" t="str">
        <f>VLOOKUP(Table_miniLM_titles_topics[[#This Row],[Column3.topic]], miniLM_titles_topicdesciption!$B$2:$C$28, 2, FALSE)</f>
        <v>8_data_driven_collocation_dictionaries</v>
      </c>
    </row>
    <row r="1021" spans="1:4" x14ac:dyDescent="0.25">
      <c r="A1021" t="s">
        <v>5009</v>
      </c>
      <c r="B1021" t="s">
        <v>5089</v>
      </c>
      <c r="C1021">
        <v>24</v>
      </c>
      <c r="D1021" s="9" t="str">
        <f>VLOOKUP(Table_miniLM_titles_topics[[#This Row],[Column3.topic]], miniLM_titles_topicdesciption!$B$2:$C$28, 2, FALSE)</f>
        <v>24_chat_task_text_l2</v>
      </c>
    </row>
    <row r="1022" spans="1:4" x14ac:dyDescent="0.25">
      <c r="A1022" t="s">
        <v>5010</v>
      </c>
      <c r="B1022" t="s">
        <v>5093</v>
      </c>
      <c r="C1022">
        <v>21</v>
      </c>
      <c r="D1022" s="9" t="str">
        <f>VLOOKUP(Table_miniLM_titles_topics[[#This Row],[Column3.topic]], miniLM_titles_topicdesciption!$B$2:$C$28, 2, FALSE)</f>
        <v>21_reading_strategies_comprehension_students</v>
      </c>
    </row>
    <row r="1023" spans="1:4" x14ac:dyDescent="0.25">
      <c r="A1023" t="s">
        <v>5011</v>
      </c>
      <c r="B1023" t="s">
        <v>5097</v>
      </c>
      <c r="C1023">
        <v>-1</v>
      </c>
      <c r="D1023" s="9" t="str">
        <f>VLOOKUP(Table_miniLM_titles_topics[[#This Row],[Column3.topic]], miniLM_titles_topicdesciption!$B$2:$C$28, 2, FALSE)</f>
        <v>-1_of_and_language_learning</v>
      </c>
    </row>
    <row r="1024" spans="1:4" x14ac:dyDescent="0.25">
      <c r="A1024" t="s">
        <v>5078</v>
      </c>
      <c r="B1024" t="s">
        <v>5101</v>
      </c>
      <c r="C1024">
        <v>-1</v>
      </c>
      <c r="D1024" s="9" t="str">
        <f>VLOOKUP(Table_miniLM_titles_topics[[#This Row],[Column3.topic]], miniLM_titles_topicdesciption!$B$2:$C$28, 2, FALSE)</f>
        <v>-1_of_and_language_learning</v>
      </c>
    </row>
    <row r="1025" spans="1:4" x14ac:dyDescent="0.25">
      <c r="A1025" t="s">
        <v>5079</v>
      </c>
      <c r="B1025" t="s">
        <v>5105</v>
      </c>
      <c r="C1025">
        <v>17</v>
      </c>
      <c r="D1025" s="9" t="str">
        <f>VLOOKUP(Table_miniLM_titles_topics[[#This Row],[Column3.topic]], miniLM_titles_topicdesciption!$B$2:$C$28, 2, FALSE)</f>
        <v>17_storytelling_digital_story_stories</v>
      </c>
    </row>
    <row r="1026" spans="1:4" x14ac:dyDescent="0.25">
      <c r="A1026" t="s">
        <v>5080</v>
      </c>
      <c r="B1026" t="s">
        <v>5109</v>
      </c>
      <c r="C1026">
        <v>8</v>
      </c>
      <c r="D1026" s="9" t="str">
        <f>VLOOKUP(Table_miniLM_titles_topics[[#This Row],[Column3.topic]], miniLM_titles_topicdesciption!$B$2:$C$28, 2, FALSE)</f>
        <v>8_data_driven_collocation_dictionaries</v>
      </c>
    </row>
    <row r="1027" spans="1:4" x14ac:dyDescent="0.25">
      <c r="A1027" t="s">
        <v>5081</v>
      </c>
      <c r="B1027" t="s">
        <v>5113</v>
      </c>
      <c r="C1027">
        <v>0</v>
      </c>
      <c r="D1027" s="9" t="str">
        <f>VLOOKUP(Table_miniLM_titles_topics[[#This Row],[Column3.topic]], miniLM_titles_topicdesciption!$B$2:$C$28, 2, FALSE)</f>
        <v>0_writing_feedback_collaborative_automated</v>
      </c>
    </row>
    <row r="1028" spans="1:4" x14ac:dyDescent="0.25">
      <c r="A1028" t="s">
        <v>5082</v>
      </c>
      <c r="B1028" t="s">
        <v>5117</v>
      </c>
      <c r="C1028">
        <v>-1</v>
      </c>
      <c r="D1028" s="9" t="str">
        <f>VLOOKUP(Table_miniLM_titles_topics[[#This Row],[Column3.topic]], miniLM_titles_topicdesciption!$B$2:$C$28, 2, FALSE)</f>
        <v>-1_of_and_language_learning</v>
      </c>
    </row>
    <row r="1029" spans="1:4" x14ac:dyDescent="0.25">
      <c r="A1029" t="s">
        <v>5083</v>
      </c>
      <c r="B1029" t="s">
        <v>5129</v>
      </c>
      <c r="C1029">
        <v>15</v>
      </c>
      <c r="D1029" s="9" t="str">
        <f>VLOOKUP(Table_miniLM_titles_topics[[#This Row],[Column3.topic]], miniLM_titles_topicdesciption!$B$2:$C$28, 2, FALSE)</f>
        <v>15_flipped_classroom_flipping_classrooms</v>
      </c>
    </row>
    <row r="1030" spans="1:4" x14ac:dyDescent="0.25">
      <c r="A1030" t="s">
        <v>5084</v>
      </c>
      <c r="B1030" t="s">
        <v>5130</v>
      </c>
      <c r="C1030">
        <v>-1</v>
      </c>
      <c r="D1030" s="9" t="str">
        <f>VLOOKUP(Table_miniLM_titles_topics[[#This Row],[Column3.topic]], miniLM_titles_topicdesciption!$B$2:$C$28, 2, FALSE)</f>
        <v>-1_of_and_language_learning</v>
      </c>
    </row>
    <row r="1031" spans="1:4" x14ac:dyDescent="0.25">
      <c r="A1031" t="s">
        <v>5085</v>
      </c>
      <c r="B1031" t="s">
        <v>5131</v>
      </c>
      <c r="C1031">
        <v>10</v>
      </c>
      <c r="D1031" s="9" t="str">
        <f>VLOOKUP(Table_miniLM_titles_topics[[#This Row],[Column3.topic]], miniLM_titles_topicdesciption!$B$2:$C$28, 2, FALSE)</f>
        <v>10_technology_language_assisted_learning</v>
      </c>
    </row>
    <row r="1032" spans="1:4" x14ac:dyDescent="0.25">
      <c r="A1032" t="s">
        <v>5086</v>
      </c>
      <c r="B1032" t="s">
        <v>5139</v>
      </c>
      <c r="C1032">
        <v>-1</v>
      </c>
      <c r="D1032" s="9" t="str">
        <f>VLOOKUP(Table_miniLM_titles_topics[[#This Row],[Column3.topic]], miniLM_titles_topicdesciption!$B$2:$C$28, 2, FALSE)</f>
        <v>-1_of_and_language_learning</v>
      </c>
    </row>
    <row r="1033" spans="1:4" x14ac:dyDescent="0.25">
      <c r="A1033" t="s">
        <v>5087</v>
      </c>
      <c r="B1033" t="s">
        <v>5143</v>
      </c>
      <c r="C1033">
        <v>0</v>
      </c>
      <c r="D1033" s="9" t="str">
        <f>VLOOKUP(Table_miniLM_titles_topics[[#This Row],[Column3.topic]], miniLM_titles_topicdesciption!$B$2:$C$28, 2, FALSE)</f>
        <v>0_writing_feedback_collaborative_automated</v>
      </c>
    </row>
    <row r="1034" spans="1:4" x14ac:dyDescent="0.25">
      <c r="A1034" t="s">
        <v>5122</v>
      </c>
      <c r="B1034" t="s">
        <v>5145</v>
      </c>
      <c r="C1034">
        <v>10</v>
      </c>
      <c r="D1034" s="9" t="str">
        <f>VLOOKUP(Table_miniLM_titles_topics[[#This Row],[Column3.topic]], miniLM_titles_topicdesciption!$B$2:$C$28, 2, FALSE)</f>
        <v>10_technology_language_assisted_learning</v>
      </c>
    </row>
    <row r="1035" spans="1:4" x14ac:dyDescent="0.25">
      <c r="A1035" t="s">
        <v>5123</v>
      </c>
      <c r="B1035" t="s">
        <v>5147</v>
      </c>
      <c r="C1035">
        <v>-1</v>
      </c>
      <c r="D1035" s="9" t="str">
        <f>VLOOKUP(Table_miniLM_titles_topics[[#This Row],[Column3.topic]], miniLM_titles_topicdesciption!$B$2:$C$28, 2, FALSE)</f>
        <v>-1_of_and_language_learning</v>
      </c>
    </row>
    <row r="1036" spans="1:4" x14ac:dyDescent="0.25">
      <c r="A1036" t="s">
        <v>5124</v>
      </c>
      <c r="B1036" t="s">
        <v>5155</v>
      </c>
      <c r="C1036">
        <v>0</v>
      </c>
      <c r="D1036" s="9" t="str">
        <f>VLOOKUP(Table_miniLM_titles_topics[[#This Row],[Column3.topic]], miniLM_titles_topicdesciption!$B$2:$C$28, 2, FALSE)</f>
        <v>0_writing_feedback_collaborative_automated</v>
      </c>
    </row>
    <row r="1037" spans="1:4" x14ac:dyDescent="0.25">
      <c r="A1037" t="s">
        <v>5125</v>
      </c>
      <c r="B1037" t="s">
        <v>5159</v>
      </c>
      <c r="C1037">
        <v>10</v>
      </c>
      <c r="D1037" s="9" t="str">
        <f>VLOOKUP(Table_miniLM_titles_topics[[#This Row],[Column3.topic]], miniLM_titles_topicdesciption!$B$2:$C$28, 2, FALSE)</f>
        <v>10_technology_language_assisted_learning</v>
      </c>
    </row>
    <row r="1038" spans="1:4" x14ac:dyDescent="0.25">
      <c r="A1038" t="s">
        <v>5157</v>
      </c>
      <c r="B1038" t="s">
        <v>5161</v>
      </c>
      <c r="C1038">
        <v>3</v>
      </c>
      <c r="D1038" s="9" t="str">
        <f>VLOOKUP(Table_miniLM_titles_topics[[#This Row],[Column3.topic]], miniLM_titles_topicdesciption!$B$2:$C$28, 2, FALSE)</f>
        <v>3_online_language_learning_of</v>
      </c>
    </row>
    <row r="1039" spans="1:4" x14ac:dyDescent="0.25">
      <c r="A1039" t="s">
        <v>5156</v>
      </c>
      <c r="B1039" t="s">
        <v>5163</v>
      </c>
      <c r="C1039">
        <v>1</v>
      </c>
      <c r="D1039" s="9" t="str">
        <f>VLOOKUP(Table_miniLM_titles_topics[[#This Row],[Column3.topic]], miniLM_titles_topicdesciption!$B$2:$C$28, 2, FALSE)</f>
        <v>1_call_research_sla_the</v>
      </c>
    </row>
    <row r="1040" spans="1:4" x14ac:dyDescent="0.25">
      <c r="A1040" t="s">
        <v>5172</v>
      </c>
      <c r="B1040" t="s">
        <v>5187</v>
      </c>
      <c r="C1040">
        <v>1</v>
      </c>
      <c r="D1040" s="9" t="str">
        <f>VLOOKUP(Table_miniLM_titles_topics[[#This Row],[Column3.topic]], miniLM_titles_topicdesciption!$B$2:$C$28, 2, FALSE)</f>
        <v>1_call_research_sla_the</v>
      </c>
    </row>
    <row r="1041" spans="1:4" x14ac:dyDescent="0.25">
      <c r="A1041" t="s">
        <v>5173</v>
      </c>
      <c r="B1041" t="s">
        <v>5189</v>
      </c>
      <c r="C1041">
        <v>0</v>
      </c>
      <c r="D1041" s="9" t="str">
        <f>VLOOKUP(Table_miniLM_titles_topics[[#This Row],[Column3.topic]], miniLM_titles_topicdesciption!$B$2:$C$28, 2, FALSE)</f>
        <v>0_writing_feedback_collaborative_automated</v>
      </c>
    </row>
    <row r="1042" spans="1:4" x14ac:dyDescent="0.25">
      <c r="A1042" t="s">
        <v>5174</v>
      </c>
      <c r="B1042" t="s">
        <v>5191</v>
      </c>
      <c r="C1042">
        <v>1</v>
      </c>
      <c r="D1042" s="9" t="str">
        <f>VLOOKUP(Table_miniLM_titles_topics[[#This Row],[Column3.topic]], miniLM_titles_topicdesciption!$B$2:$C$28, 2, FALSE)</f>
        <v>1_call_research_sla_the</v>
      </c>
    </row>
    <row r="1043" spans="1:4" x14ac:dyDescent="0.25">
      <c r="A1043" t="s">
        <v>5175</v>
      </c>
      <c r="B1043" t="s">
        <v>5193</v>
      </c>
      <c r="C1043">
        <v>-1</v>
      </c>
      <c r="D1043" s="9" t="str">
        <f>VLOOKUP(Table_miniLM_titles_topics[[#This Row],[Column3.topic]], miniLM_titles_topicdesciption!$B$2:$C$28, 2, FALSE)</f>
        <v>-1_of_and_language_learning</v>
      </c>
    </row>
    <row r="1044" spans="1:4" x14ac:dyDescent="0.25">
      <c r="A1044" t="s">
        <v>5176</v>
      </c>
      <c r="B1044" t="s">
        <v>5203</v>
      </c>
      <c r="C1044">
        <v>-1</v>
      </c>
      <c r="D1044" s="9" t="str">
        <f>VLOOKUP(Table_miniLM_titles_topics[[#This Row],[Column3.topic]], miniLM_titles_topicdesciption!$B$2:$C$28, 2, FALSE)</f>
        <v>-1_of_and_language_learning</v>
      </c>
    </row>
    <row r="1045" spans="1:4" x14ac:dyDescent="0.25">
      <c r="A1045" t="s">
        <v>5177</v>
      </c>
      <c r="B1045" t="s">
        <v>5205</v>
      </c>
      <c r="C1045">
        <v>12</v>
      </c>
      <c r="D1045" s="9" t="str">
        <f>VLOOKUP(Table_miniLM_titles_topics[[#This Row],[Column3.topic]], miniLM_titles_topicdesciption!$B$2:$C$28, 2, FALSE)</f>
        <v>12_vocabulary_gloss_glosses_effects</v>
      </c>
    </row>
    <row r="1046" spans="1:4" x14ac:dyDescent="0.25">
      <c r="A1046" t="s">
        <v>5178</v>
      </c>
      <c r="B1046" t="s">
        <v>5211</v>
      </c>
      <c r="C1046">
        <v>-1</v>
      </c>
      <c r="D1046" s="9" t="str">
        <f>VLOOKUP(Table_miniLM_titles_topics[[#This Row],[Column3.topic]], miniLM_titles_topicdesciption!$B$2:$C$28, 2, FALSE)</f>
        <v>-1_of_and_language_learning</v>
      </c>
    </row>
    <row r="1047" spans="1:4" x14ac:dyDescent="0.25">
      <c r="A1047" t="s">
        <v>5179</v>
      </c>
      <c r="B1047" t="s">
        <v>5215</v>
      </c>
      <c r="C1047">
        <v>1</v>
      </c>
      <c r="D1047" s="9" t="str">
        <f>VLOOKUP(Table_miniLM_titles_topics[[#This Row],[Column3.topic]], miniLM_titles_topicdesciption!$B$2:$C$28, 2, FALSE)</f>
        <v>1_call_research_sla_the</v>
      </c>
    </row>
    <row r="1048" spans="1:4" x14ac:dyDescent="0.25">
      <c r="A1048" t="s">
        <v>5180</v>
      </c>
      <c r="B1048" t="s">
        <v>5217</v>
      </c>
      <c r="C1048">
        <v>-1</v>
      </c>
      <c r="D1048" s="9" t="str">
        <f>VLOOKUP(Table_miniLM_titles_topics[[#This Row],[Column3.topic]], miniLM_titles_topicdesciption!$B$2:$C$28, 2, FALSE)</f>
        <v>-1_of_and_language_learning</v>
      </c>
    </row>
    <row r="1049" spans="1:4" x14ac:dyDescent="0.25">
      <c r="A1049" t="s">
        <v>5181</v>
      </c>
      <c r="B1049" t="s">
        <v>5219</v>
      </c>
      <c r="C1049">
        <v>4</v>
      </c>
      <c r="D1049" s="9" t="str">
        <f>VLOOKUP(Table_miniLM_titles_topics[[#This Row],[Column3.topic]], miniLM_titles_topicdesciption!$B$2:$C$28, 2, FALSE)</f>
        <v>4_game_games_digital_playing</v>
      </c>
    </row>
    <row r="1050" spans="1:4" x14ac:dyDescent="0.25">
      <c r="A1050" t="s">
        <v>5182</v>
      </c>
      <c r="B1050" t="s">
        <v>5238</v>
      </c>
      <c r="C1050">
        <v>8</v>
      </c>
      <c r="D1050" s="9" t="str">
        <f>VLOOKUP(Table_miniLM_titles_topics[[#This Row],[Column3.topic]], miniLM_titles_topicdesciption!$B$2:$C$28, 2, FALSE)</f>
        <v>8_data_driven_collocation_dictionaries</v>
      </c>
    </row>
    <row r="1051" spans="1:4" x14ac:dyDescent="0.25">
      <c r="A1051" t="s">
        <v>5183</v>
      </c>
      <c r="B1051" t="s">
        <v>5242</v>
      </c>
      <c r="C1051">
        <v>12</v>
      </c>
      <c r="D1051" s="9" t="str">
        <f>VLOOKUP(Table_miniLM_titles_topics[[#This Row],[Column3.topic]], miniLM_titles_topicdesciption!$B$2:$C$28, 2, FALSE)</f>
        <v>12_vocabulary_gloss_glosses_effects</v>
      </c>
    </row>
    <row r="1052" spans="1:4" x14ac:dyDescent="0.25">
      <c r="A1052" t="s">
        <v>5184</v>
      </c>
      <c r="B1052" t="s">
        <v>5244</v>
      </c>
      <c r="C1052">
        <v>8</v>
      </c>
      <c r="D1052" s="9" t="str">
        <f>VLOOKUP(Table_miniLM_titles_topics[[#This Row],[Column3.topic]], miniLM_titles_topicdesciption!$B$2:$C$28, 2, FALSE)</f>
        <v>8_data_driven_collocation_dictionaries</v>
      </c>
    </row>
    <row r="1053" spans="1:4" x14ac:dyDescent="0.25">
      <c r="A1053" t="s">
        <v>5185</v>
      </c>
      <c r="B1053" t="s">
        <v>5246</v>
      </c>
      <c r="C1053">
        <v>-1</v>
      </c>
      <c r="D1053" s="9" t="str">
        <f>VLOOKUP(Table_miniLM_titles_topics[[#This Row],[Column3.topic]], miniLM_titles_topicdesciption!$B$2:$C$28, 2, FALSE)</f>
        <v>-1_of_and_language_learning</v>
      </c>
    </row>
    <row r="1054" spans="1:4" x14ac:dyDescent="0.25">
      <c r="A1054" t="s">
        <v>5226</v>
      </c>
      <c r="B1054" t="s">
        <v>5248</v>
      </c>
      <c r="C1054">
        <v>5</v>
      </c>
      <c r="D1054" s="9" t="str">
        <f>VLOOKUP(Table_miniLM_titles_topics[[#This Row],[Column3.topic]], miniLM_titles_topicdesciption!$B$2:$C$28, 2, FALSE)</f>
        <v>5_pronunciation_speech_training_recognition</v>
      </c>
    </row>
    <row r="1055" spans="1:4" x14ac:dyDescent="0.25">
      <c r="A1055" t="s">
        <v>5227</v>
      </c>
      <c r="B1055" t="s">
        <v>5250</v>
      </c>
      <c r="C1055">
        <v>-1</v>
      </c>
      <c r="D1055" s="9" t="str">
        <f>VLOOKUP(Table_miniLM_titles_topics[[#This Row],[Column3.topic]], miniLM_titles_topicdesciption!$B$2:$C$28, 2, FALSE)</f>
        <v>-1_of_and_language_learning</v>
      </c>
    </row>
    <row r="1056" spans="1:4" x14ac:dyDescent="0.25">
      <c r="A1056" t="s">
        <v>5228</v>
      </c>
      <c r="B1056" t="s">
        <v>5262</v>
      </c>
      <c r="C1056">
        <v>10</v>
      </c>
      <c r="D1056" s="9" t="str">
        <f>VLOOKUP(Table_miniLM_titles_topics[[#This Row],[Column3.topic]], miniLM_titles_topicdesciption!$B$2:$C$28, 2, FALSE)</f>
        <v>10_technology_language_assisted_learning</v>
      </c>
    </row>
    <row r="1057" spans="1:4" x14ac:dyDescent="0.25">
      <c r="A1057" t="s">
        <v>5229</v>
      </c>
      <c r="B1057" t="s">
        <v>5268</v>
      </c>
      <c r="C1057">
        <v>2</v>
      </c>
      <c r="D1057" s="9" t="str">
        <f>VLOOKUP(Table_miniLM_titles_topics[[#This Row],[Column3.topic]], miniLM_titles_topicdesciption!$B$2:$C$28, 2, FALSE)</f>
        <v>2_mobile_learning_assisted_language</v>
      </c>
    </row>
    <row r="1058" spans="1:4" x14ac:dyDescent="0.25">
      <c r="A1058" t="s">
        <v>5230</v>
      </c>
      <c r="B1058" t="s">
        <v>5267</v>
      </c>
      <c r="C1058">
        <v>11</v>
      </c>
      <c r="D1058" s="9" t="str">
        <f>VLOOKUP(Table_miniLM_titles_topics[[#This Row],[Column3.topic]], miniLM_titles_topicdesciption!$B$2:$C$28, 2, FALSE)</f>
        <v>11_comprehension_captions_listening_captioned</v>
      </c>
    </row>
    <row r="1059" spans="1:4" x14ac:dyDescent="0.25">
      <c r="A1059" t="s">
        <v>5231</v>
      </c>
      <c r="B1059" t="s">
        <v>5270</v>
      </c>
      <c r="C1059">
        <v>8</v>
      </c>
      <c r="D1059" s="9" t="str">
        <f>VLOOKUP(Table_miniLM_titles_topics[[#This Row],[Column3.topic]], miniLM_titles_topicdesciption!$B$2:$C$28, 2, FALSE)</f>
        <v>8_data_driven_collocation_dictionaries</v>
      </c>
    </row>
    <row r="1060" spans="1:4" x14ac:dyDescent="0.25">
      <c r="A1060" t="s">
        <v>5232</v>
      </c>
      <c r="B1060" t="s">
        <v>5274</v>
      </c>
      <c r="C1060">
        <v>18</v>
      </c>
      <c r="D1060" s="9" t="str">
        <f>VLOOKUP(Table_miniLM_titles_topics[[#This Row],[Column3.topic]], miniLM_titles_topicdesciption!$B$2:$C$28, 2, FALSE)</f>
        <v>18_intercultural_exchange_communicative_compet...</v>
      </c>
    </row>
    <row r="1061" spans="1:4" x14ac:dyDescent="0.25">
      <c r="A1061" t="s">
        <v>5233</v>
      </c>
      <c r="B1061" t="s">
        <v>5292</v>
      </c>
      <c r="C1061">
        <v>21</v>
      </c>
      <c r="D1061" s="9" t="str">
        <f>VLOOKUP(Table_miniLM_titles_topics[[#This Row],[Column3.topic]], miniLM_titles_topicdesciption!$B$2:$C$28, 2, FALSE)</f>
        <v>21_reading_strategies_comprehension_students</v>
      </c>
    </row>
    <row r="1062" spans="1:4" x14ac:dyDescent="0.25">
      <c r="A1062" t="s">
        <v>5234</v>
      </c>
      <c r="B1062" t="s">
        <v>5294</v>
      </c>
      <c r="C1062">
        <v>-1</v>
      </c>
      <c r="D1062" s="9" t="str">
        <f>VLOOKUP(Table_miniLM_titles_topics[[#This Row],[Column3.topic]], miniLM_titles_topicdesciption!$B$2:$C$28, 2, FALSE)</f>
        <v>-1_of_and_language_learning</v>
      </c>
    </row>
    <row r="1063" spans="1:4" x14ac:dyDescent="0.25">
      <c r="A1063" t="s">
        <v>5235</v>
      </c>
      <c r="B1063" t="s">
        <v>5296</v>
      </c>
      <c r="C1063">
        <v>6</v>
      </c>
      <c r="D1063" s="9" t="str">
        <f>VLOOKUP(Table_miniLM_titles_topics[[#This Row],[Column3.topic]], miniLM_titles_topicdesciption!$B$2:$C$28, 2, FALSE)</f>
        <v>6_multimodal_videoconferencing_video_interactions</v>
      </c>
    </row>
    <row r="1064" spans="1:4" x14ac:dyDescent="0.25">
      <c r="A1064" t="s">
        <v>5236</v>
      </c>
      <c r="B1064" t="s">
        <v>5298</v>
      </c>
      <c r="C1064">
        <v>7</v>
      </c>
      <c r="D1064" s="9" t="str">
        <f>VLOOKUP(Table_miniLM_titles_topics[[#This Row],[Column3.topic]], miniLM_titles_topicdesciption!$B$2:$C$28, 2, FALSE)</f>
        <v>7_telecollaboration_intercultural_telecollabor...</v>
      </c>
    </row>
    <row r="1065" spans="1:4" x14ac:dyDescent="0.25">
      <c r="A1065" t="s">
        <v>5281</v>
      </c>
      <c r="B1065" t="s">
        <v>5300</v>
      </c>
      <c r="C1065">
        <v>23</v>
      </c>
      <c r="D1065" s="9" t="str">
        <f>VLOOKUP(Table_miniLM_titles_topics[[#This Row],[Column3.topic]], miniLM_titles_topicdesciption!$B$2:$C$28, 2, FALSE)</f>
        <v>23_mall_meta_oer_processing</v>
      </c>
    </row>
    <row r="1066" spans="1:4" x14ac:dyDescent="0.25">
      <c r="A1066" t="s">
        <v>5282</v>
      </c>
      <c r="B1066" t="s">
        <v>5312</v>
      </c>
      <c r="C1066">
        <v>-1</v>
      </c>
      <c r="D1066" s="9" t="str">
        <f>VLOOKUP(Table_miniLM_titles_topics[[#This Row],[Column3.topic]], miniLM_titles_topicdesciption!$B$2:$C$28, 2, FALSE)</f>
        <v>-1_of_and_language_learning</v>
      </c>
    </row>
    <row r="1067" spans="1:4" x14ac:dyDescent="0.25">
      <c r="A1067" t="s">
        <v>5283</v>
      </c>
      <c r="B1067" t="s">
        <v>5314</v>
      </c>
      <c r="C1067">
        <v>3</v>
      </c>
      <c r="D1067" s="9" t="str">
        <f>VLOOKUP(Table_miniLM_titles_topics[[#This Row],[Column3.topic]], miniLM_titles_topicdesciption!$B$2:$C$28, 2, FALSE)</f>
        <v>3_online_language_learning_of</v>
      </c>
    </row>
    <row r="1068" spans="1:4" x14ac:dyDescent="0.25">
      <c r="A1068" t="s">
        <v>5284</v>
      </c>
      <c r="B1068" t="s">
        <v>5316</v>
      </c>
      <c r="C1068">
        <v>-1</v>
      </c>
      <c r="D1068" s="9" t="str">
        <f>VLOOKUP(Table_miniLM_titles_topics[[#This Row],[Column3.topic]], miniLM_titles_topicdesciption!$B$2:$C$28, 2, FALSE)</f>
        <v>-1_of_and_language_learning</v>
      </c>
    </row>
    <row r="1069" spans="1:4" x14ac:dyDescent="0.25">
      <c r="A1069" t="s">
        <v>5285</v>
      </c>
      <c r="B1069" t="s">
        <v>5318</v>
      </c>
      <c r="C1069">
        <v>3</v>
      </c>
      <c r="D1069" s="9" t="str">
        <f>VLOOKUP(Table_miniLM_titles_topics[[#This Row],[Column3.topic]], miniLM_titles_topicdesciption!$B$2:$C$28, 2, FALSE)</f>
        <v>3_online_language_learning_of</v>
      </c>
    </row>
    <row r="1070" spans="1:4" x14ac:dyDescent="0.25">
      <c r="A1070" t="s">
        <v>5286</v>
      </c>
      <c r="B1070" t="s">
        <v>5320</v>
      </c>
      <c r="C1070">
        <v>-1</v>
      </c>
      <c r="D1070" s="9" t="str">
        <f>VLOOKUP(Table_miniLM_titles_topics[[#This Row],[Column3.topic]], miniLM_titles_topicdesciption!$B$2:$C$28, 2, FALSE)</f>
        <v>-1_of_and_language_learning</v>
      </c>
    </row>
    <row r="1071" spans="1:4" x14ac:dyDescent="0.25">
      <c r="A1071" t="s">
        <v>5287</v>
      </c>
      <c r="B1071" t="s">
        <v>5322</v>
      </c>
      <c r="C1071">
        <v>3</v>
      </c>
      <c r="D1071" s="9" t="str">
        <f>VLOOKUP(Table_miniLM_titles_topics[[#This Row],[Column3.topic]], miniLM_titles_topicdesciption!$B$2:$C$28, 2, FALSE)</f>
        <v>3_online_language_learning_of</v>
      </c>
    </row>
    <row r="1072" spans="1:4" x14ac:dyDescent="0.25">
      <c r="A1072" t="s">
        <v>5288</v>
      </c>
      <c r="B1072" t="s">
        <v>5341</v>
      </c>
      <c r="C1072">
        <v>1</v>
      </c>
      <c r="D1072" s="9" t="str">
        <f>VLOOKUP(Table_miniLM_titles_topics[[#This Row],[Column3.topic]], miniLM_titles_topicdesciption!$B$2:$C$28, 2, FALSE)</f>
        <v>1_call_research_sla_the</v>
      </c>
    </row>
    <row r="1073" spans="1:4" x14ac:dyDescent="0.25">
      <c r="A1073" t="s">
        <v>5289</v>
      </c>
      <c r="B1073" t="s">
        <v>5343</v>
      </c>
      <c r="C1073">
        <v>17</v>
      </c>
      <c r="D1073" s="9" t="str">
        <f>VLOOKUP(Table_miniLM_titles_topics[[#This Row],[Column3.topic]], miniLM_titles_topicdesciption!$B$2:$C$28, 2, FALSE)</f>
        <v>17_storytelling_digital_story_stories</v>
      </c>
    </row>
    <row r="1074" spans="1:4" x14ac:dyDescent="0.25">
      <c r="A1074" t="s">
        <v>5290</v>
      </c>
      <c r="B1074" t="s">
        <v>5345</v>
      </c>
      <c r="C1074">
        <v>-1</v>
      </c>
      <c r="D1074" s="9" t="str">
        <f>VLOOKUP(Table_miniLM_titles_topics[[#This Row],[Column3.topic]], miniLM_titles_topicdesciption!$B$2:$C$28, 2, FALSE)</f>
        <v>-1_of_and_language_learning</v>
      </c>
    </row>
    <row r="1075" spans="1:4" x14ac:dyDescent="0.25">
      <c r="A1075" t="s">
        <v>5335</v>
      </c>
      <c r="B1075" t="s">
        <v>5347</v>
      </c>
      <c r="C1075">
        <v>7</v>
      </c>
      <c r="D1075" s="9" t="str">
        <f>VLOOKUP(Table_miniLM_titles_topics[[#This Row],[Column3.topic]], miniLM_titles_topicdesciption!$B$2:$C$28, 2, FALSE)</f>
        <v>7_telecollaboration_intercultural_telecollabor...</v>
      </c>
    </row>
    <row r="1076" spans="1:4" x14ac:dyDescent="0.25">
      <c r="A1076" t="s">
        <v>5336</v>
      </c>
      <c r="B1076" t="s">
        <v>5349</v>
      </c>
      <c r="C1076">
        <v>8</v>
      </c>
      <c r="D1076" s="9" t="str">
        <f>VLOOKUP(Table_miniLM_titles_topics[[#This Row],[Column3.topic]], miniLM_titles_topicdesciption!$B$2:$C$28, 2, FALSE)</f>
        <v>8_data_driven_collocation_dictionaries</v>
      </c>
    </row>
    <row r="1077" spans="1:4" x14ac:dyDescent="0.25">
      <c r="A1077" t="s">
        <v>5337</v>
      </c>
      <c r="B1077" t="s">
        <v>5351</v>
      </c>
      <c r="C1077">
        <v>9</v>
      </c>
      <c r="D1077" s="9" t="str">
        <f>VLOOKUP(Table_miniLM_titles_topics[[#This Row],[Column3.topic]], miniLM_titles_topicdesciption!$B$2:$C$28, 2, FALSE)</f>
        <v>9_technology_teachers_technological_teaching</v>
      </c>
    </row>
    <row r="1078" spans="1:4" x14ac:dyDescent="0.25">
      <c r="A1078" t="s">
        <v>5338</v>
      </c>
      <c r="B1078" t="s">
        <v>5353</v>
      </c>
      <c r="C1078">
        <v>1</v>
      </c>
      <c r="D1078" s="9" t="str">
        <f>VLOOKUP(Table_miniLM_titles_topics[[#This Row],[Column3.topic]], miniLM_titles_topicdesciption!$B$2:$C$28, 2, FALSE)</f>
        <v>1_call_research_sla_the</v>
      </c>
    </row>
    <row r="1079" spans="1:4" x14ac:dyDescent="0.25">
      <c r="A1079" t="s">
        <v>5339</v>
      </c>
      <c r="B1079" t="s">
        <v>5355</v>
      </c>
      <c r="C1079">
        <v>-1</v>
      </c>
      <c r="D1079" s="9" t="str">
        <f>VLOOKUP(Table_miniLM_titles_topics[[#This Row],[Column3.topic]], miniLM_titles_topicdesciption!$B$2:$C$28, 2, FALSE)</f>
        <v>-1_of_and_language_learning</v>
      </c>
    </row>
    <row r="1080" spans="1:4" x14ac:dyDescent="0.25">
      <c r="A1080" t="s">
        <v>5372</v>
      </c>
      <c r="B1080" t="s">
        <v>5387</v>
      </c>
      <c r="C1080">
        <v>1</v>
      </c>
      <c r="D1080" s="9" t="str">
        <f>VLOOKUP(Table_miniLM_titles_topics[[#This Row],[Column3.topic]], miniLM_titles_topicdesciption!$B$2:$C$28, 2, FALSE)</f>
        <v>1_call_research_sla_the</v>
      </c>
    </row>
    <row r="1081" spans="1:4" x14ac:dyDescent="0.25">
      <c r="A1081" t="s">
        <v>5373</v>
      </c>
      <c r="B1081" t="s">
        <v>5391</v>
      </c>
      <c r="C1081">
        <v>-1</v>
      </c>
      <c r="D1081" s="9" t="str">
        <f>VLOOKUP(Table_miniLM_titles_topics[[#This Row],[Column3.topic]], miniLM_titles_topicdesciption!$B$2:$C$28, 2, FALSE)</f>
        <v>-1_of_and_language_learning</v>
      </c>
    </row>
    <row r="1082" spans="1:4" x14ac:dyDescent="0.25">
      <c r="A1082" t="s">
        <v>5374</v>
      </c>
      <c r="B1082" t="s">
        <v>5393</v>
      </c>
      <c r="C1082">
        <v>-1</v>
      </c>
      <c r="D1082" s="9" t="str">
        <f>VLOOKUP(Table_miniLM_titles_topics[[#This Row],[Column3.topic]], miniLM_titles_topicdesciption!$B$2:$C$28, 2, FALSE)</f>
        <v>-1_of_and_language_learning</v>
      </c>
    </row>
    <row r="1083" spans="1:4" x14ac:dyDescent="0.25">
      <c r="A1083" t="s">
        <v>5375</v>
      </c>
      <c r="B1083" t="s">
        <v>5395</v>
      </c>
      <c r="C1083">
        <v>4</v>
      </c>
      <c r="D1083" s="9" t="str">
        <f>VLOOKUP(Table_miniLM_titles_topics[[#This Row],[Column3.topic]], miniLM_titles_topicdesciption!$B$2:$C$28, 2, FALSE)</f>
        <v>4_game_games_digital_playing</v>
      </c>
    </row>
    <row r="1084" spans="1:4" x14ac:dyDescent="0.25">
      <c r="A1084" t="s">
        <v>5376</v>
      </c>
      <c r="B1084" t="s">
        <v>5397</v>
      </c>
      <c r="C1084">
        <v>18</v>
      </c>
      <c r="D1084" s="9" t="str">
        <f>VLOOKUP(Table_miniLM_titles_topics[[#This Row],[Column3.topic]], miniLM_titles_topicdesciption!$B$2:$C$28, 2, FALSE)</f>
        <v>18_intercultural_exchange_communicative_compet...</v>
      </c>
    </row>
    <row r="1085" spans="1:4" x14ac:dyDescent="0.25">
      <c r="A1085" t="s">
        <v>5377</v>
      </c>
      <c r="B1085" t="s">
        <v>5407</v>
      </c>
      <c r="C1085">
        <v>6</v>
      </c>
      <c r="D1085" s="9" t="str">
        <f>VLOOKUP(Table_miniLM_titles_topics[[#This Row],[Column3.topic]], miniLM_titles_topicdesciption!$B$2:$C$28, 2, FALSE)</f>
        <v>6_multimodal_videoconferencing_video_interactions</v>
      </c>
    </row>
    <row r="1086" spans="1:4" x14ac:dyDescent="0.25">
      <c r="A1086" t="s">
        <v>5378</v>
      </c>
      <c r="B1086" t="s">
        <v>5409</v>
      </c>
      <c r="C1086">
        <v>18</v>
      </c>
      <c r="D1086" s="9" t="str">
        <f>VLOOKUP(Table_miniLM_titles_topics[[#This Row],[Column3.topic]], miniLM_titles_topicdesciption!$B$2:$C$28, 2, FALSE)</f>
        <v>18_intercultural_exchange_communicative_compet...</v>
      </c>
    </row>
    <row r="1087" spans="1:4" x14ac:dyDescent="0.25">
      <c r="A1087" t="s">
        <v>5379</v>
      </c>
      <c r="B1087" t="s">
        <v>5411</v>
      </c>
      <c r="C1087">
        <v>-1</v>
      </c>
      <c r="D1087" s="9" t="str">
        <f>VLOOKUP(Table_miniLM_titles_topics[[#This Row],[Column3.topic]], miniLM_titles_topicdesciption!$B$2:$C$28, 2, FALSE)</f>
        <v>-1_of_and_language_learning</v>
      </c>
    </row>
    <row r="1088" spans="1:4" x14ac:dyDescent="0.25">
      <c r="A1088" t="s">
        <v>5380</v>
      </c>
      <c r="B1088" t="s">
        <v>5413</v>
      </c>
      <c r="C1088">
        <v>-1</v>
      </c>
      <c r="D1088" s="9" t="str">
        <f>VLOOKUP(Table_miniLM_titles_topics[[#This Row],[Column3.topic]], miniLM_titles_topicdesciption!$B$2:$C$28, 2, FALSE)</f>
        <v>-1_of_and_language_learning</v>
      </c>
    </row>
    <row r="1089" spans="1:4" x14ac:dyDescent="0.25">
      <c r="A1089" t="s">
        <v>5381</v>
      </c>
      <c r="B1089" t="s">
        <v>5415</v>
      </c>
      <c r="C1089">
        <v>17</v>
      </c>
      <c r="D1089" s="9" t="str">
        <f>VLOOKUP(Table_miniLM_titles_topics[[#This Row],[Column3.topic]], miniLM_titles_topicdesciption!$B$2:$C$28, 2, FALSE)</f>
        <v>17_storytelling_digital_story_stories</v>
      </c>
    </row>
    <row r="1090" spans="1:4" x14ac:dyDescent="0.25">
      <c r="A1090" t="s">
        <v>5382</v>
      </c>
      <c r="B1090" t="s">
        <v>5417</v>
      </c>
      <c r="C1090">
        <v>-1</v>
      </c>
      <c r="D1090" s="9" t="str">
        <f>VLOOKUP(Table_miniLM_titles_topics[[#This Row],[Column3.topic]], miniLM_titles_topicdesciption!$B$2:$C$28, 2, FALSE)</f>
        <v>-1_of_and_language_learning</v>
      </c>
    </row>
    <row r="1091" spans="1:4" x14ac:dyDescent="0.25">
      <c r="A1091" t="s">
        <v>5383</v>
      </c>
      <c r="B1091" t="s">
        <v>5419</v>
      </c>
      <c r="C1091">
        <v>19</v>
      </c>
      <c r="D1091" s="9" t="str">
        <f>VLOOKUP(Table_miniLM_titles_topics[[#This Row],[Column3.topic]], miniLM_titles_topicdesciption!$B$2:$C$28, 2, FALSE)</f>
        <v>19_blended_learning_inquiry_college</v>
      </c>
    </row>
    <row r="1092" spans="1:4" x14ac:dyDescent="0.25">
      <c r="A1092" t="s">
        <v>5385</v>
      </c>
      <c r="B1092" t="s">
        <v>5446</v>
      </c>
      <c r="C1092">
        <v>3</v>
      </c>
      <c r="D1092" s="9" t="str">
        <f>VLOOKUP(Table_miniLM_titles_topics[[#This Row],[Column3.topic]], miniLM_titles_topicdesciption!$B$2:$C$28, 2, FALSE)</f>
        <v>3_online_language_learning_of</v>
      </c>
    </row>
    <row r="1093" spans="1:4" x14ac:dyDescent="0.25">
      <c r="A1093" t="s">
        <v>5384</v>
      </c>
      <c r="B1093" t="s">
        <v>5448</v>
      </c>
      <c r="C1093">
        <v>1</v>
      </c>
      <c r="D1093" s="9" t="str">
        <f>VLOOKUP(Table_miniLM_titles_topics[[#This Row],[Column3.topic]], miniLM_titles_topicdesciption!$B$2:$C$28, 2, FALSE)</f>
        <v>1_call_research_sla_the</v>
      </c>
    </row>
    <row r="1094" spans="1:4" x14ac:dyDescent="0.25">
      <c r="A1094" t="s">
        <v>5444</v>
      </c>
      <c r="B1094" t="s">
        <v>5450</v>
      </c>
      <c r="C1094">
        <v>-1</v>
      </c>
      <c r="D1094" s="9" t="str">
        <f>VLOOKUP(Table_miniLM_titles_topics[[#This Row],[Column3.topic]], miniLM_titles_topicdesciption!$B$2:$C$28, 2, FALSE)</f>
        <v>-1_of_and_language_learning</v>
      </c>
    </row>
    <row r="1095" spans="1:4" x14ac:dyDescent="0.25">
      <c r="A1095" t="s">
        <v>5434</v>
      </c>
      <c r="B1095" t="s">
        <v>5452</v>
      </c>
      <c r="C1095">
        <v>-1</v>
      </c>
      <c r="D1095" s="9" t="str">
        <f>VLOOKUP(Table_miniLM_titles_topics[[#This Row],[Column3.topic]], miniLM_titles_topicdesciption!$B$2:$C$28, 2, FALSE)</f>
        <v>-1_of_and_language_learning</v>
      </c>
    </row>
    <row r="1096" spans="1:4" x14ac:dyDescent="0.25">
      <c r="A1096" t="s">
        <v>5435</v>
      </c>
      <c r="B1096" t="s">
        <v>5454</v>
      </c>
      <c r="C1096">
        <v>4</v>
      </c>
      <c r="D1096" s="9" t="str">
        <f>VLOOKUP(Table_miniLM_titles_topics[[#This Row],[Column3.topic]], miniLM_titles_topicdesciption!$B$2:$C$28, 2, FALSE)</f>
        <v>4_game_games_digital_playing</v>
      </c>
    </row>
    <row r="1097" spans="1:4" x14ac:dyDescent="0.25">
      <c r="A1097" t="s">
        <v>5436</v>
      </c>
      <c r="B1097" t="s">
        <v>5456</v>
      </c>
      <c r="C1097">
        <v>4</v>
      </c>
      <c r="D1097" s="9" t="str">
        <f>VLOOKUP(Table_miniLM_titles_topics[[#This Row],[Column3.topic]], miniLM_titles_topicdesciption!$B$2:$C$28, 2, FALSE)</f>
        <v>4_game_games_digital_playing</v>
      </c>
    </row>
    <row r="1098" spans="1:4" x14ac:dyDescent="0.25">
      <c r="A1098" t="s">
        <v>5437</v>
      </c>
      <c r="B1098" t="s">
        <v>5458</v>
      </c>
      <c r="C1098">
        <v>-1</v>
      </c>
      <c r="D1098" s="9" t="str">
        <f>VLOOKUP(Table_miniLM_titles_topics[[#This Row],[Column3.topic]], miniLM_titles_topicdesciption!$B$2:$C$28, 2, FALSE)</f>
        <v>-1_of_and_language_learning</v>
      </c>
    </row>
    <row r="1099" spans="1:4" x14ac:dyDescent="0.25">
      <c r="A1099" t="s">
        <v>5438</v>
      </c>
      <c r="B1099" t="s">
        <v>5460</v>
      </c>
      <c r="C1099">
        <v>-1</v>
      </c>
      <c r="D1099" s="9" t="str">
        <f>VLOOKUP(Table_miniLM_titles_topics[[#This Row],[Column3.topic]], miniLM_titles_topicdesciption!$B$2:$C$28, 2, FALSE)</f>
        <v>-1_of_and_language_learning</v>
      </c>
    </row>
    <row r="1100" spans="1:4" x14ac:dyDescent="0.25">
      <c r="A1100" t="s">
        <v>5439</v>
      </c>
      <c r="B1100" t="s">
        <v>5462</v>
      </c>
      <c r="C1100">
        <v>11</v>
      </c>
      <c r="D1100" s="9" t="str">
        <f>VLOOKUP(Table_miniLM_titles_topics[[#This Row],[Column3.topic]], miniLM_titles_topicdesciption!$B$2:$C$28, 2, FALSE)</f>
        <v>11_comprehension_captions_listening_captioned</v>
      </c>
    </row>
    <row r="1101" spans="1:4" x14ac:dyDescent="0.25">
      <c r="A1101" t="s">
        <v>5440</v>
      </c>
      <c r="B1101" t="s">
        <v>5464</v>
      </c>
      <c r="C1101">
        <v>11</v>
      </c>
      <c r="D1101" s="9" t="str">
        <f>VLOOKUP(Table_miniLM_titles_topics[[#This Row],[Column3.topic]], miniLM_titles_topicdesciption!$B$2:$C$28, 2, FALSE)</f>
        <v>11_comprehension_captions_listening_captioned</v>
      </c>
    </row>
    <row r="1102" spans="1:4" x14ac:dyDescent="0.25">
      <c r="A1102" t="s">
        <v>5441</v>
      </c>
      <c r="B1102" t="s">
        <v>5466</v>
      </c>
      <c r="C1102">
        <v>1</v>
      </c>
      <c r="D1102" s="9" t="str">
        <f>VLOOKUP(Table_miniLM_titles_topics[[#This Row],[Column3.topic]], miniLM_titles_topicdesciption!$B$2:$C$28, 2, FALSE)</f>
        <v>1_call_research_sla_the</v>
      </c>
    </row>
    <row r="1103" spans="1:4" x14ac:dyDescent="0.25">
      <c r="A1103" t="s">
        <v>5442</v>
      </c>
      <c r="B1103" t="s">
        <v>5467</v>
      </c>
      <c r="C1103">
        <v>1</v>
      </c>
      <c r="D1103" s="9" t="str">
        <f>VLOOKUP(Table_miniLM_titles_topics[[#This Row],[Column3.topic]], miniLM_titles_topicdesciption!$B$2:$C$28, 2, FALSE)</f>
        <v>1_call_research_sla_the</v>
      </c>
    </row>
    <row r="1104" spans="1:4" x14ac:dyDescent="0.25">
      <c r="A1104" t="s">
        <v>5443</v>
      </c>
      <c r="B1104" t="s">
        <v>5469</v>
      </c>
      <c r="C1104">
        <v>0</v>
      </c>
      <c r="D1104" s="9" t="str">
        <f>VLOOKUP(Table_miniLM_titles_topics[[#This Row],[Column3.topic]], miniLM_titles_topicdesciption!$B$2:$C$28, 2, FALSE)</f>
        <v>0_writing_feedback_collaborative_automated</v>
      </c>
    </row>
    <row r="1105" spans="1:4" x14ac:dyDescent="0.25">
      <c r="A1105" t="s">
        <v>5487</v>
      </c>
      <c r="B1105" t="s">
        <v>5497</v>
      </c>
      <c r="C1105">
        <v>15</v>
      </c>
      <c r="D1105" s="9" t="str">
        <f>VLOOKUP(Table_miniLM_titles_topics[[#This Row],[Column3.topic]], miniLM_titles_topicdesciption!$B$2:$C$28, 2, FALSE)</f>
        <v>15_flipped_classroom_flipping_classrooms</v>
      </c>
    </row>
    <row r="1106" spans="1:4" x14ac:dyDescent="0.25">
      <c r="A1106" t="s">
        <v>5488</v>
      </c>
      <c r="B1106" t="s">
        <v>5499</v>
      </c>
      <c r="C1106">
        <v>17</v>
      </c>
      <c r="D1106" s="9" t="str">
        <f>VLOOKUP(Table_miniLM_titles_topics[[#This Row],[Column3.topic]], miniLM_titles_topicdesciption!$B$2:$C$28, 2, FALSE)</f>
        <v>17_storytelling_digital_story_stories</v>
      </c>
    </row>
    <row r="1107" spans="1:4" x14ac:dyDescent="0.25">
      <c r="A1107" t="s">
        <v>5489</v>
      </c>
      <c r="B1107" t="s">
        <v>5501</v>
      </c>
      <c r="C1107">
        <v>-1</v>
      </c>
      <c r="D1107" s="9" t="str">
        <f>VLOOKUP(Table_miniLM_titles_topics[[#This Row],[Column3.topic]], miniLM_titles_topicdesciption!$B$2:$C$28, 2, FALSE)</f>
        <v>-1_of_and_language_learning</v>
      </c>
    </row>
    <row r="1108" spans="1:4" x14ac:dyDescent="0.25">
      <c r="A1108" t="s">
        <v>5490</v>
      </c>
      <c r="B1108" t="s">
        <v>5503</v>
      </c>
      <c r="C1108">
        <v>13</v>
      </c>
      <c r="D1108" s="9" t="str">
        <f>VLOOKUP(Table_miniLM_titles_topics[[#This Row],[Column3.topic]], miniLM_titles_topicdesciption!$B$2:$C$28, 2, FALSE)</f>
        <v>13_virtual_reality_3d_immersive</v>
      </c>
    </row>
    <row r="1109" spans="1:4" x14ac:dyDescent="0.25">
      <c r="A1109" t="s">
        <v>5491</v>
      </c>
      <c r="B1109" t="s">
        <v>5505</v>
      </c>
      <c r="C1109">
        <v>-1</v>
      </c>
      <c r="D1109" s="9" t="str">
        <f>VLOOKUP(Table_miniLM_titles_topics[[#This Row],[Column3.topic]], miniLM_titles_topicdesciption!$B$2:$C$28, 2, FALSE)</f>
        <v>-1_of_and_language_learning</v>
      </c>
    </row>
    <row r="1110" spans="1:4" x14ac:dyDescent="0.25">
      <c r="A1110" t="s">
        <v>5492</v>
      </c>
      <c r="B1110" t="s">
        <v>5507</v>
      </c>
      <c r="C1110">
        <v>20</v>
      </c>
      <c r="D1110" s="9" t="str">
        <f>VLOOKUP(Table_miniLM_titles_topics[[#This Row],[Column3.topic]], miniLM_titles_topicdesciption!$B$2:$C$28, 2, FALSE)</f>
        <v>20_social_media_networking_networks</v>
      </c>
    </row>
    <row r="1111" spans="1:4" x14ac:dyDescent="0.25">
      <c r="A1111" t="s">
        <v>5493</v>
      </c>
      <c r="B1111" t="s">
        <v>5509</v>
      </c>
      <c r="C1111">
        <v>11</v>
      </c>
      <c r="D1111" s="9" t="str">
        <f>VLOOKUP(Table_miniLM_titles_topics[[#This Row],[Column3.topic]], miniLM_titles_topicdesciption!$B$2:$C$28, 2, FALSE)</f>
        <v>11_comprehension_captions_listening_captioned</v>
      </c>
    </row>
    <row r="1112" spans="1:4" x14ac:dyDescent="0.25">
      <c r="A1112" t="s">
        <v>5494</v>
      </c>
      <c r="B1112" t="s">
        <v>5511</v>
      </c>
      <c r="C1112">
        <v>2</v>
      </c>
      <c r="D1112" s="9" t="str">
        <f>VLOOKUP(Table_miniLM_titles_topics[[#This Row],[Column3.topic]], miniLM_titles_topicdesciption!$B$2:$C$28, 2, FALSE)</f>
        <v>2_mobile_learning_assisted_language</v>
      </c>
    </row>
    <row r="1113" spans="1:4" x14ac:dyDescent="0.25">
      <c r="A1113" t="s">
        <v>5495</v>
      </c>
      <c r="B1113" t="s">
        <v>5541</v>
      </c>
      <c r="C1113">
        <v>2</v>
      </c>
      <c r="D1113" s="9" t="str">
        <f>VLOOKUP(Table_miniLM_titles_topics[[#This Row],[Column3.topic]], miniLM_titles_topicdesciption!$B$2:$C$28, 2, FALSE)</f>
        <v>2_mobile_learning_assisted_language</v>
      </c>
    </row>
    <row r="1114" spans="1:4" x14ac:dyDescent="0.25">
      <c r="A1114" t="s">
        <v>5536</v>
      </c>
      <c r="B1114" t="s">
        <v>5545</v>
      </c>
      <c r="C1114">
        <v>1</v>
      </c>
      <c r="D1114" s="9" t="str">
        <f>VLOOKUP(Table_miniLM_titles_topics[[#This Row],[Column3.topic]], miniLM_titles_topicdesciption!$B$2:$C$28, 2, FALSE)</f>
        <v>1_call_research_sla_the</v>
      </c>
    </row>
    <row r="1115" spans="1:4" x14ac:dyDescent="0.25">
      <c r="A1115" t="s">
        <v>5537</v>
      </c>
      <c r="B1115" t="s">
        <v>5549</v>
      </c>
      <c r="C1115">
        <v>13</v>
      </c>
      <c r="D1115" s="9" t="str">
        <f>VLOOKUP(Table_miniLM_titles_topics[[#This Row],[Column3.topic]], miniLM_titles_topicdesciption!$B$2:$C$28, 2, FALSE)</f>
        <v>13_virtual_reality_3d_immersive</v>
      </c>
    </row>
    <row r="1116" spans="1:4" x14ac:dyDescent="0.25">
      <c r="A1116" t="s">
        <v>5538</v>
      </c>
      <c r="B1116" t="s">
        <v>5573</v>
      </c>
      <c r="C1116">
        <v>-1</v>
      </c>
      <c r="D1116" s="9" t="str">
        <f>VLOOKUP(Table_miniLM_titles_topics[[#This Row],[Column3.topic]], miniLM_titles_topicdesciption!$B$2:$C$28, 2, FALSE)</f>
        <v>-1_of_and_language_learning</v>
      </c>
    </row>
    <row r="1117" spans="1:4" x14ac:dyDescent="0.25">
      <c r="A1117" t="s">
        <v>5551</v>
      </c>
      <c r="B1117" t="s">
        <v>5577</v>
      </c>
      <c r="C1117">
        <v>9</v>
      </c>
      <c r="D1117" s="9" t="str">
        <f>VLOOKUP(Table_miniLM_titles_topics[[#This Row],[Column3.topic]], miniLM_titles_topicdesciption!$B$2:$C$28, 2, FALSE)</f>
        <v>9_technology_teachers_technological_teaching</v>
      </c>
    </row>
    <row r="1118" spans="1:4" x14ac:dyDescent="0.25">
      <c r="A1118" t="s">
        <v>5552</v>
      </c>
      <c r="B1118" t="s">
        <v>5581</v>
      </c>
      <c r="C1118">
        <v>19</v>
      </c>
      <c r="D1118" s="9" t="str">
        <f>VLOOKUP(Table_miniLM_titles_topics[[#This Row],[Column3.topic]], miniLM_titles_topicdesciption!$B$2:$C$28, 2, FALSE)</f>
        <v>19_blended_learning_inquiry_college</v>
      </c>
    </row>
    <row r="1119" spans="1:4" x14ac:dyDescent="0.25">
      <c r="A1119" t="s">
        <v>5553</v>
      </c>
      <c r="B1119" t="s">
        <v>5585</v>
      </c>
      <c r="C1119">
        <v>1</v>
      </c>
      <c r="D1119" s="9" t="str">
        <f>VLOOKUP(Table_miniLM_titles_topics[[#This Row],[Column3.topic]], miniLM_titles_topicdesciption!$B$2:$C$28, 2, FALSE)</f>
        <v>1_call_research_sla_the</v>
      </c>
    </row>
    <row r="1120" spans="1:4" x14ac:dyDescent="0.25">
      <c r="A1120" t="s">
        <v>5554</v>
      </c>
      <c r="B1120" t="s">
        <v>5589</v>
      </c>
      <c r="C1120">
        <v>-1</v>
      </c>
      <c r="D1120" s="9" t="str">
        <f>VLOOKUP(Table_miniLM_titles_topics[[#This Row],[Column3.topic]], miniLM_titles_topicdesciption!$B$2:$C$28, 2, FALSE)</f>
        <v>-1_of_and_language_learning</v>
      </c>
    </row>
    <row r="1121" spans="1:4" x14ac:dyDescent="0.25">
      <c r="A1121" t="s">
        <v>5555</v>
      </c>
      <c r="B1121" t="s">
        <v>5593</v>
      </c>
      <c r="C1121">
        <v>0</v>
      </c>
      <c r="D1121" s="9" t="str">
        <f>VLOOKUP(Table_miniLM_titles_topics[[#This Row],[Column3.topic]], miniLM_titles_topicdesciption!$B$2:$C$28, 2, FALSE)</f>
        <v>0_writing_feedback_collaborative_automated</v>
      </c>
    </row>
    <row r="1122" spans="1:4" x14ac:dyDescent="0.25">
      <c r="A1122" t="s">
        <v>5557</v>
      </c>
      <c r="B1122" t="s">
        <v>5597</v>
      </c>
      <c r="C1122">
        <v>7</v>
      </c>
      <c r="D1122" s="9" t="str">
        <f>VLOOKUP(Table_miniLM_titles_topics[[#This Row],[Column3.topic]], miniLM_titles_topicdesciption!$B$2:$C$28, 2, FALSE)</f>
        <v>7_telecollaboration_intercultural_telecollabor...</v>
      </c>
    </row>
    <row r="1123" spans="1:4" x14ac:dyDescent="0.25">
      <c r="A1123" t="s">
        <v>5558</v>
      </c>
      <c r="B1123" t="s">
        <v>5601</v>
      </c>
      <c r="C1123">
        <v>7</v>
      </c>
      <c r="D1123" s="9" t="str">
        <f>VLOOKUP(Table_miniLM_titles_topics[[#This Row],[Column3.topic]], miniLM_titles_topicdesciption!$B$2:$C$28, 2, FALSE)</f>
        <v>7_telecollaboration_intercultural_telecollabor...</v>
      </c>
    </row>
    <row r="1124" spans="1:4" x14ac:dyDescent="0.25">
      <c r="A1124" t="s">
        <v>5559</v>
      </c>
      <c r="B1124" t="s">
        <v>5604</v>
      </c>
      <c r="C1124">
        <v>-1</v>
      </c>
      <c r="D1124" s="9" t="str">
        <f>VLOOKUP(Table_miniLM_titles_topics[[#This Row],[Column3.topic]], miniLM_titles_topicdesciption!$B$2:$C$28, 2, FALSE)</f>
        <v>-1_of_and_language_learning</v>
      </c>
    </row>
    <row r="1125" spans="1:4" x14ac:dyDescent="0.25">
      <c r="A1125" t="s">
        <v>5560</v>
      </c>
      <c r="B1125" t="s">
        <v>5607</v>
      </c>
      <c r="C1125">
        <v>8</v>
      </c>
      <c r="D1125" s="9" t="str">
        <f>VLOOKUP(Table_miniLM_titles_topics[[#This Row],[Column3.topic]], miniLM_titles_topicdesciption!$B$2:$C$28, 2, FALSE)</f>
        <v>8_data_driven_collocation_dictionaries</v>
      </c>
    </row>
    <row r="1126" spans="1:4" x14ac:dyDescent="0.25">
      <c r="A1126" t="s">
        <v>5561</v>
      </c>
      <c r="B1126" t="s">
        <v>5609</v>
      </c>
      <c r="C1126">
        <v>7</v>
      </c>
      <c r="D1126" s="9" t="str">
        <f>VLOOKUP(Table_miniLM_titles_topics[[#This Row],[Column3.topic]], miniLM_titles_topicdesciption!$B$2:$C$28, 2, FALSE)</f>
        <v>7_telecollaboration_intercultural_telecollabor...</v>
      </c>
    </row>
    <row r="1127" spans="1:4" x14ac:dyDescent="0.25">
      <c r="A1127" t="s">
        <v>5562</v>
      </c>
      <c r="B1127" t="s">
        <v>5615</v>
      </c>
      <c r="C1127">
        <v>-1</v>
      </c>
      <c r="D1127" s="9" t="str">
        <f>VLOOKUP(Table_miniLM_titles_topics[[#This Row],[Column3.topic]], miniLM_titles_topicdesciption!$B$2:$C$28, 2, FALSE)</f>
        <v>-1_of_and_language_learning</v>
      </c>
    </row>
    <row r="1128" spans="1:4" x14ac:dyDescent="0.25">
      <c r="A1128" t="s">
        <v>5563</v>
      </c>
      <c r="B1128" t="s">
        <v>5619</v>
      </c>
      <c r="C1128">
        <v>6</v>
      </c>
      <c r="D1128" s="9" t="str">
        <f>VLOOKUP(Table_miniLM_titles_topics[[#This Row],[Column3.topic]], miniLM_titles_topicdesciption!$B$2:$C$28, 2, FALSE)</f>
        <v>6_multimodal_videoconferencing_video_interactions</v>
      </c>
    </row>
    <row r="1129" spans="1:4" x14ac:dyDescent="0.25">
      <c r="A1129" t="s">
        <v>5564</v>
      </c>
      <c r="B1129" t="s">
        <v>5623</v>
      </c>
      <c r="C1129">
        <v>24</v>
      </c>
      <c r="D1129" s="9" t="str">
        <f>VLOOKUP(Table_miniLM_titles_topics[[#This Row],[Column3.topic]], miniLM_titles_topicdesciption!$B$2:$C$28, 2, FALSE)</f>
        <v>24_chat_task_text_l2</v>
      </c>
    </row>
    <row r="1130" spans="1:4" x14ac:dyDescent="0.25">
      <c r="A1130" t="s">
        <v>5565</v>
      </c>
      <c r="B1130" t="s">
        <v>5627</v>
      </c>
      <c r="C1130">
        <v>11</v>
      </c>
      <c r="D1130" s="9" t="str">
        <f>VLOOKUP(Table_miniLM_titles_topics[[#This Row],[Column3.topic]], miniLM_titles_topicdesciption!$B$2:$C$28, 2, FALSE)</f>
        <v>11_comprehension_captions_listening_captioned</v>
      </c>
    </row>
    <row r="1131" spans="1:4" x14ac:dyDescent="0.25">
      <c r="A1131" t="s">
        <v>5566</v>
      </c>
      <c r="B1131" t="s">
        <v>5633</v>
      </c>
      <c r="C1131">
        <v>3</v>
      </c>
      <c r="D1131" s="9" t="str">
        <f>VLOOKUP(Table_miniLM_titles_topics[[#This Row],[Column3.topic]], miniLM_titles_topicdesciption!$B$2:$C$28, 2, FALSE)</f>
        <v>3_online_language_learning_of</v>
      </c>
    </row>
    <row r="1132" spans="1:4" x14ac:dyDescent="0.25">
      <c r="A1132" t="s">
        <v>5567</v>
      </c>
      <c r="B1132" t="s">
        <v>5635</v>
      </c>
      <c r="C1132">
        <v>7</v>
      </c>
      <c r="D1132" s="9" t="str">
        <f>VLOOKUP(Table_miniLM_titles_topics[[#This Row],[Column3.topic]], miniLM_titles_topicdesciption!$B$2:$C$28, 2, FALSE)</f>
        <v>7_telecollaboration_intercultural_telecollabor...</v>
      </c>
    </row>
    <row r="1133" spans="1:4" x14ac:dyDescent="0.25">
      <c r="A1133" t="s">
        <v>5568</v>
      </c>
      <c r="B1133" t="s">
        <v>5641</v>
      </c>
      <c r="C1133">
        <v>-1</v>
      </c>
      <c r="D1133" s="9" t="str">
        <f>VLOOKUP(Table_miniLM_titles_topics[[#This Row],[Column3.topic]], miniLM_titles_topicdesciption!$B$2:$C$28, 2, FALSE)</f>
        <v>-1_of_and_language_learning</v>
      </c>
    </row>
    <row r="1134" spans="1:4" x14ac:dyDescent="0.25">
      <c r="A1134" t="s">
        <v>5569</v>
      </c>
      <c r="B1134" t="s">
        <v>5645</v>
      </c>
      <c r="C1134">
        <v>3</v>
      </c>
      <c r="D1134" s="9" t="str">
        <f>VLOOKUP(Table_miniLM_titles_topics[[#This Row],[Column3.topic]], miniLM_titles_topicdesciption!$B$2:$C$28, 2, FALSE)</f>
        <v>3_online_language_learning_of</v>
      </c>
    </row>
    <row r="1135" spans="1:4" x14ac:dyDescent="0.25">
      <c r="A1135" t="s">
        <v>5570</v>
      </c>
      <c r="B1135" t="s">
        <v>5648</v>
      </c>
      <c r="C1135">
        <v>5</v>
      </c>
      <c r="D1135" s="9" t="str">
        <f>VLOOKUP(Table_miniLM_titles_topics[[#This Row],[Column3.topic]], miniLM_titles_topicdesciption!$B$2:$C$28, 2, FALSE)</f>
        <v>5_pronunciation_speech_training_recognition</v>
      </c>
    </row>
    <row r="1136" spans="1:4" x14ac:dyDescent="0.25">
      <c r="A1136" t="s">
        <v>5571</v>
      </c>
      <c r="B1136" t="s">
        <v>5652</v>
      </c>
      <c r="C1136">
        <v>0</v>
      </c>
      <c r="D1136" s="9" t="str">
        <f>VLOOKUP(Table_miniLM_titles_topics[[#This Row],[Column3.topic]], miniLM_titles_topicdesciption!$B$2:$C$28, 2, FALSE)</f>
        <v>0_writing_feedback_collaborative_automated</v>
      </c>
    </row>
    <row r="1137" spans="1:4" x14ac:dyDescent="0.25">
      <c r="A1137" t="s">
        <v>5653</v>
      </c>
      <c r="B1137" t="s">
        <v>5663</v>
      </c>
      <c r="C1137">
        <v>-1</v>
      </c>
      <c r="D1137" s="9" t="str">
        <f>VLOOKUP(Table_miniLM_titles_topics[[#This Row],[Column3.topic]], miniLM_titles_topicdesciption!$B$2:$C$28, 2, FALSE)</f>
        <v>-1_of_and_language_learning</v>
      </c>
    </row>
    <row r="1138" spans="1:4" x14ac:dyDescent="0.25">
      <c r="A1138" t="s">
        <v>5654</v>
      </c>
      <c r="B1138" t="s">
        <v>5685</v>
      </c>
      <c r="C1138">
        <v>-1</v>
      </c>
      <c r="D1138" s="9" t="str">
        <f>VLOOKUP(Table_miniLM_titles_topics[[#This Row],[Column3.topic]], miniLM_titles_topicdesciption!$B$2:$C$28, 2, FALSE)</f>
        <v>-1_of_and_language_learning</v>
      </c>
    </row>
    <row r="1139" spans="1:4" x14ac:dyDescent="0.25">
      <c r="A1139" t="s">
        <v>5655</v>
      </c>
      <c r="B1139" t="s">
        <v>5687</v>
      </c>
      <c r="C1139">
        <v>6</v>
      </c>
      <c r="D1139" s="9" t="str">
        <f>VLOOKUP(Table_miniLM_titles_topics[[#This Row],[Column3.topic]], miniLM_titles_topicdesciption!$B$2:$C$28, 2, FALSE)</f>
        <v>6_multimodal_videoconferencing_video_interactions</v>
      </c>
    </row>
    <row r="1140" spans="1:4" x14ac:dyDescent="0.25">
      <c r="A1140" t="s">
        <v>5656</v>
      </c>
      <c r="B1140" t="s">
        <v>5689</v>
      </c>
      <c r="C1140">
        <v>-1</v>
      </c>
      <c r="D1140" s="9" t="str">
        <f>VLOOKUP(Table_miniLM_titles_topics[[#This Row],[Column3.topic]], miniLM_titles_topicdesciption!$B$2:$C$28, 2, FALSE)</f>
        <v>-1_of_and_language_learning</v>
      </c>
    </row>
    <row r="1141" spans="1:4" x14ac:dyDescent="0.25">
      <c r="A1141" t="s">
        <v>5657</v>
      </c>
      <c r="B1141" t="s">
        <v>5691</v>
      </c>
      <c r="C1141">
        <v>6</v>
      </c>
      <c r="D1141" s="9" t="str">
        <f>VLOOKUP(Table_miniLM_titles_topics[[#This Row],[Column3.topic]], miniLM_titles_topicdesciption!$B$2:$C$28, 2, FALSE)</f>
        <v>6_multimodal_videoconferencing_video_interactions</v>
      </c>
    </row>
    <row r="1142" spans="1:4" x14ac:dyDescent="0.25">
      <c r="A1142" t="s">
        <v>5556</v>
      </c>
      <c r="B1142" t="s">
        <v>5693</v>
      </c>
      <c r="C1142">
        <v>-1</v>
      </c>
      <c r="D1142" s="9" t="str">
        <f>VLOOKUP(Table_miniLM_titles_topics[[#This Row],[Column3.topic]], miniLM_titles_topicdesciption!$B$2:$C$28, 2, FALSE)</f>
        <v>-1_of_and_language_learning</v>
      </c>
    </row>
    <row r="1143" spans="1:4" x14ac:dyDescent="0.25">
      <c r="A1143" t="s">
        <v>5658</v>
      </c>
      <c r="B1143" t="s">
        <v>5694</v>
      </c>
      <c r="C1143">
        <v>22</v>
      </c>
      <c r="D1143" s="9" t="str">
        <f>VLOOKUP(Table_miniLM_titles_topics[[#This Row],[Column3.topic]], miniLM_titles_topicdesciption!$B$2:$C$28, 2, FALSE)</f>
        <v>22_corpus_corpora_pedagogy_teacher</v>
      </c>
    </row>
    <row r="1144" spans="1:4" x14ac:dyDescent="0.25">
      <c r="A1144" t="s">
        <v>5659</v>
      </c>
      <c r="B1144" t="s">
        <v>5696</v>
      </c>
      <c r="C1144">
        <v>12</v>
      </c>
      <c r="D1144" s="9" t="str">
        <f>VLOOKUP(Table_miniLM_titles_topics[[#This Row],[Column3.topic]], miniLM_titles_topicdesciption!$B$2:$C$28, 2, FALSE)</f>
        <v>12_vocabulary_gloss_glosses_effects</v>
      </c>
    </row>
    <row r="1145" spans="1:4" x14ac:dyDescent="0.25">
      <c r="A1145" t="s">
        <v>5666</v>
      </c>
      <c r="B1145" t="s">
        <v>5698</v>
      </c>
      <c r="C1145">
        <v>-1</v>
      </c>
      <c r="D1145" s="9" t="str">
        <f>VLOOKUP(Table_miniLM_titles_topics[[#This Row],[Column3.topic]], miniLM_titles_topicdesciption!$B$2:$C$28, 2, FALSE)</f>
        <v>-1_of_and_language_learning</v>
      </c>
    </row>
    <row r="1146" spans="1:4" x14ac:dyDescent="0.25">
      <c r="A1146" t="s">
        <v>5667</v>
      </c>
      <c r="B1146" t="s">
        <v>5700</v>
      </c>
      <c r="C1146">
        <v>17</v>
      </c>
      <c r="D1146" s="9" t="str">
        <f>VLOOKUP(Table_miniLM_titles_topics[[#This Row],[Column3.topic]], miniLM_titles_topicdesciption!$B$2:$C$28, 2, FALSE)</f>
        <v>17_storytelling_digital_story_stories</v>
      </c>
    </row>
    <row r="1147" spans="1:4" x14ac:dyDescent="0.25">
      <c r="A1147" t="s">
        <v>5668</v>
      </c>
      <c r="B1147" t="s">
        <v>5702</v>
      </c>
      <c r="C1147">
        <v>-1</v>
      </c>
      <c r="D1147" s="9" t="str">
        <f>VLOOKUP(Table_miniLM_titles_topics[[#This Row],[Column3.topic]], miniLM_titles_topicdesciption!$B$2:$C$28, 2, FALSE)</f>
        <v>-1_of_and_language_learning</v>
      </c>
    </row>
    <row r="1148" spans="1:4" x14ac:dyDescent="0.25">
      <c r="A1148" t="s">
        <v>5669</v>
      </c>
      <c r="B1148" t="s">
        <v>5704</v>
      </c>
      <c r="C1148">
        <v>0</v>
      </c>
      <c r="D1148" s="9" t="str">
        <f>VLOOKUP(Table_miniLM_titles_topics[[#This Row],[Column3.topic]], miniLM_titles_topicdesciption!$B$2:$C$28, 2, FALSE)</f>
        <v>0_writing_feedback_collaborative_automated</v>
      </c>
    </row>
    <row r="1149" spans="1:4" x14ac:dyDescent="0.25">
      <c r="A1149" t="s">
        <v>5670</v>
      </c>
      <c r="B1149" t="s">
        <v>5706</v>
      </c>
      <c r="C1149">
        <v>1</v>
      </c>
      <c r="D1149" s="9" t="str">
        <f>VLOOKUP(Table_miniLM_titles_topics[[#This Row],[Column3.topic]], miniLM_titles_topicdesciption!$B$2:$C$28, 2, FALSE)</f>
        <v>1_call_research_sla_the</v>
      </c>
    </row>
    <row r="1150" spans="1:4" x14ac:dyDescent="0.25">
      <c r="A1150" t="s">
        <v>5671</v>
      </c>
      <c r="B1150" t="s">
        <v>5708</v>
      </c>
      <c r="C1150">
        <v>11</v>
      </c>
      <c r="D1150" s="9" t="str">
        <f>VLOOKUP(Table_miniLM_titles_topics[[#This Row],[Column3.topic]], miniLM_titles_topicdesciption!$B$2:$C$28, 2, FALSE)</f>
        <v>11_comprehension_captions_listening_captioned</v>
      </c>
    </row>
    <row r="1151" spans="1:4" x14ac:dyDescent="0.25">
      <c r="A1151" t="s">
        <v>5672</v>
      </c>
      <c r="B1151" t="s">
        <v>5710</v>
      </c>
      <c r="C1151">
        <v>-1</v>
      </c>
      <c r="D1151" s="9" t="str">
        <f>VLOOKUP(Table_miniLM_titles_topics[[#This Row],[Column3.topic]], miniLM_titles_topicdesciption!$B$2:$C$28, 2, FALSE)</f>
        <v>-1_of_and_language_learning</v>
      </c>
    </row>
    <row r="1152" spans="1:4" x14ac:dyDescent="0.25">
      <c r="A1152" t="s">
        <v>5673</v>
      </c>
      <c r="B1152" t="s">
        <v>5712</v>
      </c>
      <c r="C1152">
        <v>23</v>
      </c>
      <c r="D1152" s="9" t="str">
        <f>VLOOKUP(Table_miniLM_titles_topics[[#This Row],[Column3.topic]], miniLM_titles_topicdesciption!$B$2:$C$28, 2, FALSE)</f>
        <v>23_mall_meta_oer_processing</v>
      </c>
    </row>
    <row r="1153" spans="1:4" x14ac:dyDescent="0.25">
      <c r="A1153" t="s">
        <v>5674</v>
      </c>
      <c r="B1153" t="s">
        <v>5714</v>
      </c>
      <c r="C1153">
        <v>17</v>
      </c>
      <c r="D1153" s="9" t="str">
        <f>VLOOKUP(Table_miniLM_titles_topics[[#This Row],[Column3.topic]], miniLM_titles_topicdesciption!$B$2:$C$28, 2, FALSE)</f>
        <v>17_storytelling_digital_story_stories</v>
      </c>
    </row>
    <row r="1154" spans="1:4" x14ac:dyDescent="0.25">
      <c r="A1154" t="s">
        <v>5675</v>
      </c>
      <c r="B1154" t="s">
        <v>5716</v>
      </c>
      <c r="C1154">
        <v>14</v>
      </c>
      <c r="D1154" s="9" t="str">
        <f>VLOOKUP(Table_miniLM_titles_topics[[#This Row],[Column3.topic]], miniLM_titles_topicdesciption!$B$2:$C$28, 2, FALSE)</f>
        <v>14_virtual_exchange_professional_literacy</v>
      </c>
    </row>
    <row r="1155" spans="1:4" x14ac:dyDescent="0.25">
      <c r="A1155" t="s">
        <v>5676</v>
      </c>
      <c r="B1155" t="s">
        <v>5718</v>
      </c>
      <c r="C1155">
        <v>22</v>
      </c>
      <c r="D1155" s="9" t="str">
        <f>VLOOKUP(Table_miniLM_titles_topics[[#This Row],[Column3.topic]], miniLM_titles_topicdesciption!$B$2:$C$28, 2, FALSE)</f>
        <v>22_corpus_corpora_pedagogy_teacher</v>
      </c>
    </row>
    <row r="1156" spans="1:4" x14ac:dyDescent="0.25">
      <c r="A1156" t="s">
        <v>5677</v>
      </c>
      <c r="B1156" t="s">
        <v>5755</v>
      </c>
      <c r="C1156">
        <v>-1</v>
      </c>
      <c r="D1156" s="9" t="str">
        <f>VLOOKUP(Table_miniLM_titles_topics[[#This Row],[Column3.topic]], miniLM_titles_topicdesciption!$B$2:$C$28, 2, FALSE)</f>
        <v>-1_of_and_language_learning</v>
      </c>
    </row>
    <row r="1157" spans="1:4" x14ac:dyDescent="0.25">
      <c r="A1157" t="s">
        <v>5678</v>
      </c>
      <c r="B1157" t="s">
        <v>5758</v>
      </c>
      <c r="C1157">
        <v>6</v>
      </c>
      <c r="D1157" s="9" t="str">
        <f>VLOOKUP(Table_miniLM_titles_topics[[#This Row],[Column3.topic]], miniLM_titles_topicdesciption!$B$2:$C$28, 2, FALSE)</f>
        <v>6_multimodal_videoconferencing_video_interactions</v>
      </c>
    </row>
    <row r="1158" spans="1:4" x14ac:dyDescent="0.25">
      <c r="A1158" t="s">
        <v>5679</v>
      </c>
      <c r="B1158" t="s">
        <v>5779</v>
      </c>
      <c r="C1158">
        <v>4</v>
      </c>
      <c r="D1158" s="9" t="str">
        <f>VLOOKUP(Table_miniLM_titles_topics[[#This Row],[Column3.topic]], miniLM_titles_topicdesciption!$B$2:$C$28, 2, FALSE)</f>
        <v>4_game_games_digital_playing</v>
      </c>
    </row>
    <row r="1159" spans="1:4" x14ac:dyDescent="0.25">
      <c r="A1159" t="s">
        <v>5680</v>
      </c>
      <c r="B1159" t="s">
        <v>5781</v>
      </c>
      <c r="C1159">
        <v>-1</v>
      </c>
      <c r="D1159" s="9" t="str">
        <f>VLOOKUP(Table_miniLM_titles_topics[[#This Row],[Column3.topic]], miniLM_titles_topicdesciption!$B$2:$C$28, 2, FALSE)</f>
        <v>-1_of_and_language_learning</v>
      </c>
    </row>
    <row r="1160" spans="1:4" x14ac:dyDescent="0.25">
      <c r="A1160" t="s">
        <v>5681</v>
      </c>
      <c r="B1160" t="s">
        <v>5783</v>
      </c>
      <c r="C1160">
        <v>-1</v>
      </c>
      <c r="D1160" s="9" t="str">
        <f>VLOOKUP(Table_miniLM_titles_topics[[#This Row],[Column3.topic]], miniLM_titles_topicdesciption!$B$2:$C$28, 2, FALSE)</f>
        <v>-1_of_and_language_learning</v>
      </c>
    </row>
    <row r="1161" spans="1:4" x14ac:dyDescent="0.25">
      <c r="A1161" t="s">
        <v>5682</v>
      </c>
      <c r="B1161" t="s">
        <v>5785</v>
      </c>
      <c r="C1161">
        <v>-1</v>
      </c>
      <c r="D1161" s="9" t="str">
        <f>VLOOKUP(Table_miniLM_titles_topics[[#This Row],[Column3.topic]], miniLM_titles_topicdesciption!$B$2:$C$28, 2, FALSE)</f>
        <v>-1_of_and_language_learning</v>
      </c>
    </row>
    <row r="1162" spans="1:4" x14ac:dyDescent="0.25">
      <c r="A1162" t="s">
        <v>5683</v>
      </c>
      <c r="B1162" t="s">
        <v>5787</v>
      </c>
      <c r="C1162">
        <v>-1</v>
      </c>
      <c r="D1162" s="9" t="str">
        <f>VLOOKUP(Table_miniLM_titles_topics[[#This Row],[Column3.topic]], miniLM_titles_topicdesciption!$B$2:$C$28, 2, FALSE)</f>
        <v>-1_of_and_language_learning</v>
      </c>
    </row>
    <row r="1163" spans="1:4" x14ac:dyDescent="0.25">
      <c r="A1163" t="s">
        <v>5761</v>
      </c>
      <c r="B1163" t="s">
        <v>5788</v>
      </c>
      <c r="C1163">
        <v>0</v>
      </c>
      <c r="D1163" s="9" t="str">
        <f>VLOOKUP(Table_miniLM_titles_topics[[#This Row],[Column3.topic]], miniLM_titles_topicdesciption!$B$2:$C$28, 2, FALSE)</f>
        <v>0_writing_feedback_collaborative_automated</v>
      </c>
    </row>
    <row r="1164" spans="1:4" x14ac:dyDescent="0.25">
      <c r="A1164" t="s">
        <v>5762</v>
      </c>
      <c r="B1164" t="s">
        <v>5790</v>
      </c>
      <c r="C1164">
        <v>23</v>
      </c>
      <c r="D1164" s="9" t="str">
        <f>VLOOKUP(Table_miniLM_titles_topics[[#This Row],[Column3.topic]], miniLM_titles_topicdesciption!$B$2:$C$28, 2, FALSE)</f>
        <v>23_mall_meta_oer_processing</v>
      </c>
    </row>
    <row r="1165" spans="1:4" x14ac:dyDescent="0.25">
      <c r="A1165" t="s">
        <v>5763</v>
      </c>
      <c r="B1165" t="s">
        <v>5804</v>
      </c>
      <c r="C1165">
        <v>-1</v>
      </c>
      <c r="D1165" s="9" t="str">
        <f>VLOOKUP(Table_miniLM_titles_topics[[#This Row],[Column3.topic]], miniLM_titles_topicdesciption!$B$2:$C$28, 2, FALSE)</f>
        <v>-1_of_and_language_learning</v>
      </c>
    </row>
    <row r="1166" spans="1:4" x14ac:dyDescent="0.25">
      <c r="A1166" t="s">
        <v>5764</v>
      </c>
      <c r="B1166" t="s">
        <v>5806</v>
      </c>
      <c r="C1166">
        <v>-1</v>
      </c>
      <c r="D1166" s="9" t="str">
        <f>VLOOKUP(Table_miniLM_titles_topics[[#This Row],[Column3.topic]], miniLM_titles_topicdesciption!$B$2:$C$28, 2, FALSE)</f>
        <v>-1_of_and_language_learning</v>
      </c>
    </row>
    <row r="1167" spans="1:4" x14ac:dyDescent="0.25">
      <c r="A1167" t="s">
        <v>5765</v>
      </c>
      <c r="B1167" t="s">
        <v>5808</v>
      </c>
      <c r="C1167">
        <v>11</v>
      </c>
      <c r="D1167" s="9" t="str">
        <f>VLOOKUP(Table_miniLM_titles_topics[[#This Row],[Column3.topic]], miniLM_titles_topicdesciption!$B$2:$C$28, 2, FALSE)</f>
        <v>11_comprehension_captions_listening_captioned</v>
      </c>
    </row>
    <row r="1168" spans="1:4" x14ac:dyDescent="0.25">
      <c r="A1168" t="s">
        <v>5766</v>
      </c>
      <c r="B1168" t="s">
        <v>5810</v>
      </c>
      <c r="C1168">
        <v>-1</v>
      </c>
      <c r="D1168" s="9" t="str">
        <f>VLOOKUP(Table_miniLM_titles_topics[[#This Row],[Column3.topic]], miniLM_titles_topicdesciption!$B$2:$C$28, 2, FALSE)</f>
        <v>-1_of_and_language_learning</v>
      </c>
    </row>
    <row r="1169" spans="1:4" x14ac:dyDescent="0.25">
      <c r="A1169" t="s">
        <v>5767</v>
      </c>
      <c r="B1169" t="s">
        <v>5812</v>
      </c>
      <c r="C1169">
        <v>18</v>
      </c>
      <c r="D1169" s="9" t="str">
        <f>VLOOKUP(Table_miniLM_titles_topics[[#This Row],[Column3.topic]], miniLM_titles_topicdesciption!$B$2:$C$28, 2, FALSE)</f>
        <v>18_intercultural_exchange_communicative_compet...</v>
      </c>
    </row>
    <row r="1170" spans="1:4" x14ac:dyDescent="0.25">
      <c r="A1170" t="s">
        <v>5768</v>
      </c>
      <c r="B1170" t="s">
        <v>5813</v>
      </c>
      <c r="C1170">
        <v>4</v>
      </c>
      <c r="D1170" s="9" t="str">
        <f>VLOOKUP(Table_miniLM_titles_topics[[#This Row],[Column3.topic]], miniLM_titles_topicdesciption!$B$2:$C$28, 2, FALSE)</f>
        <v>4_game_games_digital_playing</v>
      </c>
    </row>
    <row r="1171" spans="1:4" x14ac:dyDescent="0.25">
      <c r="A1171" t="s">
        <v>5769</v>
      </c>
      <c r="B1171" t="s">
        <v>5814</v>
      </c>
      <c r="C1171">
        <v>4</v>
      </c>
      <c r="D1171" s="9" t="str">
        <f>VLOOKUP(Table_miniLM_titles_topics[[#This Row],[Column3.topic]], miniLM_titles_topicdesciption!$B$2:$C$28, 2, FALSE)</f>
        <v>4_game_games_digital_playing</v>
      </c>
    </row>
    <row r="1172" spans="1:4" x14ac:dyDescent="0.25">
      <c r="A1172" t="s">
        <v>5770</v>
      </c>
      <c r="B1172" t="s">
        <v>5828</v>
      </c>
      <c r="C1172">
        <v>20</v>
      </c>
      <c r="D1172" s="9" t="str">
        <f>VLOOKUP(Table_miniLM_titles_topics[[#This Row],[Column3.topic]], miniLM_titles_topicdesciption!$B$2:$C$28, 2, FALSE)</f>
        <v>20_social_media_networking_networks</v>
      </c>
    </row>
    <row r="1173" spans="1:4" x14ac:dyDescent="0.25">
      <c r="A1173" t="s">
        <v>5771</v>
      </c>
      <c r="B1173" t="s">
        <v>5830</v>
      </c>
      <c r="C1173">
        <v>1</v>
      </c>
      <c r="D1173" s="9" t="str">
        <f>VLOOKUP(Table_miniLM_titles_topics[[#This Row],[Column3.topic]], miniLM_titles_topicdesciption!$B$2:$C$28, 2, FALSE)</f>
        <v>1_call_research_sla_the</v>
      </c>
    </row>
    <row r="1174" spans="1:4" x14ac:dyDescent="0.25">
      <c r="A1174" t="s">
        <v>5772</v>
      </c>
      <c r="B1174" t="s">
        <v>5832</v>
      </c>
      <c r="C1174">
        <v>-1</v>
      </c>
      <c r="D1174" s="9" t="str">
        <f>VLOOKUP(Table_miniLM_titles_topics[[#This Row],[Column3.topic]], miniLM_titles_topicdesciption!$B$2:$C$28, 2, FALSE)</f>
        <v>-1_of_and_language_learning</v>
      </c>
    </row>
    <row r="1175" spans="1:4" x14ac:dyDescent="0.25">
      <c r="A1175" t="s">
        <v>5773</v>
      </c>
      <c r="B1175" t="s">
        <v>5834</v>
      </c>
      <c r="C1175">
        <v>10</v>
      </c>
      <c r="D1175" s="9" t="str">
        <f>VLOOKUP(Table_miniLM_titles_topics[[#This Row],[Column3.topic]], miniLM_titles_topicdesciption!$B$2:$C$28, 2, FALSE)</f>
        <v>10_technology_language_assisted_learning</v>
      </c>
    </row>
    <row r="1176" spans="1:4" x14ac:dyDescent="0.25">
      <c r="A1176" t="s">
        <v>5774</v>
      </c>
      <c r="B1176" t="s">
        <v>5835</v>
      </c>
      <c r="C1176">
        <v>9</v>
      </c>
      <c r="D1176" s="9" t="str">
        <f>VLOOKUP(Table_miniLM_titles_topics[[#This Row],[Column3.topic]], miniLM_titles_topicdesciption!$B$2:$C$28, 2, FALSE)</f>
        <v>9_technology_teachers_technological_teaching</v>
      </c>
    </row>
    <row r="1177" spans="1:4" x14ac:dyDescent="0.25">
      <c r="A1177" t="s">
        <v>5776</v>
      </c>
      <c r="B1177" t="s">
        <v>5837</v>
      </c>
      <c r="C1177">
        <v>0</v>
      </c>
      <c r="D1177" s="9" t="str">
        <f>VLOOKUP(Table_miniLM_titles_topics[[#This Row],[Column3.topic]], miniLM_titles_topicdesciption!$B$2:$C$28, 2, FALSE)</f>
        <v>0_writing_feedback_collaborative_automated</v>
      </c>
    </row>
    <row r="1178" spans="1:4" x14ac:dyDescent="0.25">
      <c r="A1178" t="s">
        <v>5775</v>
      </c>
      <c r="B1178" t="s">
        <v>5855</v>
      </c>
      <c r="C1178">
        <v>-1</v>
      </c>
      <c r="D1178" s="9" t="str">
        <f>VLOOKUP(Table_miniLM_titles_topics[[#This Row],[Column3.topic]], miniLM_titles_topicdesciption!$B$2:$C$28, 2, FALSE)</f>
        <v>-1_of_and_language_learning</v>
      </c>
    </row>
    <row r="1179" spans="1:4" x14ac:dyDescent="0.25">
      <c r="A1179" t="s">
        <v>5777</v>
      </c>
      <c r="B1179" t="s">
        <v>5857</v>
      </c>
      <c r="C1179">
        <v>7</v>
      </c>
      <c r="D1179" s="9" t="str">
        <f>VLOOKUP(Table_miniLM_titles_topics[[#This Row],[Column3.topic]], miniLM_titles_topicdesciption!$B$2:$C$28, 2, FALSE)</f>
        <v>7_telecollaboration_intercultural_telecollabor...</v>
      </c>
    </row>
    <row r="1180" spans="1:4" x14ac:dyDescent="0.25">
      <c r="A1180" t="s">
        <v>5849</v>
      </c>
      <c r="B1180" t="s">
        <v>5859</v>
      </c>
      <c r="C1180">
        <v>5</v>
      </c>
      <c r="D1180" s="9" t="str">
        <f>VLOOKUP(Table_miniLM_titles_topics[[#This Row],[Column3.topic]], miniLM_titles_topicdesciption!$B$2:$C$28, 2, FALSE)</f>
        <v>5_pronunciation_speech_training_recognition</v>
      </c>
    </row>
    <row r="1181" spans="1:4" x14ac:dyDescent="0.25">
      <c r="A1181" t="s">
        <v>5850</v>
      </c>
      <c r="B1181" t="s">
        <v>5861</v>
      </c>
      <c r="C1181">
        <v>-1</v>
      </c>
      <c r="D1181" s="9" t="str">
        <f>VLOOKUP(Table_miniLM_titles_topics[[#This Row],[Column3.topic]], miniLM_titles_topicdesciption!$B$2:$C$28, 2, FALSE)</f>
        <v>-1_of_and_language_learning</v>
      </c>
    </row>
    <row r="1182" spans="1:4" x14ac:dyDescent="0.25">
      <c r="A1182" t="s">
        <v>5851</v>
      </c>
      <c r="B1182" t="s">
        <v>5862</v>
      </c>
      <c r="C1182">
        <v>7</v>
      </c>
      <c r="D1182" s="9" t="str">
        <f>VLOOKUP(Table_miniLM_titles_topics[[#This Row],[Column3.topic]], miniLM_titles_topicdesciption!$B$2:$C$28, 2, FALSE)</f>
        <v>7_telecollaboration_intercultural_telecollabor...</v>
      </c>
    </row>
    <row r="1183" spans="1:4" x14ac:dyDescent="0.25">
      <c r="A1183" t="s">
        <v>5852</v>
      </c>
      <c r="B1183" t="s">
        <v>5864</v>
      </c>
      <c r="C1183">
        <v>-1</v>
      </c>
      <c r="D1183" s="9" t="str">
        <f>VLOOKUP(Table_miniLM_titles_topics[[#This Row],[Column3.topic]], miniLM_titles_topicdesciption!$B$2:$C$28, 2, FALSE)</f>
        <v>-1_of_and_language_learning</v>
      </c>
    </row>
    <row r="1184" spans="1:4" x14ac:dyDescent="0.25">
      <c r="A1184" t="s">
        <v>5853</v>
      </c>
      <c r="B1184" t="s">
        <v>5883</v>
      </c>
      <c r="C1184">
        <v>-1</v>
      </c>
      <c r="D1184" s="9" t="str">
        <f>VLOOKUP(Table_miniLM_titles_topics[[#This Row],[Column3.topic]], miniLM_titles_topicdesciption!$B$2:$C$28, 2, FALSE)</f>
        <v>-1_of_and_language_learning</v>
      </c>
    </row>
    <row r="1185" spans="1:4" x14ac:dyDescent="0.25">
      <c r="A1185" t="s">
        <v>5875</v>
      </c>
      <c r="B1185" t="s">
        <v>5894</v>
      </c>
      <c r="C1185">
        <v>-1</v>
      </c>
      <c r="D1185" s="9" t="str">
        <f>VLOOKUP(Table_miniLM_titles_topics[[#This Row],[Column3.topic]], miniLM_titles_topicdesciption!$B$2:$C$28, 2, FALSE)</f>
        <v>-1_of_and_language_learning</v>
      </c>
    </row>
    <row r="1186" spans="1:4" x14ac:dyDescent="0.25">
      <c r="A1186" t="s">
        <v>5876</v>
      </c>
      <c r="B1186" t="s">
        <v>5893</v>
      </c>
      <c r="C1186">
        <v>7</v>
      </c>
      <c r="D1186" s="9" t="str">
        <f>VLOOKUP(Table_miniLM_titles_topics[[#This Row],[Column3.topic]], miniLM_titles_topicdesciption!$B$2:$C$28, 2, FALSE)</f>
        <v>7_telecollaboration_intercultural_telecollabor...</v>
      </c>
    </row>
    <row r="1187" spans="1:4" x14ac:dyDescent="0.25">
      <c r="A1187" t="s">
        <v>5877</v>
      </c>
      <c r="B1187" t="s">
        <v>5898</v>
      </c>
      <c r="C1187">
        <v>-1</v>
      </c>
      <c r="D1187" s="9" t="str">
        <f>VLOOKUP(Table_miniLM_titles_topics[[#This Row],[Column3.topic]], miniLM_titles_topicdesciption!$B$2:$C$28, 2, FALSE)</f>
        <v>-1_of_and_language_learning</v>
      </c>
    </row>
    <row r="1188" spans="1:4" x14ac:dyDescent="0.25">
      <c r="A1188" t="s">
        <v>5878</v>
      </c>
      <c r="B1188" t="s">
        <v>5906</v>
      </c>
      <c r="C1188">
        <v>2</v>
      </c>
      <c r="D1188" s="9" t="str">
        <f>VLOOKUP(Table_miniLM_titles_topics[[#This Row],[Column3.topic]], miniLM_titles_topicdesciption!$B$2:$C$28, 2, FALSE)</f>
        <v>2_mobile_learning_assisted_language</v>
      </c>
    </row>
    <row r="1189" spans="1:4" x14ac:dyDescent="0.25">
      <c r="A1189" t="s">
        <v>5879</v>
      </c>
      <c r="B1189" t="s">
        <v>5905</v>
      </c>
      <c r="C1189">
        <v>3</v>
      </c>
      <c r="D1189" s="9" t="str">
        <f>VLOOKUP(Table_miniLM_titles_topics[[#This Row],[Column3.topic]], miniLM_titles_topicdesciption!$B$2:$C$28, 2, FALSE)</f>
        <v>3_online_language_learning_of</v>
      </c>
    </row>
    <row r="1190" spans="1:4" x14ac:dyDescent="0.25">
      <c r="A1190" t="s">
        <v>5880</v>
      </c>
      <c r="B1190" t="s">
        <v>5910</v>
      </c>
      <c r="C1190">
        <v>3</v>
      </c>
      <c r="D1190" s="9" t="str">
        <f>VLOOKUP(Table_miniLM_titles_topics[[#This Row],[Column3.topic]], miniLM_titles_topicdesciption!$B$2:$C$28, 2, FALSE)</f>
        <v>3_online_language_learning_of</v>
      </c>
    </row>
    <row r="1191" spans="1:4" x14ac:dyDescent="0.25">
      <c r="A1191" t="s">
        <v>5881</v>
      </c>
      <c r="B1191" t="s">
        <v>5914</v>
      </c>
      <c r="C1191">
        <v>23</v>
      </c>
      <c r="D1191" s="9" t="str">
        <f>VLOOKUP(Table_miniLM_titles_topics[[#This Row],[Column3.topic]], miniLM_titles_topicdesciption!$B$2:$C$28, 2, FALSE)</f>
        <v>23_mall_meta_oer_processing</v>
      </c>
    </row>
    <row r="1192" spans="1:4" x14ac:dyDescent="0.25">
      <c r="A1192" t="s">
        <v>5916</v>
      </c>
      <c r="B1192" t="s">
        <v>5919</v>
      </c>
      <c r="C1192">
        <v>8</v>
      </c>
      <c r="D1192" s="9" t="str">
        <f>VLOOKUP(Table_miniLM_titles_topics[[#This Row],[Column3.topic]], miniLM_titles_topicdesciption!$B$2:$C$28, 2, FALSE)</f>
        <v>8_data_driven_collocation_dictionaries</v>
      </c>
    </row>
    <row r="1193" spans="1:4" x14ac:dyDescent="0.25">
      <c r="A1193" t="s">
        <v>5927</v>
      </c>
      <c r="B1193" t="s">
        <v>5929</v>
      </c>
      <c r="C1193">
        <v>9</v>
      </c>
      <c r="D1193" s="9" t="str">
        <f>VLOOKUP(Table_miniLM_titles_topics[[#This Row],[Column3.topic]], miniLM_titles_topicdesciption!$B$2:$C$28, 2, FALSE)</f>
        <v>9_technology_teachers_technological_teaching</v>
      </c>
    </row>
    <row r="1194" spans="1:4" x14ac:dyDescent="0.25">
      <c r="A1194" t="s">
        <v>5935</v>
      </c>
      <c r="B1194" t="s">
        <v>5945</v>
      </c>
      <c r="C1194">
        <v>4</v>
      </c>
      <c r="D1194" s="9" t="str">
        <f>VLOOKUP(Table_miniLM_titles_topics[[#This Row],[Column3.topic]], miniLM_titles_topicdesciption!$B$2:$C$28, 2, FALSE)</f>
        <v>4_game_games_digital_playing</v>
      </c>
    </row>
    <row r="1195" spans="1:4" x14ac:dyDescent="0.25">
      <c r="A1195" t="s">
        <v>5936</v>
      </c>
      <c r="B1195" t="s">
        <v>5949</v>
      </c>
      <c r="C1195">
        <v>0</v>
      </c>
      <c r="D1195" s="9" t="str">
        <f>VLOOKUP(Table_miniLM_titles_topics[[#This Row],[Column3.topic]], miniLM_titles_topicdesciption!$B$2:$C$28, 2, FALSE)</f>
        <v>0_writing_feedback_collaborative_automated</v>
      </c>
    </row>
    <row r="1196" spans="1:4" x14ac:dyDescent="0.25">
      <c r="A1196" t="s">
        <v>5937</v>
      </c>
      <c r="B1196" t="s">
        <v>5953</v>
      </c>
      <c r="C1196">
        <v>3</v>
      </c>
      <c r="D1196" s="9" t="str">
        <f>VLOOKUP(Table_miniLM_titles_topics[[#This Row],[Column3.topic]], miniLM_titles_topicdesciption!$B$2:$C$28, 2, FALSE)</f>
        <v>3_online_language_learning_of</v>
      </c>
    </row>
    <row r="1197" spans="1:4" x14ac:dyDescent="0.25">
      <c r="A1197" t="s">
        <v>5938</v>
      </c>
      <c r="B1197" t="s">
        <v>5957</v>
      </c>
      <c r="C1197">
        <v>18</v>
      </c>
      <c r="D1197" s="9" t="str">
        <f>VLOOKUP(Table_miniLM_titles_topics[[#This Row],[Column3.topic]], miniLM_titles_topicdesciption!$B$2:$C$28, 2, FALSE)</f>
        <v>18_intercultural_exchange_communicative_compet...</v>
      </c>
    </row>
    <row r="1198" spans="1:4" x14ac:dyDescent="0.25">
      <c r="A1198" t="s">
        <v>5939</v>
      </c>
      <c r="B1198" t="s">
        <v>5961</v>
      </c>
      <c r="C1198">
        <v>2</v>
      </c>
      <c r="D1198" s="9" t="str">
        <f>VLOOKUP(Table_miniLM_titles_topics[[#This Row],[Column3.topic]], miniLM_titles_topicdesciption!$B$2:$C$28, 2, FALSE)</f>
        <v>2_mobile_learning_assisted_language</v>
      </c>
    </row>
    <row r="1199" spans="1:4" x14ac:dyDescent="0.25">
      <c r="A1199" t="s">
        <v>5940</v>
      </c>
      <c r="B1199" t="s">
        <v>5969</v>
      </c>
      <c r="C1199">
        <v>5</v>
      </c>
      <c r="D1199" s="9" t="str">
        <f>VLOOKUP(Table_miniLM_titles_topics[[#This Row],[Column3.topic]], miniLM_titles_topicdesciption!$B$2:$C$28, 2, FALSE)</f>
        <v>5_pronunciation_speech_training_recognition</v>
      </c>
    </row>
    <row r="1200" spans="1:4" x14ac:dyDescent="0.25">
      <c r="A1200" t="s">
        <v>5941</v>
      </c>
      <c r="B1200" t="s">
        <v>6032</v>
      </c>
      <c r="C1200">
        <v>17</v>
      </c>
      <c r="D1200" s="9" t="str">
        <f>VLOOKUP(Table_miniLM_titles_topics[[#This Row],[Column3.topic]], miniLM_titles_topicdesciption!$B$2:$C$28, 2, FALSE)</f>
        <v>17_storytelling_digital_story_stories</v>
      </c>
    </row>
    <row r="1201" spans="1:4" x14ac:dyDescent="0.25">
      <c r="A1201" t="s">
        <v>5942</v>
      </c>
      <c r="B1201" t="s">
        <v>6036</v>
      </c>
      <c r="C1201">
        <v>-1</v>
      </c>
      <c r="D1201" s="9" t="str">
        <f>VLOOKUP(Table_miniLM_titles_topics[[#This Row],[Column3.topic]], miniLM_titles_topicdesciption!$B$2:$C$28, 2, FALSE)</f>
        <v>-1_of_and_language_learning</v>
      </c>
    </row>
    <row r="1202" spans="1:4" x14ac:dyDescent="0.25">
      <c r="A1202" t="s">
        <v>5943</v>
      </c>
      <c r="B1202" t="s">
        <v>6039</v>
      </c>
      <c r="C1202">
        <v>0</v>
      </c>
      <c r="D1202" s="9" t="str">
        <f>VLOOKUP(Table_miniLM_titles_topics[[#This Row],[Column3.topic]], miniLM_titles_topicdesciption!$B$2:$C$28, 2, FALSE)</f>
        <v>0_writing_feedback_collaborative_automated</v>
      </c>
    </row>
    <row r="1203" spans="1:4" x14ac:dyDescent="0.25">
      <c r="A1203" t="s">
        <v>5944</v>
      </c>
      <c r="B1203" t="s">
        <v>6044</v>
      </c>
      <c r="C1203">
        <v>0</v>
      </c>
      <c r="D1203" s="9" t="str">
        <f>VLOOKUP(Table_miniLM_titles_topics[[#This Row],[Column3.topic]], miniLM_titles_topicdesciption!$B$2:$C$28, 2, FALSE)</f>
        <v>0_writing_feedback_collaborative_automated</v>
      </c>
    </row>
    <row r="1204" spans="1:4" x14ac:dyDescent="0.25">
      <c r="A1204" t="s">
        <v>6001</v>
      </c>
      <c r="B1204" t="s">
        <v>6048</v>
      </c>
      <c r="C1204">
        <v>14</v>
      </c>
      <c r="D1204" s="9" t="str">
        <f>VLOOKUP(Table_miniLM_titles_topics[[#This Row],[Column3.topic]], miniLM_titles_topicdesciption!$B$2:$C$28, 2, FALSE)</f>
        <v>14_virtual_exchange_professional_literacy</v>
      </c>
    </row>
    <row r="1205" spans="1:4" x14ac:dyDescent="0.25">
      <c r="A1205" t="s">
        <v>6002</v>
      </c>
      <c r="B1205" t="s">
        <v>6052</v>
      </c>
      <c r="C1205">
        <v>3</v>
      </c>
      <c r="D1205" s="9" t="str">
        <f>VLOOKUP(Table_miniLM_titles_topics[[#This Row],[Column3.topic]], miniLM_titles_topicdesciption!$B$2:$C$28, 2, FALSE)</f>
        <v>3_online_language_learning_of</v>
      </c>
    </row>
    <row r="1206" spans="1:4" x14ac:dyDescent="0.25">
      <c r="A1206" t="s">
        <v>6003</v>
      </c>
      <c r="B1206" t="s">
        <v>6056</v>
      </c>
      <c r="C1206">
        <v>6</v>
      </c>
      <c r="D1206" s="9" t="str">
        <f>VLOOKUP(Table_miniLM_titles_topics[[#This Row],[Column3.topic]], miniLM_titles_topicdesciption!$B$2:$C$28, 2, FALSE)</f>
        <v>6_multimodal_videoconferencing_video_interactions</v>
      </c>
    </row>
    <row r="1207" spans="1:4" x14ac:dyDescent="0.25">
      <c r="A1207" t="s">
        <v>6004</v>
      </c>
      <c r="B1207" t="s">
        <v>6060</v>
      </c>
      <c r="C1207">
        <v>14</v>
      </c>
      <c r="D1207" s="9" t="str">
        <f>VLOOKUP(Table_miniLM_titles_topics[[#This Row],[Column3.topic]], miniLM_titles_topicdesciption!$B$2:$C$28, 2, FALSE)</f>
        <v>14_virtual_exchange_professional_literacy</v>
      </c>
    </row>
    <row r="1208" spans="1:4" x14ac:dyDescent="0.25">
      <c r="A1208" t="s">
        <v>6005</v>
      </c>
      <c r="B1208" t="s">
        <v>6064</v>
      </c>
      <c r="C1208">
        <v>8</v>
      </c>
      <c r="D1208" s="9" t="str">
        <f>VLOOKUP(Table_miniLM_titles_topics[[#This Row],[Column3.topic]], miniLM_titles_topicdesciption!$B$2:$C$28, 2, FALSE)</f>
        <v>8_data_driven_collocation_dictionaries</v>
      </c>
    </row>
    <row r="1209" spans="1:4" x14ac:dyDescent="0.25">
      <c r="A1209" t="s">
        <v>6006</v>
      </c>
      <c r="B1209" t="s">
        <v>6068</v>
      </c>
      <c r="C1209">
        <v>-1</v>
      </c>
      <c r="D1209" s="9" t="str">
        <f>VLOOKUP(Table_miniLM_titles_topics[[#This Row],[Column3.topic]], miniLM_titles_topicdesciption!$B$2:$C$28, 2, FALSE)</f>
        <v>-1_of_and_language_learning</v>
      </c>
    </row>
    <row r="1210" spans="1:4" x14ac:dyDescent="0.25">
      <c r="A1210" t="s">
        <v>6007</v>
      </c>
      <c r="B1210" t="s">
        <v>6072</v>
      </c>
      <c r="C1210">
        <v>13</v>
      </c>
      <c r="D1210" s="9" t="str">
        <f>VLOOKUP(Table_miniLM_titles_topics[[#This Row],[Column3.topic]], miniLM_titles_topicdesciption!$B$2:$C$28, 2, FALSE)</f>
        <v>13_virtual_reality_3d_immersive</v>
      </c>
    </row>
    <row r="1211" spans="1:4" x14ac:dyDescent="0.25">
      <c r="A1211" t="s">
        <v>6008</v>
      </c>
      <c r="B1211" t="s">
        <v>6076</v>
      </c>
      <c r="C1211">
        <v>11</v>
      </c>
      <c r="D1211" s="9" t="str">
        <f>VLOOKUP(Table_miniLM_titles_topics[[#This Row],[Column3.topic]], miniLM_titles_topicdesciption!$B$2:$C$28, 2, FALSE)</f>
        <v>11_comprehension_captions_listening_captioned</v>
      </c>
    </row>
    <row r="1212" spans="1:4" x14ac:dyDescent="0.25">
      <c r="A1212" t="s">
        <v>6009</v>
      </c>
      <c r="B1212" t="s">
        <v>6080</v>
      </c>
      <c r="C1212">
        <v>1</v>
      </c>
      <c r="D1212" s="9" t="str">
        <f>VLOOKUP(Table_miniLM_titles_topics[[#This Row],[Column3.topic]], miniLM_titles_topicdesciption!$B$2:$C$28, 2, FALSE)</f>
        <v>1_call_research_sla_the</v>
      </c>
    </row>
    <row r="1213" spans="1:4" x14ac:dyDescent="0.25">
      <c r="A1213" t="s">
        <v>6010</v>
      </c>
      <c r="B1213" t="s">
        <v>6084</v>
      </c>
      <c r="C1213">
        <v>0</v>
      </c>
      <c r="D1213" s="9" t="str">
        <f>VLOOKUP(Table_miniLM_titles_topics[[#This Row],[Column3.topic]], miniLM_titles_topicdesciption!$B$2:$C$28, 2, FALSE)</f>
        <v>0_writing_feedback_collaborative_automated</v>
      </c>
    </row>
    <row r="1214" spans="1:4" x14ac:dyDescent="0.25">
      <c r="A1214" t="s">
        <v>6030</v>
      </c>
      <c r="B1214" t="s">
        <v>6094</v>
      </c>
      <c r="C1214">
        <v>15</v>
      </c>
      <c r="D1214" s="9" t="str">
        <f>VLOOKUP(Table_miniLM_titles_topics[[#This Row],[Column3.topic]], miniLM_titles_topicdesciption!$B$2:$C$28, 2, FALSE)</f>
        <v>15_flipped_classroom_flipping_classrooms</v>
      </c>
    </row>
    <row r="1215" spans="1:4" x14ac:dyDescent="0.25">
      <c r="A1215" t="s">
        <v>6011</v>
      </c>
      <c r="B1215" t="s">
        <v>6098</v>
      </c>
      <c r="C1215">
        <v>3</v>
      </c>
      <c r="D1215" s="9" t="str">
        <f>VLOOKUP(Table_miniLM_titles_topics[[#This Row],[Column3.topic]], miniLM_titles_topicdesciption!$B$2:$C$28, 2, FALSE)</f>
        <v>3_online_language_learning_of</v>
      </c>
    </row>
    <row r="1216" spans="1:4" x14ac:dyDescent="0.25">
      <c r="A1216" t="s">
        <v>6012</v>
      </c>
      <c r="B1216" t="s">
        <v>6102</v>
      </c>
      <c r="C1216">
        <v>4</v>
      </c>
      <c r="D1216" s="9" t="str">
        <f>VLOOKUP(Table_miniLM_titles_topics[[#This Row],[Column3.topic]], miniLM_titles_topicdesciption!$B$2:$C$28, 2, FALSE)</f>
        <v>4_game_games_digital_playing</v>
      </c>
    </row>
    <row r="1217" spans="1:4" x14ac:dyDescent="0.25">
      <c r="A1217" t="s">
        <v>6013</v>
      </c>
      <c r="B1217" t="s">
        <v>6106</v>
      </c>
      <c r="C1217">
        <v>4</v>
      </c>
      <c r="D1217" s="9" t="str">
        <f>VLOOKUP(Table_miniLM_titles_topics[[#This Row],[Column3.topic]], miniLM_titles_topicdesciption!$B$2:$C$28, 2, FALSE)</f>
        <v>4_game_games_digital_playing</v>
      </c>
    </row>
    <row r="1218" spans="1:4" x14ac:dyDescent="0.25">
      <c r="A1218" t="s">
        <v>6014</v>
      </c>
      <c r="B1218" t="s">
        <v>6110</v>
      </c>
      <c r="C1218">
        <v>0</v>
      </c>
      <c r="D1218" s="9" t="str">
        <f>VLOOKUP(Table_miniLM_titles_topics[[#This Row],[Column3.topic]], miniLM_titles_topicdesciption!$B$2:$C$28, 2, FALSE)</f>
        <v>0_writing_feedback_collaborative_automated</v>
      </c>
    </row>
    <row r="1219" spans="1:4" x14ac:dyDescent="0.25">
      <c r="A1219" t="s">
        <v>6015</v>
      </c>
      <c r="B1219" t="s">
        <v>6114</v>
      </c>
      <c r="C1219">
        <v>22</v>
      </c>
      <c r="D1219" s="9" t="str">
        <f>VLOOKUP(Table_miniLM_titles_topics[[#This Row],[Column3.topic]], miniLM_titles_topicdesciption!$B$2:$C$28, 2, FALSE)</f>
        <v>22_corpus_corpora_pedagogy_teacher</v>
      </c>
    </row>
    <row r="1220" spans="1:4" x14ac:dyDescent="0.25">
      <c r="A1220" t="s">
        <v>6016</v>
      </c>
      <c r="B1220" t="s">
        <v>6118</v>
      </c>
      <c r="C1220">
        <v>3</v>
      </c>
      <c r="D1220" s="9" t="str">
        <f>VLOOKUP(Table_miniLM_titles_topics[[#This Row],[Column3.topic]], miniLM_titles_topicdesciption!$B$2:$C$28, 2, FALSE)</f>
        <v>3_online_language_learning_of</v>
      </c>
    </row>
    <row r="1221" spans="1:4" x14ac:dyDescent="0.25">
      <c r="A1221" t="s">
        <v>6017</v>
      </c>
      <c r="B1221" t="s">
        <v>6122</v>
      </c>
      <c r="C1221">
        <v>-1</v>
      </c>
      <c r="D1221" s="9" t="str">
        <f>VLOOKUP(Table_miniLM_titles_topics[[#This Row],[Column3.topic]], miniLM_titles_topicdesciption!$B$2:$C$28, 2, FALSE)</f>
        <v>-1_of_and_language_learning</v>
      </c>
    </row>
    <row r="1222" spans="1:4" x14ac:dyDescent="0.25">
      <c r="A1222" t="s">
        <v>6018</v>
      </c>
      <c r="B1222" t="s">
        <v>6126</v>
      </c>
      <c r="C1222">
        <v>3</v>
      </c>
      <c r="D1222" s="9" t="str">
        <f>VLOOKUP(Table_miniLM_titles_topics[[#This Row],[Column3.topic]], miniLM_titles_topicdesciption!$B$2:$C$28, 2, FALSE)</f>
        <v>3_online_language_learning_of</v>
      </c>
    </row>
    <row r="1223" spans="1:4" x14ac:dyDescent="0.25">
      <c r="A1223" t="s">
        <v>6019</v>
      </c>
      <c r="B1223" t="s">
        <v>6130</v>
      </c>
      <c r="C1223">
        <v>-1</v>
      </c>
      <c r="D1223" s="9" t="str">
        <f>VLOOKUP(Table_miniLM_titles_topics[[#This Row],[Column3.topic]], miniLM_titles_topicdesciption!$B$2:$C$28, 2, FALSE)</f>
        <v>-1_of_and_language_learning</v>
      </c>
    </row>
    <row r="1224" spans="1:4" x14ac:dyDescent="0.25">
      <c r="A1224" t="s">
        <v>6020</v>
      </c>
      <c r="B1224" t="s">
        <v>6134</v>
      </c>
      <c r="C1224">
        <v>5</v>
      </c>
      <c r="D1224" s="9" t="str">
        <f>VLOOKUP(Table_miniLM_titles_topics[[#This Row],[Column3.topic]], miniLM_titles_topicdesciption!$B$2:$C$28, 2, FALSE)</f>
        <v>5_pronunciation_speech_training_recognition</v>
      </c>
    </row>
    <row r="1225" spans="1:4" x14ac:dyDescent="0.25">
      <c r="A1225" t="s">
        <v>6021</v>
      </c>
      <c r="B1225" t="s">
        <v>6138</v>
      </c>
      <c r="C1225">
        <v>5</v>
      </c>
      <c r="D1225" s="9" t="str">
        <f>VLOOKUP(Table_miniLM_titles_topics[[#This Row],[Column3.topic]], miniLM_titles_topicdesciption!$B$2:$C$28, 2, FALSE)</f>
        <v>5_pronunciation_speech_training_recognition</v>
      </c>
    </row>
    <row r="1226" spans="1:4" x14ac:dyDescent="0.25">
      <c r="A1226" t="s">
        <v>6022</v>
      </c>
      <c r="B1226" t="s">
        <v>6142</v>
      </c>
      <c r="C1226">
        <v>-1</v>
      </c>
      <c r="D1226" s="9" t="str">
        <f>VLOOKUP(Table_miniLM_titles_topics[[#This Row],[Column3.topic]], miniLM_titles_topicdesciption!$B$2:$C$28, 2, FALSE)</f>
        <v>-1_of_and_language_learning</v>
      </c>
    </row>
    <row r="1227" spans="1:4" x14ac:dyDescent="0.25">
      <c r="A1227" t="s">
        <v>6023</v>
      </c>
      <c r="B1227" t="s">
        <v>6146</v>
      </c>
      <c r="C1227">
        <v>5</v>
      </c>
      <c r="D1227" s="9" t="str">
        <f>VLOOKUP(Table_miniLM_titles_topics[[#This Row],[Column3.topic]], miniLM_titles_topicdesciption!$B$2:$C$28, 2, FALSE)</f>
        <v>5_pronunciation_speech_training_recognition</v>
      </c>
    </row>
    <row r="1228" spans="1:4" x14ac:dyDescent="0.25">
      <c r="A1228" t="s">
        <v>6024</v>
      </c>
      <c r="B1228" t="s">
        <v>6150</v>
      </c>
      <c r="C1228">
        <v>4</v>
      </c>
      <c r="D1228" s="9" t="str">
        <f>VLOOKUP(Table_miniLM_titles_topics[[#This Row],[Column3.topic]], miniLM_titles_topicdesciption!$B$2:$C$28, 2, FALSE)</f>
        <v>4_game_games_digital_playing</v>
      </c>
    </row>
    <row r="1229" spans="1:4" x14ac:dyDescent="0.25">
      <c r="A1229" t="s">
        <v>6025</v>
      </c>
      <c r="B1229" t="s">
        <v>6154</v>
      </c>
      <c r="C1229">
        <v>6</v>
      </c>
      <c r="D1229" s="9" t="str">
        <f>VLOOKUP(Table_miniLM_titles_topics[[#This Row],[Column3.topic]], miniLM_titles_topicdesciption!$B$2:$C$28, 2, FALSE)</f>
        <v>6_multimodal_videoconferencing_video_interactions</v>
      </c>
    </row>
    <row r="1230" spans="1:4" x14ac:dyDescent="0.25">
      <c r="A1230" t="s">
        <v>6026</v>
      </c>
      <c r="B1230" t="s">
        <v>6157</v>
      </c>
      <c r="C1230">
        <v>17</v>
      </c>
      <c r="D1230" s="9" t="str">
        <f>VLOOKUP(Table_miniLM_titles_topics[[#This Row],[Column3.topic]], miniLM_titles_topicdesciption!$B$2:$C$28, 2, FALSE)</f>
        <v>17_storytelling_digital_story_stories</v>
      </c>
    </row>
    <row r="1231" spans="1:4" x14ac:dyDescent="0.25">
      <c r="A1231" t="s">
        <v>6027</v>
      </c>
      <c r="B1231" t="s">
        <v>6161</v>
      </c>
      <c r="C1231">
        <v>4</v>
      </c>
      <c r="D1231" s="9" t="str">
        <f>VLOOKUP(Table_miniLM_titles_topics[[#This Row],[Column3.topic]], miniLM_titles_topicdesciption!$B$2:$C$28, 2, FALSE)</f>
        <v>4_game_games_digital_playing</v>
      </c>
    </row>
    <row r="1232" spans="1:4" x14ac:dyDescent="0.25">
      <c r="A1232" t="s">
        <v>6028</v>
      </c>
      <c r="B1232" t="s">
        <v>6165</v>
      </c>
      <c r="C1232">
        <v>-1</v>
      </c>
      <c r="D1232" s="9" t="str">
        <f>VLOOKUP(Table_miniLM_titles_topics[[#This Row],[Column3.topic]], miniLM_titles_topicdesciption!$B$2:$C$28, 2, FALSE)</f>
        <v>-1_of_and_language_learning</v>
      </c>
    </row>
    <row r="1233" spans="1:4" x14ac:dyDescent="0.25">
      <c r="A1233" t="s">
        <v>6029</v>
      </c>
      <c r="B1233" t="s">
        <v>6169</v>
      </c>
      <c r="C1233">
        <v>5</v>
      </c>
      <c r="D1233" s="9" t="str">
        <f>VLOOKUP(Table_miniLM_titles_topics[[#This Row],[Column3.topic]], miniLM_titles_topicdesciption!$B$2:$C$28, 2, FALSE)</f>
        <v>5_pronunciation_speech_training_recognition</v>
      </c>
    </row>
    <row r="1234" spans="1:4" x14ac:dyDescent="0.25">
      <c r="A1234" t="s">
        <v>6088</v>
      </c>
      <c r="B1234" t="s">
        <v>6173</v>
      </c>
      <c r="C1234">
        <v>0</v>
      </c>
      <c r="D1234" s="9" t="str">
        <f>VLOOKUP(Table_miniLM_titles_topics[[#This Row],[Column3.topic]], miniLM_titles_topicdesciption!$B$2:$C$28, 2, FALSE)</f>
        <v>0_writing_feedback_collaborative_automated</v>
      </c>
    </row>
    <row r="1235" spans="1:4" x14ac:dyDescent="0.25">
      <c r="A1235" t="s">
        <v>6089</v>
      </c>
      <c r="B1235" t="s">
        <v>6177</v>
      </c>
      <c r="C1235">
        <v>5</v>
      </c>
      <c r="D1235" s="9" t="str">
        <f>VLOOKUP(Table_miniLM_titles_topics[[#This Row],[Column3.topic]], miniLM_titles_topicdesciption!$B$2:$C$28, 2, FALSE)</f>
        <v>5_pronunciation_speech_training_recognition</v>
      </c>
    </row>
    <row r="1236" spans="1:4" x14ac:dyDescent="0.25">
      <c r="A1236" t="s">
        <v>6090</v>
      </c>
      <c r="B1236" t="s">
        <v>6181</v>
      </c>
      <c r="C1236">
        <v>2</v>
      </c>
      <c r="D1236" s="9" t="str">
        <f>VLOOKUP(Table_miniLM_titles_topics[[#This Row],[Column3.topic]], miniLM_titles_topicdesciption!$B$2:$C$28, 2, FALSE)</f>
        <v>2_mobile_learning_assisted_language</v>
      </c>
    </row>
    <row r="1237" spans="1:4" x14ac:dyDescent="0.25">
      <c r="A1237" t="s">
        <v>6091</v>
      </c>
      <c r="B1237" t="s">
        <v>6185</v>
      </c>
      <c r="C1237">
        <v>1</v>
      </c>
      <c r="D1237" s="9" t="str">
        <f>VLOOKUP(Table_miniLM_titles_topics[[#This Row],[Column3.topic]], miniLM_titles_topicdesciption!$B$2:$C$28, 2, FALSE)</f>
        <v>1_call_research_sla_the</v>
      </c>
    </row>
    <row r="1238" spans="1:4" x14ac:dyDescent="0.25">
      <c r="A1238" t="s">
        <v>6092</v>
      </c>
      <c r="B1238" t="s">
        <v>6188</v>
      </c>
      <c r="C1238">
        <v>-1</v>
      </c>
      <c r="D1238" s="9" t="str">
        <f>VLOOKUP(Table_miniLM_titles_topics[[#This Row],[Column3.topic]], miniLM_titles_topicdesciption!$B$2:$C$28, 2, FALSE)</f>
        <v>-1_of_and_language_learning</v>
      </c>
    </row>
    <row r="1239" spans="1:4" x14ac:dyDescent="0.25">
      <c r="A1239" t="s">
        <v>6093</v>
      </c>
      <c r="B1239" t="s">
        <v>6192</v>
      </c>
      <c r="C1239">
        <v>3</v>
      </c>
      <c r="D1239" s="9" t="str">
        <f>VLOOKUP(Table_miniLM_titles_topics[[#This Row],[Column3.topic]], miniLM_titles_topicdesciption!$B$2:$C$28, 2, FALSE)</f>
        <v>3_online_language_learning_of</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1662A-F150-459B-910E-0285701AB5B3}">
  <dimension ref="A1:C27"/>
  <sheetViews>
    <sheetView topLeftCell="A14" workbookViewId="0">
      <selection activeCell="B2" sqref="B2"/>
    </sheetView>
  </sheetViews>
  <sheetFormatPr defaultRowHeight="15.75" x14ac:dyDescent="0.25"/>
  <cols>
    <col min="1" max="2" width="9" style="7"/>
    <col min="3" max="3" width="24.875" style="7" customWidth="1"/>
    <col min="4" max="16384" width="9" style="7"/>
  </cols>
  <sheetData>
    <row r="1" spans="1:3" ht="16.5" x14ac:dyDescent="0.25">
      <c r="A1" s="6" t="s">
        <v>6209</v>
      </c>
      <c r="B1" s="6" t="s">
        <v>6210</v>
      </c>
      <c r="C1" s="6" t="s">
        <v>6211</v>
      </c>
    </row>
    <row r="2" spans="1:3" ht="33" x14ac:dyDescent="0.25">
      <c r="A2" s="8">
        <v>0</v>
      </c>
      <c r="B2" s="8">
        <v>-1</v>
      </c>
      <c r="C2" s="8" t="s">
        <v>6212</v>
      </c>
    </row>
    <row r="3" spans="1:3" ht="33" x14ac:dyDescent="0.25">
      <c r="A3" s="8">
        <v>1</v>
      </c>
      <c r="B3" s="8">
        <v>0</v>
      </c>
      <c r="C3" s="8" t="s">
        <v>6213</v>
      </c>
    </row>
    <row r="4" spans="1:3" ht="16.5" x14ac:dyDescent="0.25">
      <c r="A4" s="8">
        <v>2</v>
      </c>
      <c r="B4" s="8">
        <v>1</v>
      </c>
      <c r="C4" s="8" t="s">
        <v>6214</v>
      </c>
    </row>
    <row r="5" spans="1:3" ht="33" x14ac:dyDescent="0.25">
      <c r="A5" s="8">
        <v>3</v>
      </c>
      <c r="B5" s="8">
        <v>2</v>
      </c>
      <c r="C5" s="8" t="s">
        <v>6215</v>
      </c>
    </row>
    <row r="6" spans="1:3" ht="33" x14ac:dyDescent="0.25">
      <c r="A6" s="8">
        <v>4</v>
      </c>
      <c r="B6" s="8">
        <v>3</v>
      </c>
      <c r="C6" s="8" t="s">
        <v>6216</v>
      </c>
    </row>
    <row r="7" spans="1:3" ht="33" x14ac:dyDescent="0.25">
      <c r="A7" s="8">
        <v>5</v>
      </c>
      <c r="B7" s="8">
        <v>4</v>
      </c>
      <c r="C7" s="8" t="s">
        <v>6217</v>
      </c>
    </row>
    <row r="8" spans="1:3" ht="33" x14ac:dyDescent="0.25">
      <c r="A8" s="8">
        <v>6</v>
      </c>
      <c r="B8" s="8">
        <v>5</v>
      </c>
      <c r="C8" s="8" t="s">
        <v>6218</v>
      </c>
    </row>
    <row r="9" spans="1:3" ht="33" x14ac:dyDescent="0.25">
      <c r="A9" s="8">
        <v>7</v>
      </c>
      <c r="B9" s="8">
        <v>6</v>
      </c>
      <c r="C9" s="8" t="s">
        <v>6219</v>
      </c>
    </row>
    <row r="10" spans="1:3" ht="33" x14ac:dyDescent="0.25">
      <c r="A10" s="8">
        <v>8</v>
      </c>
      <c r="B10" s="8">
        <v>7</v>
      </c>
      <c r="C10" s="8" t="s">
        <v>6220</v>
      </c>
    </row>
    <row r="11" spans="1:3" ht="33" x14ac:dyDescent="0.25">
      <c r="A11" s="8">
        <v>9</v>
      </c>
      <c r="B11" s="8">
        <v>8</v>
      </c>
      <c r="C11" s="8" t="s">
        <v>6221</v>
      </c>
    </row>
    <row r="12" spans="1:3" ht="33" x14ac:dyDescent="0.25">
      <c r="A12" s="8">
        <v>10</v>
      </c>
      <c r="B12" s="8">
        <v>9</v>
      </c>
      <c r="C12" s="8" t="s">
        <v>6222</v>
      </c>
    </row>
    <row r="13" spans="1:3" ht="33" x14ac:dyDescent="0.25">
      <c r="A13" s="8">
        <v>11</v>
      </c>
      <c r="B13" s="8">
        <v>10</v>
      </c>
      <c r="C13" s="8" t="s">
        <v>6223</v>
      </c>
    </row>
    <row r="14" spans="1:3" ht="33" x14ac:dyDescent="0.25">
      <c r="A14" s="8">
        <v>12</v>
      </c>
      <c r="B14" s="8">
        <v>11</v>
      </c>
      <c r="C14" s="8" t="s">
        <v>6224</v>
      </c>
    </row>
    <row r="15" spans="1:3" ht="33" x14ac:dyDescent="0.25">
      <c r="A15" s="8">
        <v>13</v>
      </c>
      <c r="B15" s="8">
        <v>12</v>
      </c>
      <c r="C15" s="8" t="s">
        <v>6225</v>
      </c>
    </row>
    <row r="16" spans="1:3" ht="33" x14ac:dyDescent="0.25">
      <c r="A16" s="8">
        <v>14</v>
      </c>
      <c r="B16" s="8">
        <v>13</v>
      </c>
      <c r="C16" s="8" t="s">
        <v>6226</v>
      </c>
    </row>
    <row r="17" spans="1:3" ht="33" x14ac:dyDescent="0.25">
      <c r="A17" s="8">
        <v>15</v>
      </c>
      <c r="B17" s="8">
        <v>14</v>
      </c>
      <c r="C17" s="8" t="s">
        <v>6227</v>
      </c>
    </row>
    <row r="18" spans="1:3" ht="33" x14ac:dyDescent="0.25">
      <c r="A18" s="8">
        <v>16</v>
      </c>
      <c r="B18" s="8">
        <v>15</v>
      </c>
      <c r="C18" s="8" t="s">
        <v>4742</v>
      </c>
    </row>
    <row r="19" spans="1:3" ht="33" x14ac:dyDescent="0.25">
      <c r="A19" s="8">
        <v>17</v>
      </c>
      <c r="B19" s="8">
        <v>16</v>
      </c>
      <c r="C19" s="8" t="s">
        <v>6228</v>
      </c>
    </row>
    <row r="20" spans="1:3" ht="33" x14ac:dyDescent="0.25">
      <c r="A20" s="8">
        <v>18</v>
      </c>
      <c r="B20" s="8">
        <v>17</v>
      </c>
      <c r="C20" s="8" t="s">
        <v>6229</v>
      </c>
    </row>
    <row r="21" spans="1:3" ht="33" x14ac:dyDescent="0.25">
      <c r="A21" s="8">
        <v>19</v>
      </c>
      <c r="B21" s="8">
        <v>18</v>
      </c>
      <c r="C21" s="8" t="s">
        <v>6230</v>
      </c>
    </row>
    <row r="22" spans="1:3" ht="33" x14ac:dyDescent="0.25">
      <c r="A22" s="8">
        <v>20</v>
      </c>
      <c r="B22" s="8">
        <v>19</v>
      </c>
      <c r="C22" s="8" t="s">
        <v>6231</v>
      </c>
    </row>
    <row r="23" spans="1:3" ht="33" x14ac:dyDescent="0.25">
      <c r="A23" s="8">
        <v>21</v>
      </c>
      <c r="B23" s="8">
        <v>20</v>
      </c>
      <c r="C23" s="8" t="s">
        <v>6232</v>
      </c>
    </row>
    <row r="24" spans="1:3" ht="33" x14ac:dyDescent="0.25">
      <c r="A24" s="8">
        <v>22</v>
      </c>
      <c r="B24" s="8">
        <v>21</v>
      </c>
      <c r="C24" s="8" t="s">
        <v>6233</v>
      </c>
    </row>
    <row r="25" spans="1:3" ht="33" x14ac:dyDescent="0.25">
      <c r="A25" s="8">
        <v>23</v>
      </c>
      <c r="B25" s="8">
        <v>22</v>
      </c>
      <c r="C25" s="8" t="s">
        <v>6234</v>
      </c>
    </row>
    <row r="26" spans="1:3" ht="33" x14ac:dyDescent="0.25">
      <c r="A26" s="8">
        <v>24</v>
      </c>
      <c r="B26" s="8">
        <v>23</v>
      </c>
      <c r="C26" s="8" t="s">
        <v>6235</v>
      </c>
    </row>
    <row r="27" spans="1:3" ht="16.5" x14ac:dyDescent="0.25">
      <c r="A27" s="8">
        <v>25</v>
      </c>
      <c r="B27" s="8">
        <v>24</v>
      </c>
      <c r="C27" s="8" t="s">
        <v>6236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f f 1 e 5 a - e 1 7 d - 4 a 3 9 - b 9 c c - f 8 f 9 d a e c a 1 1 7 "   x m l n s = " h t t p : / / s c h e m a s . m i c r o s o f t . c o m / D a t a M a s h u p " > A A A A A P I E A A B Q S w M E F A A C A A g A n U T T 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n U T 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E 0 1 a h m n Z C 7 A E A A L Q Q A A A T A B w A R m 9 y b X V s Y X M v U 2 V j d G l v b j E u b S C i G A A o o B Q A A A A A A A A A A A A A A A A A A A A A A A A A A A D t l D 1 v 2 z A Q h n c D / g + E u k i A I C F r i g 6 J 7 Q y B m y F 2 O w k I a P I q 0 a F J g a T a u E X / e 4 + i 7 X w p Q F A 7 m r R I x 8 / 3 d M + r s 8 C c 0 I o s w v v s 8 3 g 0 H t m K G u B k S h 0 l X 4 g E N y J k o R v D A I f X V q t s q l m z A e X i K y E h m 2 j l c G D j K P 9 m w d h 8 X V P x O 5 + C v X e 6 z i c X 8 / k t W K C G V U s D i t u c 4 9 U 5 k 0 A V 8 I u y N F B S B 1 4 v W + P 1 U Z K k K P k p w o t / g n G Y i 9 P E 0 Z W E C D N Y + i C 7 M n o z F 9 b F I b O U L G o p n A O T t c H l 9 k a 7 S q g y T l K i G i n 3 z 9 m D M / Q 7 l Q 3 Y b G a M N j u t 2 U N N F U e p i Z b N R p 0 9 K o W V W 2 D a 8 L A Y d 6 a W k m h / N i V / I s H 9 j B M u L N H G V d r 4 i I N l R t S + 3 n 5 o m 9 U a q 9 + G 7 a f 4 q G 5 W U j D q 9 2 C t Y I v F 8 9 O C Y 5 3 F D 4 F F L k F H f / v S S U Z C d V f p q W E 2 Q o n 5 1 z u + M 8 c d w h f M B g u N 8 f h 7 X T Q 5 L 1 o f F W t t q 6 b Y + a h 4 7 a P C + 6 j o l j 0 4 K S i / I L b 8 M D P t 5 Y 7 x 0 / I d f m q / M j h g t y s L O / a j w 8 7 D R D i R j B H m m 1 k + 4 1 k r c P 3 j 7 F I d a B 5 N 0 z K x w p x 6 5 / m G 7 k D 0 + P 8 z N L 7 2 I t t z t 3 0 m O r A 8 U a / t G e V r z Y H k y f p s v y w 7 V Q e a p + q x 9 7 D 9 h a n 2 3 W V f y A 4 8 T 9 R n e 8 f Z p T r Q / D + a / w B Q S w E C L Q A U A A I A C A C d R N N W + m O I a 6 Q A A A D 2 A A A A E g A A A A A A A A A A A A A A A A A A A A A A Q 2 9 u Z m l n L 1 B h Y 2 t h Z 2 U u e G 1 s U E s B A i 0 A F A A C A A g A n U T T V g / K 6 a u k A A A A 6 Q A A A B M A A A A A A A A A A A A A A A A A 8 A A A A F t D b 2 5 0 Z W 5 0 X 1 R 5 c G V z X S 5 4 b W x Q S w E C L Q A U A A I A C A C d R N N W o Z p 2 Q u w B A A C 0 E A A A E w A A A A A A A A A A A A A A A A D h A Q A A R m 9 y b X V s Y X M v U 2 V j d G l v b j E u b V B L B Q Y A A A A A A w A D A M I A 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V w A A A A A A A D x 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V G F i b G V f R G F 0 Y S I g L z 4 8 R W 5 0 c n k g V H l w Z T 0 i R m l s b G V k Q 2 9 t c G x l d G V S Z X N 1 b H R U b 1 d v c m t z a G V l d C I g V m F s d W U 9 I m w x I i A v P j x F b n R y e S B U e X B l P S J G a W x s U 3 R h d H V z I i B W Y W x 1 Z T 0 i c 1 d h a X R p b m d G b 3 J F e G N l b F J l Z n J l c 2 g i I C 8 + P E V u d H J 5 I F R 5 c G U 9 I k Z p b G x D b 2 x 1 b W 5 O Y W 1 l c y I g V m F s d W U 9 I n N b J n F 1 b 3 Q 7 a W Q m c X V v d D s s J n F 1 b 3 Q 7 d G l 0 b G U m c X V v d D s s J n F 1 b 3 Q 7 Y X V 0 a G 9 y J n F 1 b 3 Q 7 L C Z x d W 9 0 O 2 R l c 2 N y a X B 0 a W 9 u J n F 1 b 3 Q 7 L C Z x d W 9 0 O 3 N 1 Y m p l Y 3 Q m c X V v d D s s J n F 1 b 3 Q 7 c 2 9 1 c m N l J n F 1 b 3 Q 7 L C Z x d W 9 0 O 3 B 1 Y m x p Y 2 F 0 a W 9 u Z G F 0 Z X l l Y X I m c X V v d D s s J n F 1 b 3 Q 7 a W R l b n R p Z m l l c n N n Z W 8 m c X V v d D t d I i A v P j x F b n R y e S B U e X B l P S J G a W x s Q 2 9 s d W 1 u V H l w Z X M i I F Z h b H V l P S J z Q U F B Q U F B Q U F B Q U E 9 I i A v P j x F b n R y e S B U e X B l P S J G a W x s T G F z d F V w Z G F 0 Z W Q i I F Z h b H V l P S J k M j A y M y 0 w N i 0 x O V Q x M j o z N j o 1 M y 4 x M T E 1 N T c 2 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E Y X R h L 0 F 1 d G 9 S Z W 1 v d m V k Q 2 9 s d W 1 u c z E u e 2 l k L D B 9 J n F 1 b 3 Q 7 L C Z x d W 9 0 O 1 N l Y 3 R p b 2 4 x L 0 R h d G E v Q X V 0 b 1 J l b W 9 2 Z W R D b 2 x 1 b W 5 z M S 5 7 d G l 0 b G U s M X 0 m c X V v d D s s J n F 1 b 3 Q 7 U 2 V j d G l v b j E v R G F 0 Y S 9 B d X R v U m V t b 3 Z l Z E N v b H V t b n M x L n t h d X R o b 3 I s M n 0 m c X V v d D s s J n F 1 b 3 Q 7 U 2 V j d G l v b j E v R G F 0 Y S 9 B d X R v U m V t b 3 Z l Z E N v b H V t b n M x L n t k Z X N j c m l w d G l v b i w z f S Z x d W 9 0 O y w m c X V v d D t T Z W N 0 a W 9 u M S 9 E Y X R h L 0 F 1 d G 9 S Z W 1 v d m V k Q 2 9 s d W 1 u c z E u e 3 N 1 Y m p l Y 3 Q s N H 0 m c X V v d D s s J n F 1 b 3 Q 7 U 2 V j d G l v b j E v R G F 0 Y S 9 B d X R v U m V t b 3 Z l Z E N v b H V t b n M x L n t z b 3 V y Y 2 U s N X 0 m c X V v d D s s J n F 1 b 3 Q 7 U 2 V j d G l v b j E v R G F 0 Y S 9 B d X R v U m V t b 3 Z l Z E N v b H V t b n M x L n t w d W J s a W N h d G l v b m R h d G V 5 Z W F y L D Z 9 J n F 1 b 3 Q 7 L C Z x d W 9 0 O 1 N l Y 3 R p b 2 4 x L 0 R h d G E v Q X V 0 b 1 J l b W 9 2 Z W R D b 2 x 1 b W 5 z M S 5 7 a W R l b n R p Z m l l c n N n Z W 8 s N 3 0 m c X V v d D t d L C Z x d W 9 0 O 0 N v b H V t b k N v d W 5 0 J n F 1 b 3 Q 7 O j g s J n F 1 b 3 Q 7 S 2 V 5 Q 2 9 s d W 1 u T m F t Z X M m c X V v d D s 6 W 1 0 s J n F 1 b 3 Q 7 Q 2 9 s d W 1 u S W R l b n R p d G l l c y Z x d W 9 0 O z p b J n F 1 b 3 Q 7 U 2 V j d G l v b j E v R G F 0 Y S 9 B d X R v U m V t b 3 Z l Z E N v b H V t b n M x L n t p Z C w w f S Z x d W 9 0 O y w m c X V v d D t T Z W N 0 a W 9 u M S 9 E Y X R h L 0 F 1 d G 9 S Z W 1 v d m V k Q 2 9 s d W 1 u c z E u e 3 R p d G x l L D F 9 J n F 1 b 3 Q 7 L C Z x d W 9 0 O 1 N l Y 3 R p b 2 4 x L 0 R h d G E v Q X V 0 b 1 J l b W 9 2 Z W R D b 2 x 1 b W 5 z M S 5 7 Y X V 0 a G 9 y L D J 9 J n F 1 b 3 Q 7 L C Z x d W 9 0 O 1 N l Y 3 R p b 2 4 x L 0 R h d G E v Q X V 0 b 1 J l b W 9 2 Z W R D b 2 x 1 b W 5 z M S 5 7 Z G V z Y 3 J p c H R p b 2 4 s M 3 0 m c X V v d D s s J n F 1 b 3 Q 7 U 2 V j d G l v b j E v R G F 0 Y S 9 B d X R v U m V t b 3 Z l Z E N v b H V t b n M x L n t z d W J q Z W N 0 L D R 9 J n F 1 b 3 Q 7 L C Z x d W 9 0 O 1 N l Y 3 R p b 2 4 x L 0 R h d G E v Q X V 0 b 1 J l b W 9 2 Z W R D b 2 x 1 b W 5 z M S 5 7 c 2 9 1 c m N l L D V 9 J n F 1 b 3 Q 7 L C Z x d W 9 0 O 1 N l Y 3 R p b 2 4 x L 0 R h d G E v Q X V 0 b 1 J l b W 9 2 Z W R D b 2 x 1 b W 5 z M S 5 7 c H V i b G l j Y X R p b 2 5 k Y X R l e W V h c i w 2 f S Z x d W 9 0 O y w m c X V v d D t T Z W N 0 a W 9 u M S 9 E Y X R h L 0 F 1 d G 9 S Z W 1 v d m V k Q 2 9 s d W 1 u c z E u e 2 l k Z W 5 0 a W Z p Z X J z Z 2 V v L D d 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Q 2 9 u d m V y d G V k J T I w d G 8 l M j B 0 Y W J s Z T w v S X R l b V B h d G g + P C 9 J d G V t T G 9 j Y X R p b 2 4 + P F N 0 Y W J s Z U V u d H J p Z X M g L z 4 8 L 0 l 0 Z W 0 + P E l 0 Z W 0 + P E l 0 Z W 1 M b 2 N h d G l v b j 4 8 S X R l b V R 5 c G U + R m 9 y b X V s Y T w v S X R l b V R 5 c G U + P E l 0 Z W 1 Q Y X R o P l N l Y 3 R p b 2 4 x L 0 R h d G E v R X h w Y W 5 k Z W Q l M j B D b 2 x 1 b W 4 x P C 9 J d G V t U G F 0 a D 4 8 L 0 l 0 Z W 1 M b 2 N h d G l v b j 4 8 U 3 R h Y m x l R W 5 0 c m l l c y A v P j w v S X R l b T 4 8 S X R l b T 4 8 S X R l b U x v Y 2 F 0 a W 9 u P j x J d G V t V H l w Z T 5 G b 3 J t d W x h P C 9 J d G V t V H l w Z T 4 8 S X R l b V B h d G g + U 2 V j d G l v b j E v b W l u a U x N X 2 R v Y 3 V t Z W 5 0 X 3 R v c G 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t a W 5 p T E 1 f Z G 9 j d W 1 l b n R f d G 9 w a W N z 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1 p b m l M T V 9 k b 2 N 1 b W V u d F 9 0 b 3 B p Y 3 M v Q X V 0 b 1 J l b W 9 2 Z W R D b 2 x 1 b W 5 z M S 5 7 Q 2 9 s d W 1 u M S 5 p Z C w w f S Z x d W 9 0 O y w m c X V v d D t T Z W N 0 a W 9 u M S 9 t a W 5 p T E 1 f Z G 9 j d W 1 l b n R f d G 9 w a W N z L 0 F 1 d G 9 S Z W 1 v d m V k Q 2 9 s d W 1 u c z E u e 0 N v b H V t b j E u d G l 0 b G U s M X 0 m c X V v d D s s J n F 1 b 3 Q 7 U 2 V j d G l v b j E v b W l u a U x N X 2 R v Y 3 V t Z W 5 0 X 3 R v c G l j c y 9 B d X R v U m V t b 3 Z l Z E N v b H V t b n M x L n t D b 2 x 1 b W 4 x L n R v c G l j L D J 9 J n F 1 b 3 Q 7 X S w m c X V v d D t D b 2 x 1 b W 5 D b 3 V u d C Z x d W 9 0 O z o z L C Z x d W 9 0 O 0 t l e U N v b H V t b k 5 h b W V z J n F 1 b 3 Q 7 O l t d L C Z x d W 9 0 O 0 N v b H V t b k l k Z W 5 0 a X R p Z X M m c X V v d D s 6 W y Z x d W 9 0 O 1 N l Y 3 R p b 2 4 x L 2 1 p b m l M T V 9 k b 2 N 1 b W V u d F 9 0 b 3 B p Y 3 M v Q X V 0 b 1 J l b W 9 2 Z W R D b 2 x 1 b W 5 z M S 5 7 Q 2 9 s d W 1 u M S 5 p Z C w w f S Z x d W 9 0 O y w m c X V v d D t T Z W N 0 a W 9 u M S 9 t a W 5 p T E 1 f Z G 9 j d W 1 l b n R f d G 9 w a W N z L 0 F 1 d G 9 S Z W 1 v d m V k Q 2 9 s d W 1 u c z E u e 0 N v b H V t b j E u d G l 0 b G U s M X 0 m c X V v d D s s J n F 1 b 3 Q 7 U 2 V j d G l v b j E v b W l u a U x N X 2 R v Y 3 V t Z W 5 0 X 3 R v c G l j c y 9 B d X R v U m V t b 3 Z l Z E N v b H V t b n M x L n t D b 2 x 1 b W 4 x L n R v c G l j L D J 9 J n F 1 b 3 Q 7 X S w m c X V v d D t S Z W x h d G l v b n N o a X B J b m Z v J n F 1 b 3 Q 7 O l t d f S I g L z 4 8 R W 5 0 c n k g V H l w Z T 0 i R m l s b F N 0 Y X R 1 c y I g V m F s d W U 9 I n N D b 2 1 w b G V 0 Z S I g L z 4 8 R W 5 0 c n k g V H l w Z T 0 i R m l s b E N v b H V t b k 5 h b W V z I i B W Y W x 1 Z T 0 i c 1 s m c X V v d D t D b 2 x 1 b W 4 x L m l k J n F 1 b 3 Q 7 L C Z x d W 9 0 O 0 N v b H V t b j E u d G l 0 b G U m c X V v d D s s J n F 1 b 3 Q 7 Q 2 9 s d W 1 u M S 5 0 b 3 B p Y y Z x d W 9 0 O 1 0 i I C 8 + P E V u d H J 5 I F R 5 c G U 9 I k Z p b G x D b 2 x 1 b W 5 U e X B l c y I g V m F s d W U 9 I n N B Q U F B I i A v P j x F b n R y e S B U e X B l P S J G a W x s T G F z d F V w Z G F 0 Z W Q i I F Z h b H V l P S J k M j A y M y 0 w N i 0 x O V Q x M j o z N j o 1 N y 4 x O D U 5 M j Q z W i I g L z 4 8 R W 5 0 c n k g V H l w Z T 0 i R m l s b E V y c m 9 y Q 2 9 1 b n Q i I F Z h b H V l P S J s M C I g L z 4 8 R W 5 0 c n k g V H l w Z T 0 i R m l s b E V y c m 9 y Q 2 9 k Z S I g V m F s d W U 9 I n N V b m t u b 3 d u I i A v P j x F b n R y e S B U e X B l P S J G a W x s Q 2 9 1 b n Q i I F Z h b H V l P S J s M T I z O C I g L z 4 8 R W 5 0 c n k g V H l w Z T 0 i Q W R k Z W R U b 0 R h d G F N b 2 R l b C I g V m F s d W U 9 I m w w I i A v P j x F b n R y e S B U e X B l P S J R d W V y e U l E I i B W Y W x 1 Z T 0 i c z l l N T A y M z R l L T d m Z T c t N D Q x M y 0 5 Y z k 3 L W M 4 N D c 2 M z Y 3 M T Y 1 Y y I g L z 4 8 L 1 N 0 Y W J s Z U V u d H J p Z X M + P C 9 J d G V t P j x J d G V t P j x J d G V t T G 9 j Y X R p b 2 4 + P E l 0 Z W 1 U e X B l P k Z v c m 1 1 b G E 8 L 0 l 0 Z W 1 U e X B l P j x J d G V t U G F 0 a D 5 T Z W N 0 a W 9 u M S 9 t a W 5 p T E 1 f Z G 9 j d W 1 l b n R f d G 9 w a W N z L 1 N v d X J j Z T w v S X R l b V B h d G g + P C 9 J d G V t T G 9 j Y X R p b 2 4 + P F N 0 Y W J s Z U V u d H J p Z X M g L z 4 8 L 0 l 0 Z W 0 + P E l 0 Z W 0 + P E l 0 Z W 1 M b 2 N h d G l v b j 4 8 S X R l b V R 5 c G U + R m 9 y b X V s Y T w v S X R l b V R 5 c G U + P E l 0 Z W 1 Q Y X R o P l N l Y 3 R p b 2 4 x L 2 1 p b m l M T V 9 k b 2 N 1 b W V u d F 9 0 b 3 B p Y 3 M v Q 2 9 u d m V y d G V k J T I w d G 8 l M j B U Y W J s Z T w v S X R l b V B h d G g + P C 9 J d G V t T G 9 j Y X R p b 2 4 + P F N 0 Y W J s Z U V u d H J p Z X M g L z 4 8 L 0 l 0 Z W 0 + P E l 0 Z W 0 + P E l 0 Z W 1 M b 2 N h d G l v b j 4 8 S X R l b V R 5 c G U + R m 9 y b X V s Y T w v S X R l b V R 5 c G U + P E l 0 Z W 1 Q Y X R o P l N l Y 3 R p b 2 4 x L 2 1 p b m l M T V 9 k b 2 N 1 b W V u d F 9 0 b 3 B p Y 3 M v R X h w Y W 5 k Z W Q l M j B D b 2 x 1 b W 4 x P C 9 J d G V t U G F 0 a D 4 8 L 0 l 0 Z W 1 M b 2 N h d G l v b j 4 8 U 3 R h Y m x l R W 5 0 c m l l c y A v P j w v S X R l b T 4 8 S X R l b T 4 8 S X R l b U x v Y 2 F 0 a W 9 u P j x J d G V t V H l w Z T 5 G b 3 J t d W x h P C 9 J d G V t V H l w Z T 4 8 S X R l b V B h d G g + U 2 V j d G l v b j E v b X B u Z X R f Z G 9 j d W 1 l b n R f d G 9 w 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2 1 w b m V 0 X 2 R v Y 3 V t Z W 5 0 X 3 R v c G l j c 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t c G 5 l d F 9 k b 2 N 1 b W V u d F 9 0 b 3 B p Y 3 M v Q X V 0 b 1 J l b W 9 2 Z W R D b 2 x 1 b W 5 z M S 5 7 Q 2 9 s d W 1 u M S 5 p Z C w w f S Z x d W 9 0 O y w m c X V v d D t T Z W N 0 a W 9 u M S 9 t c G 5 l d F 9 k b 2 N 1 b W V u d F 9 0 b 3 B p Y 3 M v Q X V 0 b 1 J l b W 9 2 Z W R D b 2 x 1 b W 5 z M S 5 7 Q 2 9 s d W 1 u M S 5 0 a X R s Z S w x f S Z x d W 9 0 O y w m c X V v d D t T Z W N 0 a W 9 u M S 9 t c G 5 l d F 9 k b 2 N 1 b W V u d F 9 0 b 3 B p Y 3 M v Q X V 0 b 1 J l b W 9 2 Z W R D b 2 x 1 b W 5 z M S 5 7 Q 2 9 s d W 1 u M S 5 0 b 3 B p Y y w y f S Z x d W 9 0 O 1 0 s J n F 1 b 3 Q 7 Q 2 9 s d W 1 u Q 2 9 1 b n Q m c X V v d D s 6 M y w m c X V v d D t L Z X l D b 2 x 1 b W 5 O Y W 1 l c y Z x d W 9 0 O z p b X S w m c X V v d D t D b 2 x 1 b W 5 J Z G V u d G l 0 a W V z J n F 1 b 3 Q 7 O l s m c X V v d D t T Z W N 0 a W 9 u M S 9 t c G 5 l d F 9 k b 2 N 1 b W V u d F 9 0 b 3 B p Y 3 M v Q X V 0 b 1 J l b W 9 2 Z W R D b 2 x 1 b W 5 z M S 5 7 Q 2 9 s d W 1 u M S 5 p Z C w w f S Z x d W 9 0 O y w m c X V v d D t T Z W N 0 a W 9 u M S 9 t c G 5 l d F 9 k b 2 N 1 b W V u d F 9 0 b 3 B p Y 3 M v Q X V 0 b 1 J l b W 9 2 Z W R D b 2 x 1 b W 5 z M S 5 7 Q 2 9 s d W 1 u M S 5 0 a X R s Z S w x f S Z x d W 9 0 O y w m c X V v d D t T Z W N 0 a W 9 u M S 9 t c G 5 l d F 9 k b 2 N 1 b W V u d F 9 0 b 3 B p Y 3 M v Q X V 0 b 1 J l b W 9 2 Z W R D b 2 x 1 b W 5 z M S 5 7 Q 2 9 s d W 1 u M S 5 0 b 3 B p Y y w y f S Z x d W 9 0 O 1 0 s J n F 1 b 3 Q 7 U m V s Y X R p b 2 5 z a G l w S W 5 m b y Z x d W 9 0 O z p b X X 0 i I C 8 + P E V u d H J 5 I F R 5 c G U 9 I k Z p b G x T d G F 0 d X M i I F Z h b H V l P S J z Q 2 9 t c G x l d G U i I C 8 + P E V u d H J 5 I F R 5 c G U 9 I k Z p b G x D b 2 x 1 b W 5 O Y W 1 l c y I g V m F s d W U 9 I n N b J n F 1 b 3 Q 7 Q 2 9 s d W 1 u M S 5 p Z C Z x d W 9 0 O y w m c X V v d D t D b 2 x 1 b W 4 x L n R p d G x l J n F 1 b 3 Q 7 L C Z x d W 9 0 O 0 N v b H V t b j E u d G 9 w a W M m c X V v d D t d I i A v P j x F b n R y e S B U e X B l P S J G a W x s Q 2 9 s d W 1 u V H l w Z X M i I F Z h b H V l P S J z Q U F B Q S I g L z 4 8 R W 5 0 c n k g V H l w Z T 0 i R m l s b E x h c 3 R V c G R h d G V k I i B W Y W x 1 Z T 0 i Z D I w M j M t M D Y t M T l U M T I 6 M z Y 6 N T c u M T g 1 O T I 0 M 1 o i I C 8 + P E V u d H J 5 I F R 5 c G U 9 I k Z p b G x F c n J v c k N v d W 5 0 I i B W Y W x 1 Z T 0 i b D A i I C 8 + P E V u d H J 5 I F R 5 c G U 9 I k Z p b G x F c n J v c k N v Z G U i I F Z h b H V l P S J z V W 5 r b m 9 3 b i I g L z 4 8 R W 5 0 c n k g V H l w Z T 0 i R m l s b E N v d W 5 0 I i B W Y W x 1 Z T 0 i b D E y M z g i I C 8 + P E V u d H J 5 I F R 5 c G U 9 I k F k Z G V k V G 9 E Y X R h T W 9 k Z W w i I F Z h b H V l P S J s M C I g L z 4 8 R W 5 0 c n k g V H l w Z T 0 i U X V l c n l J R C I g V m F s d W U 9 I n N i Y 2 U 1 N m U 0 M S 0 x M z c 0 L T R j M j I t O T Y 5 M i 0 2 N G I w N z M 2 O T N k O W Y i I C 8 + P C 9 T d G F i b G V F b n R y a W V z P j w v S X R l b T 4 8 S X R l b T 4 8 S X R l b U x v Y 2 F 0 a W 9 u P j x J d G V t V H l w Z T 5 G b 3 J t d W x h P C 9 J d G V t V H l w Z T 4 8 S X R l b V B h d G g + U 2 V j d G l v b j E v b X B u Z X R f Z G 9 j d W 1 l b n R f d G 9 w a W N z L 1 N v d X J j Z T w v S X R l b V B h d G g + P C 9 J d G V t T G 9 j Y X R p b 2 4 + P F N 0 Y W J s Z U V u d H J p Z X M g L z 4 8 L 0 l 0 Z W 0 + P E l 0 Z W 0 + P E l 0 Z W 1 M b 2 N h d G l v b j 4 8 S X R l b V R 5 c G U + R m 9 y b X V s Y T w v S X R l b V R 5 c G U + P E l 0 Z W 1 Q Y X R o P l N l Y 3 R p b 2 4 x L 2 1 w b m V 0 X 2 R v Y 3 V t Z W 5 0 X 3 R v c G l j c y 9 D b 2 5 2 Z X J 0 Z W Q l M j B 0 b y U y M F R h Y m x l P C 9 J d G V t U G F 0 a D 4 8 L 0 l 0 Z W 1 M b 2 N h d G l v b j 4 8 U 3 R h Y m x l R W 5 0 c m l l c y A v P j w v S X R l b T 4 8 S X R l b T 4 8 S X R l b U x v Y 2 F 0 a W 9 u P j x J d G V t V H l w Z T 5 G b 3 J t d W x h P C 9 J d G V t V H l w Z T 4 8 S X R l b V B h d G g + U 2 V j d G l v b j E v b X B u Z X R f Z G 9 j d W 1 l b n R f d G 9 w a W N z L 0 V 4 c G F u Z G V k J T I w Q 2 9 s d W 1 u M T w v S X R l b V B h d G g + P C 9 J d G V t T G 9 j Y X R p b 2 4 + P F N 0 Y W J s Z U V u d H J p Z X M g L z 4 8 L 0 l 0 Z W 0 + P E l 0 Z W 0 + P E l 0 Z W 1 M b 2 N h d G l v b j 4 8 S X R l b V R 5 c G U + R m 9 y b X V s Y T w v S X R l b V R 5 c G U + P E l 0 Z W 1 Q Y X R o P l N l Y 3 R p b 2 4 x L 3 N j a W J l c n R f Z G 9 j d W 1 l b n R f d G 9 w 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3 N j a W J l c n R f Z G 9 j d W 1 l b n R f d G 9 w a W N z 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3 N j a W J l c n R f Z G 9 j d W 1 l b n R f d G 9 w a W N z L 0 F 1 d G 9 S Z W 1 v d m V k Q 2 9 s d W 1 u c z E u e 0 N v b H V t b j E u a W Q s M H 0 m c X V v d D s s J n F 1 b 3 Q 7 U 2 V j d G l v b j E v c 2 N p Y m V y d F 9 k b 2 N 1 b W V u d F 9 0 b 3 B p Y 3 M v Q X V 0 b 1 J l b W 9 2 Z W R D b 2 x 1 b W 5 z M S 5 7 Q 2 9 s d W 1 u M S 5 0 a X R s Z S w x f S Z x d W 9 0 O y w m c X V v d D t T Z W N 0 a W 9 u M S 9 z Y 2 l i Z X J 0 X 2 R v Y 3 V t Z W 5 0 X 3 R v c G l j c y 9 B d X R v U m V t b 3 Z l Z E N v b H V t b n M x L n t D b 2 x 1 b W 4 x L n R v c G l j L D J 9 J n F 1 b 3 Q 7 X S w m c X V v d D t D b 2 x 1 b W 5 D b 3 V u d C Z x d W 9 0 O z o z L C Z x d W 9 0 O 0 t l e U N v b H V t b k 5 h b W V z J n F 1 b 3 Q 7 O l t d L C Z x d W 9 0 O 0 N v b H V t b k l k Z W 5 0 a X R p Z X M m c X V v d D s 6 W y Z x d W 9 0 O 1 N l Y 3 R p b 2 4 x L 3 N j a W J l c n R f Z G 9 j d W 1 l b n R f d G 9 w a W N z L 0 F 1 d G 9 S Z W 1 v d m V k Q 2 9 s d W 1 u c z E u e 0 N v b H V t b j E u a W Q s M H 0 m c X V v d D s s J n F 1 b 3 Q 7 U 2 V j d G l v b j E v c 2 N p Y m V y d F 9 k b 2 N 1 b W V u d F 9 0 b 3 B p Y 3 M v Q X V 0 b 1 J l b W 9 2 Z W R D b 2 x 1 b W 5 z M S 5 7 Q 2 9 s d W 1 u M S 5 0 a X R s Z S w x f S Z x d W 9 0 O y w m c X V v d D t T Z W N 0 a W 9 u M S 9 z Y 2 l i Z X J 0 X 2 R v Y 3 V t Z W 5 0 X 3 R v c G l j c y 9 B d X R v U m V t b 3 Z l Z E N v b H V t b n M x L n t D b 2 x 1 b W 4 x L n R v c G l j L D J 9 J n F 1 b 3 Q 7 X S w m c X V v d D t S Z W x h d G l v b n N o a X B J b m Z v J n F 1 b 3 Q 7 O l t d f S I g L z 4 8 R W 5 0 c n k g V H l w Z T 0 i R m l s b F N 0 Y X R 1 c y I g V m F s d W U 9 I n N D b 2 1 w b G V 0 Z S I g L z 4 8 R W 5 0 c n k g V H l w Z T 0 i R m l s b E N v b H V t b k 5 h b W V z I i B W Y W x 1 Z T 0 i c 1 s m c X V v d D t D b 2 x 1 b W 4 x L m l k J n F 1 b 3 Q 7 L C Z x d W 9 0 O 0 N v b H V t b j E u d G l 0 b G U m c X V v d D s s J n F 1 b 3 Q 7 Q 2 9 s d W 1 u M S 5 0 b 3 B p Y y Z x d W 9 0 O 1 0 i I C 8 + P E V u d H J 5 I F R 5 c G U 9 I k Z p b G x D b 2 x 1 b W 5 U e X B l c y I g V m F s d W U 9 I n N B Q U F B I i A v P j x F b n R y e S B U e X B l P S J G a W x s T G F z d F V w Z G F 0 Z W Q i I F Z h b H V l P S J k M j A y M y 0 w N i 0 x O V Q x M j o z N j o 1 N y 4 y M D E 1 O T U 1 W i I g L z 4 8 R W 5 0 c n k g V H l w Z T 0 i R m l s b E V y c m 9 y Q 2 9 1 b n Q i I F Z h b H V l P S J s M C I g L z 4 8 R W 5 0 c n k g V H l w Z T 0 i R m l s b E V y c m 9 y Q 2 9 k Z S I g V m F s d W U 9 I n N V b m t u b 3 d u I i A v P j x F b n R y e S B U e X B l P S J G a W x s Q 2 9 1 b n Q i I F Z h b H V l P S J s M T I z O C I g L z 4 8 R W 5 0 c n k g V H l w Z T 0 i Q W R k Z W R U b 0 R h d G F N b 2 R l b C I g V m F s d W U 9 I m w w I i A v P j x F b n R y e S B U e X B l P S J R d W V y e U l E I i B W Y W x 1 Z T 0 i c 2 R j O W E 2 N j M z L T N l Z j M t N D F l Y i 1 h M m N i L T M 2 N W Z m N 2 Z i Z D V i Z i I g L z 4 8 L 1 N 0 Y W J s Z U V u d H J p Z X M + P C 9 J d G V t P j x J d G V t P j x J d G V t T G 9 j Y X R p b 2 4 + P E l 0 Z W 1 U e X B l P k Z v c m 1 1 b G E 8 L 0 l 0 Z W 1 U e X B l P j x J d G V t U G F 0 a D 5 T Z W N 0 a W 9 u M S 9 z Y 2 l i Z X J 0 X 2 R v Y 3 V t Z W 5 0 X 3 R v c G l j c y 9 T b 3 V y Y 2 U 8 L 0 l 0 Z W 1 Q Y X R o P j w v S X R l b U x v Y 2 F 0 a W 9 u P j x T d G F i b G V F b n R y a W V z I C 8 + P C 9 J d G V t P j x J d G V t P j x J d G V t T G 9 j Y X R p b 2 4 + P E l 0 Z W 1 U e X B l P k Z v c m 1 1 b G E 8 L 0 l 0 Z W 1 U e X B l P j x J d G V t U G F 0 a D 5 T Z W N 0 a W 9 u M S 9 z Y 2 l i Z X J 0 X 2 R v Y 3 V t Z W 5 0 X 3 R v c G l j c y 9 D b 2 5 2 Z X J 0 Z W Q l M j B 0 b y U y M F R h Y m x l P C 9 J d G V t U G F 0 a D 4 8 L 0 l 0 Z W 1 M b 2 N h d G l v b j 4 8 U 3 R h Y m x l R W 5 0 c m l l c y A v P j w v S X R l b T 4 8 S X R l b T 4 8 S X R l b U x v Y 2 F 0 a W 9 u P j x J d G V t V H l w Z T 5 G b 3 J t d W x h P C 9 J d G V t V H l w Z T 4 8 S X R l b V B h d G g + U 2 V j d G l v b j E v c 2 N p Y m V y d F 9 k b 2 N 1 b W V u d F 9 0 b 3 B p Y 3 M v R X h w Y W 5 k Z W Q l M j B D b 2 x 1 b W 4 x P C 9 J d G V t U G F 0 a D 4 8 L 0 l 0 Z W 1 M b 2 N h d G l v b j 4 8 U 3 R h Y m x l R W 5 0 c m l l c y A v P j w v S X R l b T 4 8 S X R l b T 4 8 S X R l b U x v Y 2 F 0 a W 9 u P j x J d G V t V H l w Z T 5 G b 3 J t d W x h P C 9 J d G V t V H l w Z T 4 8 S X R l b V B h d G g + U 2 V j d G l v b j E v b W l u a U x N X 3 R p d G x l c 1 9 0 b 3 B p Y 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b W l u a U x N X 3 R p d G x l c 1 9 0 b 3 B p Y 3 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b W l u a U x N X 3 R p d G x l c 1 9 0 b 3 B p Y 3 M v Q X V 0 b 1 J l b W 9 2 Z W R D b 2 x 1 b W 5 z M S 5 7 Q 2 9 s d W 1 u M S 5 p Z C w w f S Z x d W 9 0 O y w m c X V v d D t T Z W N 0 a W 9 u M S 9 t a W 5 p T E 1 f d G l 0 b G V z X 3 R v c G l j c y 9 B d X R v U m V t b 3 Z l Z E N v b H V t b n M x L n t D b 2 x 1 b W 4 x L n R p d G x l L D F 9 J n F 1 b 3 Q 7 L C Z x d W 9 0 O 1 N l Y 3 R p b 2 4 x L 2 1 p b m l M T V 9 0 a X R s Z X N f d G 9 w a W N z L 0 F 1 d G 9 S Z W 1 v d m V k Q 2 9 s d W 1 u c z E u e 0 N v b H V t b j E u d G 9 w a W M s M n 0 m c X V v d D t d L C Z x d W 9 0 O 0 N v b H V t b k N v d W 5 0 J n F 1 b 3 Q 7 O j M s J n F 1 b 3 Q 7 S 2 V 5 Q 2 9 s d W 1 u T m F t Z X M m c X V v d D s 6 W 1 0 s J n F 1 b 3 Q 7 Q 2 9 s d W 1 u S W R l b n R p d G l l c y Z x d W 9 0 O z p b J n F 1 b 3 Q 7 U 2 V j d G l v b j E v b W l u a U x N X 3 R p d G x l c 1 9 0 b 3 B p Y 3 M v Q X V 0 b 1 J l b W 9 2 Z W R D b 2 x 1 b W 5 z M S 5 7 Q 2 9 s d W 1 u M S 5 p Z C w w f S Z x d W 9 0 O y w m c X V v d D t T Z W N 0 a W 9 u M S 9 t a W 5 p T E 1 f d G l 0 b G V z X 3 R v c G l j c y 9 B d X R v U m V t b 3 Z l Z E N v b H V t b n M x L n t D b 2 x 1 b W 4 x L n R p d G x l L D F 9 J n F 1 b 3 Q 7 L C Z x d W 9 0 O 1 N l Y 3 R p b 2 4 x L 2 1 p b m l M T V 9 0 a X R s Z X N f d G 9 w a W N z L 0 F 1 d G 9 S Z W 1 v d m V k Q 2 9 s d W 1 u c z E u e 0 N v b H V t b j E u d G 9 w a W M s M n 0 m c X V v d D t d L C Z x d W 9 0 O 1 J l b G F 0 a W 9 u c 2 h p c E l u Z m 8 m c X V v d D s 6 W 1 1 9 I i A v P j x F b n R y e S B U e X B l P S J G a W x s U 3 R h d H V z I i B W Y W x 1 Z T 0 i c 0 N v b X B s Z X R l I i A v P j x F b n R y e S B U e X B l P S J G a W x s Q 2 9 s d W 1 u T m F t Z X M i I F Z h b H V l P S J z W y Z x d W 9 0 O 0 N v b H V t b j E u a W Q m c X V v d D s s J n F 1 b 3 Q 7 Q 2 9 s d W 1 u M S 5 0 a X R s Z S Z x d W 9 0 O y w m c X V v d D t D b 2 x 1 b W 4 x L n R v c G l j J n F 1 b 3 Q 7 X S I g L z 4 8 R W 5 0 c n k g V H l w Z T 0 i R m l s b E N v b H V t b l R 5 c G V z I i B W Y W x 1 Z T 0 i c 0 F B Q U E i I C 8 + P E V u d H J 5 I F R 5 c G U 9 I k Z p b G x M Y X N 0 V X B k Y X R l Z C I g V m F s d W U 9 I m Q y M D I z L T A 2 L T E 5 V D E y O j M 2 O j U 3 L j I x N z I y N D F a I i A v P j x F b n R y e S B U e X B l P S J G a W x s R X J y b 3 J D b 3 V u d C I g V m F s d W U 9 I m w w I i A v P j x F b n R y e S B U e X B l P S J G a W x s R X J y b 3 J D b 2 R l I i B W Y W x 1 Z T 0 i c 1 V u a 2 5 v d 2 4 i I C 8 + P E V u d H J 5 I F R 5 c G U 9 I k Z p b G x D b 3 V u d C I g V m F s d W U 9 I m w x M j M 4 I i A v P j x F b n R y e S B U e X B l P S J B Z G R l Z F R v R G F 0 Y U 1 v Z G V s I i B W Y W x 1 Z T 0 i b D A i I C 8 + P E V u d H J 5 I F R 5 c G U 9 I l F 1 Z X J 5 S U Q i I F Z h b H V l P S J z N W Q 4 Z D E z N T A t M T B j O C 0 0 O T Y w L W I 0 M z g t M T Y y M D E w N T I 1 N 2 F j I i A v P j w v U 3 R h Y m x l R W 5 0 c m l l c z 4 8 L 0 l 0 Z W 0 + P E l 0 Z W 0 + P E l 0 Z W 1 M b 2 N h d G l v b j 4 8 S X R l b V R 5 c G U + R m 9 y b X V s Y T w v S X R l b V R 5 c G U + P E l 0 Z W 1 Q Y X R o P l N l Y 3 R p b 2 4 x L 2 1 p b m l M T V 9 0 a X R s Z X N f d G 9 w a W N z L 1 N v d X J j Z T w v S X R l b V B h d G g + P C 9 J d G V t T G 9 j Y X R p b 2 4 + P F N 0 Y W J s Z U V u d H J p Z X M g L z 4 8 L 0 l 0 Z W 0 + P E l 0 Z W 0 + P E l 0 Z W 1 M b 2 N h d G l v b j 4 8 S X R l b V R 5 c G U + R m 9 y b X V s Y T w v S X R l b V R 5 c G U + P E l 0 Z W 1 Q Y X R o P l N l Y 3 R p b 2 4 x L 2 1 p b m l M T V 9 0 a X R s Z X N f d G 9 w a W N z L 0 N v b n Z l c n R l Z C U y M H R v J T I w V G F i b G U 8 L 0 l 0 Z W 1 Q Y X R o P j w v S X R l b U x v Y 2 F 0 a W 9 u P j x T d G F i b G V F b n R y a W V z I C 8 + P C 9 J d G V t P j x J d G V t P j x J d G V t T G 9 j Y X R p b 2 4 + P E l 0 Z W 1 U e X B l P k Z v c m 1 1 b G E 8 L 0 l 0 Z W 1 U e X B l P j x J d G V t U G F 0 a D 5 T Z W N 0 a W 9 u M S 9 t a W 5 p T E 1 f d G l 0 b G V z X 3 R v c G l j c y 9 F e H B h b m R l Z C U y M E N v b H V t b j E 8 L 0 l 0 Z W 1 Q Y X R o P j w v S X R l b U x v Y 2 F 0 a W 9 u P j x T d G F i b G V F b n R y a W V z I C 8 + P C 9 J d G V t P j x J d G V t P j x J d G V t T G 9 j Y X R p b 2 4 + P E l 0 Z W 1 U e X B l P k Z v c m 1 1 b G E 8 L 0 l 0 Z W 1 U e X B l P j x J d G V t U G F 0 a D 5 T Z W N 0 a W 9 u M S 9 t c G 5 l d F 9 0 a X R s Z X N f d G 9 w 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2 1 w b m V 0 X 3 R p d G x l c 1 9 0 b 3 B p Y 3 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b X B u Z X R f d G l 0 b G V z X 3 R v c G l j c y 9 B d X R v U m V t b 3 Z l Z E N v b H V t b n M x L n t D b 2 x 1 b W 4 x L m l k L D B 9 J n F 1 b 3 Q 7 L C Z x d W 9 0 O 1 N l Y 3 R p b 2 4 x L 2 1 w b m V 0 X 3 R p d G x l c 1 9 0 b 3 B p Y 3 M v Q X V 0 b 1 J l b W 9 2 Z W R D b 2 x 1 b W 5 z M S 5 7 Q 2 9 s d W 1 u M S 5 0 a X R s Z S w x f S Z x d W 9 0 O y w m c X V v d D t T Z W N 0 a W 9 u M S 9 t c G 5 l d F 9 0 a X R s Z X N f d G 9 w a W N z L 0 F 1 d G 9 S Z W 1 v d m V k Q 2 9 s d W 1 u c z E u e 0 N v b H V t b j E u d G 9 w a W M s M n 0 m c X V v d D t d L C Z x d W 9 0 O 0 N v b H V t b k N v d W 5 0 J n F 1 b 3 Q 7 O j M s J n F 1 b 3 Q 7 S 2 V 5 Q 2 9 s d W 1 u T m F t Z X M m c X V v d D s 6 W 1 0 s J n F 1 b 3 Q 7 Q 2 9 s d W 1 u S W R l b n R p d G l l c y Z x d W 9 0 O z p b J n F 1 b 3 Q 7 U 2 V j d G l v b j E v b X B u Z X R f d G l 0 b G V z X 3 R v c G l j c y 9 B d X R v U m V t b 3 Z l Z E N v b H V t b n M x L n t D b 2 x 1 b W 4 x L m l k L D B 9 J n F 1 b 3 Q 7 L C Z x d W 9 0 O 1 N l Y 3 R p b 2 4 x L 2 1 w b m V 0 X 3 R p d G x l c 1 9 0 b 3 B p Y 3 M v Q X V 0 b 1 J l b W 9 2 Z W R D b 2 x 1 b W 5 z M S 5 7 Q 2 9 s d W 1 u M S 5 0 a X R s Z S w x f S Z x d W 9 0 O y w m c X V v d D t T Z W N 0 a W 9 u M S 9 t c G 5 l d F 9 0 a X R s Z X N f d G 9 w a W N z L 0 F 1 d G 9 S Z W 1 v d m V k Q 2 9 s d W 1 u c z E u e 0 N v b H V t b j E u d G 9 w a W M s M n 0 m c X V v d D t d L C Z x d W 9 0 O 1 J l b G F 0 a W 9 u c 2 h p c E l u Z m 8 m c X V v d D s 6 W 1 1 9 I i A v P j x F b n R y e S B U e X B l P S J G a W x s U 3 R h d H V z I i B W Y W x 1 Z T 0 i c 0 N v b X B s Z X R l I i A v P j x F b n R y e S B U e X B l P S J G a W x s Q 2 9 s d W 1 u T m F t Z X M i I F Z h b H V l P S J z W y Z x d W 9 0 O 0 N v b H V t b j E u a W Q m c X V v d D s s J n F 1 b 3 Q 7 Q 2 9 s d W 1 u M S 5 0 a X R s Z S Z x d W 9 0 O y w m c X V v d D t D b 2 x 1 b W 4 x L n R v c G l j J n F 1 b 3 Q 7 X S I g L z 4 8 R W 5 0 c n k g V H l w Z T 0 i R m l s b E N v b H V t b l R 5 c G V z I i B W Y W x 1 Z T 0 i c 0 F B Q U E i I C 8 + P E V u d H J 5 I F R 5 c G U 9 I k Z p b G x M Y X N 0 V X B k Y X R l Z C I g V m F s d W U 9 I m Q y M D I z L T A 2 L T E 5 V D E y O j M 2 O j U 4 L j I 1 O T U 4 M D l a I i A v P j x F b n R y e S B U e X B l P S J G a W x s R X J y b 3 J D b 3 V u d C I g V m F s d W U 9 I m w w I i A v P j x F b n R y e S B U e X B l P S J G a W x s R X J y b 3 J D b 2 R l I i B W Y W x 1 Z T 0 i c 1 V u a 2 5 v d 2 4 i I C 8 + P E V u d H J 5 I F R 5 c G U 9 I k Z p b G x D b 3 V u d C I g V m F s d W U 9 I m w x M j M 4 I i A v P j x F b n R y e S B U e X B l P S J B Z G R l Z F R v R G F 0 Y U 1 v Z G V s I i B W Y W x 1 Z T 0 i b D A i I C 8 + P E V u d H J 5 I F R 5 c G U 9 I l F 1 Z X J 5 S U Q i I F Z h b H V l P S J z Y z k 2 N G Y 3 N z g t N T g 0 Z S 0 0 M D d l L W I 4 O G I t N 2 E 4 Z T d i Z j B h M m E 2 I i A v P j w v U 3 R h Y m x l R W 5 0 c m l l c z 4 8 L 0 l 0 Z W 0 + P E l 0 Z W 0 + P E l 0 Z W 1 M b 2 N h d G l v b j 4 8 S X R l b V R 5 c G U + R m 9 y b X V s Y T w v S X R l b V R 5 c G U + P E l 0 Z W 1 Q Y X R o P l N l Y 3 R p b 2 4 x L 2 1 w b m V 0 X 3 R p d G x l c 1 9 0 b 3 B p Y 3 M v U 2 9 1 c m N l P C 9 J d G V t U G F 0 a D 4 8 L 0 l 0 Z W 1 M b 2 N h d G l v b j 4 8 U 3 R h Y m x l R W 5 0 c m l l c y A v P j w v S X R l b T 4 8 S X R l b T 4 8 S X R l b U x v Y 2 F 0 a W 9 u P j x J d G V t V H l w Z T 5 G b 3 J t d W x h P C 9 J d G V t V H l w Z T 4 8 S X R l b V B h d G g + U 2 V j d G l v b j E v b X B u Z X R f d G l 0 b G V z X 3 R v c G l j c y 9 D b 2 5 2 Z X J 0 Z W Q l M j B 0 b y U y M F R h Y m x l P C 9 J d G V t U G F 0 a D 4 8 L 0 l 0 Z W 1 M b 2 N h d G l v b j 4 8 U 3 R h Y m x l R W 5 0 c m l l c y A v P j w v S X R l b T 4 8 S X R l b T 4 8 S X R l b U x v Y 2 F 0 a W 9 u P j x J d G V t V H l w Z T 5 G b 3 J t d W x h P C 9 J d G V t V H l w Z T 4 8 S X R l b V B h d G g + U 2 V j d G l v b j E v b X B u Z X R f d G l 0 b G V z X 3 R v c G l j c y 9 F e H B h b m R l Z C U y M E N v b H V t b j E 8 L 0 l 0 Z W 1 Q Y X R o P j w v S X R l b U x v Y 2 F 0 a W 9 u P j x T d G F i b G V F b n R y a W V z I C 8 + P C 9 J d G V t P j x J d G V t P j x J d G V t T G 9 j Y X R p b 2 4 + P E l 0 Z W 1 U e X B l P k Z v c m 1 1 b G E 8 L 0 l 0 Z W 1 U e X B l P j x J d G V t U G F 0 a D 5 T Z W N 0 a W 9 u M S 9 z Y 2 l i Z X J 0 X 3 R p d G x l c 1 9 0 b 3 B p Y 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c 2 N p Y m V y d F 9 0 a X R s Z X N f d G 9 w a W N z 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3 N j a W J l c n R f d G l 0 b G V z X 3 R v c G l j c y 9 B d X R v U m V t b 3 Z l Z E N v b H V t b n M x L n t D b 2 x 1 b W 4 x L m l k L D B 9 J n F 1 b 3 Q 7 L C Z x d W 9 0 O 1 N l Y 3 R p b 2 4 x L 3 N j a W J l c n R f d G l 0 b G V z X 3 R v c G l j c y 9 B d X R v U m V t b 3 Z l Z E N v b H V t b n M x L n t D b 2 x 1 b W 4 x L n R p d G x l L D F 9 J n F 1 b 3 Q 7 L C Z x d W 9 0 O 1 N l Y 3 R p b 2 4 x L 3 N j a W J l c n R f d G l 0 b G V z X 3 R v c G l j c y 9 B d X R v U m V t b 3 Z l Z E N v b H V t b n M x L n t D b 2 x 1 b W 4 x L n R v c G l j L D J 9 J n F 1 b 3 Q 7 X S w m c X V v d D t D b 2 x 1 b W 5 D b 3 V u d C Z x d W 9 0 O z o z L C Z x d W 9 0 O 0 t l e U N v b H V t b k 5 h b W V z J n F 1 b 3 Q 7 O l t d L C Z x d W 9 0 O 0 N v b H V t b k l k Z W 5 0 a X R p Z X M m c X V v d D s 6 W y Z x d W 9 0 O 1 N l Y 3 R p b 2 4 x L 3 N j a W J l c n R f d G l 0 b G V z X 3 R v c G l j c y 9 B d X R v U m V t b 3 Z l Z E N v b H V t b n M x L n t D b 2 x 1 b W 4 x L m l k L D B 9 J n F 1 b 3 Q 7 L C Z x d W 9 0 O 1 N l Y 3 R p b 2 4 x L 3 N j a W J l c n R f d G l 0 b G V z X 3 R v c G l j c y 9 B d X R v U m V t b 3 Z l Z E N v b H V t b n M x L n t D b 2 x 1 b W 4 x L n R p d G x l L D F 9 J n F 1 b 3 Q 7 L C Z x d W 9 0 O 1 N l Y 3 R p b 2 4 x L 3 N j a W J l c n R f d G l 0 b G V z X 3 R v c G l j c y 9 B d X R v U m V t b 3 Z l Z E N v b H V t b n M x L n t D b 2 x 1 b W 4 x L n R v c G l j L D J 9 J n F 1 b 3 Q 7 X S w m c X V v d D t S Z W x h d G l v b n N o a X B J b m Z v J n F 1 b 3 Q 7 O l t d f S I g L z 4 8 R W 5 0 c n k g V H l w Z T 0 i R m l s b F N 0 Y X R 1 c y I g V m F s d W U 9 I n N D b 2 1 w b G V 0 Z S I g L z 4 8 R W 5 0 c n k g V H l w Z T 0 i R m l s b E N v b H V t b k 5 h b W V z I i B W Y W x 1 Z T 0 i c 1 s m c X V v d D t D b 2 x 1 b W 4 x L m l k J n F 1 b 3 Q 7 L C Z x d W 9 0 O 0 N v b H V t b j E u d G l 0 b G U m c X V v d D s s J n F 1 b 3 Q 7 Q 2 9 s d W 1 u M S 5 0 b 3 B p Y y Z x d W 9 0 O 1 0 i I C 8 + P E V u d H J 5 I F R 5 c G U 9 I k Z p b G x D b 2 x 1 b W 5 U e X B l c y I g V m F s d W U 9 I n N B Q U F B I i A v P j x F b n R y e S B U e X B l P S J G a W x s T G F z d F V w Z G F 0 Z W Q i I F Z h b H V l P S J k M j A y M y 0 w N i 0 x O V Q x M j o z N j o 1 O C 4 y N z U y M D U 5 W i I g L z 4 8 R W 5 0 c n k g V H l w Z T 0 i R m l s b E V y c m 9 y Q 2 9 1 b n Q i I F Z h b H V l P S J s M C I g L z 4 8 R W 5 0 c n k g V H l w Z T 0 i R m l s b E V y c m 9 y Q 2 9 k Z S I g V m F s d W U 9 I n N V b m t u b 3 d u I i A v P j x F b n R y e S B U e X B l P S J G a W x s Q 2 9 1 b n Q i I F Z h b H V l P S J s M T I z O C I g L z 4 8 R W 5 0 c n k g V H l w Z T 0 i Q W R k Z W R U b 0 R h d G F N b 2 R l b C I g V m F s d W U 9 I m w w I i A v P j x F b n R y e S B U e X B l P S J R d W V y e U l E I i B W Y W x 1 Z T 0 i c z k 1 O G Q y N m Q z L T V m Y z g t N D I 4 Y S 0 5 M T I z L W I 2 Y 2 Q 4 Z m J i N j U 5 N S I g L z 4 8 L 1 N 0 Y W J s Z U V u d H J p Z X M + P C 9 J d G V t P j x J d G V t P j x J d G V t T G 9 j Y X R p b 2 4 + P E l 0 Z W 1 U e X B l P k Z v c m 1 1 b G E 8 L 0 l 0 Z W 1 U e X B l P j x J d G V t U G F 0 a D 5 T Z W N 0 a W 9 u M S 9 z Y 2 l i Z X J 0 X 3 R p d G x l c 1 9 0 b 3 B p Y 3 M v U 2 9 1 c m N l P C 9 J d G V t U G F 0 a D 4 8 L 0 l 0 Z W 1 M b 2 N h d G l v b j 4 8 U 3 R h Y m x l R W 5 0 c m l l c y A v P j w v S X R l b T 4 8 S X R l b T 4 8 S X R l b U x v Y 2 F 0 a W 9 u P j x J d G V t V H l w Z T 5 G b 3 J t d W x h P C 9 J d G V t V H l w Z T 4 8 S X R l b V B h d G g + U 2 V j d G l v b j E v c 2 N p Y m V y d F 9 0 a X R s Z X N f d G 9 w a W N z L 0 N v b n Z l c n R l Z C U y M H R v J T I w V G F i b G U 8 L 0 l 0 Z W 1 Q Y X R o P j w v S X R l b U x v Y 2 F 0 a W 9 u P j x T d G F i b G V F b n R y a W V z I C 8 + P C 9 J d G V t P j x J d G V t P j x J d G V t T G 9 j Y X R p b 2 4 + P E l 0 Z W 1 U e X B l P k Z v c m 1 1 b G E 8 L 0 l 0 Z W 1 U e X B l P j x J d G V t U G F 0 a D 5 T Z W N 0 a W 9 u M S 9 z Y 2 l i Z X J 0 X 3 R p d G x l c 1 9 0 b 3 B p Y 3 M v R X h w Y W 5 k Z W Q l M j B D b 2 x 1 b W 4 x P C 9 J d G V t U G F 0 a D 4 8 L 0 l 0 Z W 1 M b 2 N h d G l v b j 4 8 U 3 R h Y m x l R W 5 0 c m l l c y A v P j w v S X R l b T 4 8 S X R l b T 4 8 S X R l b U x v Y 2 F 0 a W 9 u P j x J d G V t V H l w Z T 5 G b 3 J t d W x h P C 9 J d G V t V H l w Z T 4 8 S X R l b V B h d G g + U 2 V j d G l v b j E v b W l u a U x N X 2 t l e X d v c m R z X 3 R v c G 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t a W 5 p T E 1 f a 2 V 5 d 2 9 y Z H N f d G 9 w a W N z 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1 p b m l M T V 9 r Z X l 3 b 3 J k c 1 9 0 b 3 B p Y 3 M v Q X V 0 b 1 J l b W 9 2 Z W R D b 2 x 1 b W 5 z M S 5 7 Q 2 9 s d W 1 u M S 5 p Z C w w f S Z x d W 9 0 O y w m c X V v d D t T Z W N 0 a W 9 u M S 9 t a W 5 p T E 1 f a 2 V 5 d 2 9 y Z H N f d G 9 w a W N z L 0 F 1 d G 9 S Z W 1 v d m V k Q 2 9 s d W 1 u c z E u e 0 N v b H V t b j E u d G l 0 b G U s M X 0 m c X V v d D s s J n F 1 b 3 Q 7 U 2 V j d G l v b j E v b W l u a U x N X 2 t l e X d v c m R z X 3 R v c G l j c y 9 B d X R v U m V t b 3 Z l Z E N v b H V t b n M x L n t D b 2 x 1 b W 4 x L n R v c G l j L D J 9 J n F 1 b 3 Q 7 X S w m c X V v d D t D b 2 x 1 b W 5 D b 3 V u d C Z x d W 9 0 O z o z L C Z x d W 9 0 O 0 t l e U N v b H V t b k 5 h b W V z J n F 1 b 3 Q 7 O l t d L C Z x d W 9 0 O 0 N v b H V t b k l k Z W 5 0 a X R p Z X M m c X V v d D s 6 W y Z x d W 9 0 O 1 N l Y 3 R p b 2 4 x L 2 1 p b m l M T V 9 r Z X l 3 b 3 J k c 1 9 0 b 3 B p Y 3 M v Q X V 0 b 1 J l b W 9 2 Z W R D b 2 x 1 b W 5 z M S 5 7 Q 2 9 s d W 1 u M S 5 p Z C w w f S Z x d W 9 0 O y w m c X V v d D t T Z W N 0 a W 9 u M S 9 t a W 5 p T E 1 f a 2 V 5 d 2 9 y Z H N f d G 9 w a W N z L 0 F 1 d G 9 S Z W 1 v d m V k Q 2 9 s d W 1 u c z E u e 0 N v b H V t b j E u d G l 0 b G U s M X 0 m c X V v d D s s J n F 1 b 3 Q 7 U 2 V j d G l v b j E v b W l u a U x N X 2 t l e X d v c m R z X 3 R v c G l j c y 9 B d X R v U m V t b 3 Z l Z E N v b H V t b n M x L n t D b 2 x 1 b W 4 x L n R v c G l j L D J 9 J n F 1 b 3 Q 7 X S w m c X V v d D t S Z W x h d G l v b n N o a X B J b m Z v J n F 1 b 3 Q 7 O l t d f S I g L z 4 8 R W 5 0 c n k g V H l w Z T 0 i R m l s b F N 0 Y X R 1 c y I g V m F s d W U 9 I n N D b 2 1 w b G V 0 Z S I g L z 4 8 R W 5 0 c n k g V H l w Z T 0 i R m l s b E N v b H V t b k 5 h b W V z I i B W Y W x 1 Z T 0 i c 1 s m c X V v d D t D b 2 x 1 b W 4 x L m l k J n F 1 b 3 Q 7 L C Z x d W 9 0 O 0 N v b H V t b j E u d G l 0 b G U m c X V v d D s s J n F 1 b 3 Q 7 Q 2 9 s d W 1 u M S 5 0 b 3 B p Y y Z x d W 9 0 O 1 0 i I C 8 + P E V u d H J 5 I F R 5 c G U 9 I k Z p b G x D b 2 x 1 b W 5 U e X B l c y I g V m F s d W U 9 I n N B Q U F B I i A v P j x F b n R y e S B U e X B l P S J G a W x s T G F z d F V w Z G F 0 Z W Q i I F Z h b H V l P S J k M j A y M y 0 w N i 0 x O V Q x M j o z N j o 1 O C 4 y O T A 4 M z Q y W i I g L z 4 8 R W 5 0 c n k g V H l w Z T 0 i R m l s b E V y c m 9 y Q 2 9 1 b n Q i I F Z h b H V l P S J s M C I g L z 4 8 R W 5 0 c n k g V H l w Z T 0 i R m l s b E V y c m 9 y Q 2 9 k Z S I g V m F s d W U 9 I n N V b m t u b 3 d u I i A v P j x F b n R y e S B U e X B l P S J G a W x s Q 2 9 1 b n Q i I F Z h b H V l P S J s M T I z O C I g L z 4 8 R W 5 0 c n k g V H l w Z T 0 i Q W R k Z W R U b 0 R h d G F N b 2 R l b C I g V m F s d W U 9 I m w w I i A v P j x F b n R y e S B U e X B l P S J R d W V y e U l E I i B W Y W x 1 Z T 0 i c z Z h M T B m N W Y 5 L T I 3 Y 2 U t N D A 5 N y 0 5 M j E 4 L T E w N m U 4 N 2 R k Y z k z Y y I g L z 4 8 L 1 N 0 Y W J s Z U V u d H J p Z X M + P C 9 J d G V t P j x J d G V t P j x J d G V t T G 9 j Y X R p b 2 4 + P E l 0 Z W 1 U e X B l P k Z v c m 1 1 b G E 8 L 0 l 0 Z W 1 U e X B l P j x J d G V t U G F 0 a D 5 T Z W N 0 a W 9 u M S 9 t a W 5 p T E 1 f a 2 V 5 d 2 9 y Z H N f d G 9 w a W N z L 1 N v d X J j Z T w v S X R l b V B h d G g + P C 9 J d G V t T G 9 j Y X R p b 2 4 + P F N 0 Y W J s Z U V u d H J p Z X M g L z 4 8 L 0 l 0 Z W 0 + P E l 0 Z W 0 + P E l 0 Z W 1 M b 2 N h d G l v b j 4 8 S X R l b V R 5 c G U + R m 9 y b X V s Y T w v S X R l b V R 5 c G U + P E l 0 Z W 1 Q Y X R o P l N l Y 3 R p b 2 4 x L 2 1 p b m l M T V 9 r Z X l 3 b 3 J k c 1 9 0 b 3 B p Y 3 M v Q 2 9 u d m V y d G V k J T I w d G 8 l M j B U Y W J s Z T w v S X R l b V B h d G g + P C 9 J d G V t T G 9 j Y X R p b 2 4 + P F N 0 Y W J s Z U V u d H J p Z X M g L z 4 8 L 0 l 0 Z W 0 + P E l 0 Z W 0 + P E l 0 Z W 1 M b 2 N h d G l v b j 4 8 S X R l b V R 5 c G U + R m 9 y b X V s Y T w v S X R l b V R 5 c G U + P E l 0 Z W 1 Q Y X R o P l N l Y 3 R p b 2 4 x L 2 1 p b m l M T V 9 r Z X l 3 b 3 J k c 1 9 0 b 3 B p Y 3 M v R X h w Y W 5 k Z W Q l M j B D b 2 x 1 b W 4 x P C 9 J d G V t U G F 0 a D 4 8 L 0 l 0 Z W 1 M b 2 N h d G l v b j 4 8 U 3 R h Y m x l R W 5 0 c m l l c y A v P j w v S X R l b T 4 8 S X R l b T 4 8 S X R l b U x v Y 2 F 0 a W 9 u P j x J d G V t V H l w Z T 5 G b 3 J t d W x h P C 9 J d G V t V H l w Z T 4 8 S X R l b V B h d G g + U 2 V j d G l v b j E v b X B u Z X R f a 2 V 5 d 2 9 y Z H N f d G 9 w 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2 1 w b m V 0 X 2 t l e X d v c m R z X 3 R v c G l j c 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t c G 5 l d F 9 r Z X l 3 b 3 J k c 1 9 0 b 3 B p Y 3 M v Q X V 0 b 1 J l b W 9 2 Z W R D b 2 x 1 b W 5 z M S 5 7 Q 2 9 s d W 1 u M S 5 p Z C w w f S Z x d W 9 0 O y w m c X V v d D t T Z W N 0 a W 9 u M S 9 t c G 5 l d F 9 r Z X l 3 b 3 J k c 1 9 0 b 3 B p Y 3 M v Q X V 0 b 1 J l b W 9 2 Z W R D b 2 x 1 b W 5 z M S 5 7 Q 2 9 s d W 1 u M S 5 0 a X R s Z S w x f S Z x d W 9 0 O y w m c X V v d D t T Z W N 0 a W 9 u M S 9 t c G 5 l d F 9 r Z X l 3 b 3 J k c 1 9 0 b 3 B p Y 3 M v Q X V 0 b 1 J l b W 9 2 Z W R D b 2 x 1 b W 5 z M S 5 7 Q 2 9 s d W 1 u M S 5 0 b 3 B p Y y w y f S Z x d W 9 0 O 1 0 s J n F 1 b 3 Q 7 Q 2 9 s d W 1 u Q 2 9 1 b n Q m c X V v d D s 6 M y w m c X V v d D t L Z X l D b 2 x 1 b W 5 O Y W 1 l c y Z x d W 9 0 O z p b X S w m c X V v d D t D b 2 x 1 b W 5 J Z G V u d G l 0 a W V z J n F 1 b 3 Q 7 O l s m c X V v d D t T Z W N 0 a W 9 u M S 9 t c G 5 l d F 9 r Z X l 3 b 3 J k c 1 9 0 b 3 B p Y 3 M v Q X V 0 b 1 J l b W 9 2 Z W R D b 2 x 1 b W 5 z M S 5 7 Q 2 9 s d W 1 u M S 5 p Z C w w f S Z x d W 9 0 O y w m c X V v d D t T Z W N 0 a W 9 u M S 9 t c G 5 l d F 9 r Z X l 3 b 3 J k c 1 9 0 b 3 B p Y 3 M v Q X V 0 b 1 J l b W 9 2 Z W R D b 2 x 1 b W 5 z M S 5 7 Q 2 9 s d W 1 u M S 5 0 a X R s Z S w x f S Z x d W 9 0 O y w m c X V v d D t T Z W N 0 a W 9 u M S 9 t c G 5 l d F 9 r Z X l 3 b 3 J k c 1 9 0 b 3 B p Y 3 M v Q X V 0 b 1 J l b W 9 2 Z W R D b 2 x 1 b W 5 z M S 5 7 Q 2 9 s d W 1 u M S 5 0 b 3 B p Y y w y f S Z x d W 9 0 O 1 0 s J n F 1 b 3 Q 7 U m V s Y X R p b 2 5 z a G l w S W 5 m b y Z x d W 9 0 O z p b X X 0 i I C 8 + P E V u d H J 5 I F R 5 c G U 9 I k Z p b G x T d G F 0 d X M i I F Z h b H V l P S J z Q 2 9 t c G x l d G U i I C 8 + P E V u d H J 5 I F R 5 c G U 9 I k Z p b G x D b 2 x 1 b W 5 O Y W 1 l c y I g V m F s d W U 9 I n N b J n F 1 b 3 Q 7 Q 2 9 s d W 1 u M S 5 p Z C Z x d W 9 0 O y w m c X V v d D t D b 2 x 1 b W 4 x L n R p d G x l J n F 1 b 3 Q 7 L C Z x d W 9 0 O 0 N v b H V t b j E u d G 9 w a W M m c X V v d D t d I i A v P j x F b n R y e S B U e X B l P S J G a W x s Q 2 9 s d W 1 u V H l w Z X M i I F Z h b H V l P S J z Q U F B Q S I g L z 4 8 R W 5 0 c n k g V H l w Z T 0 i R m l s b E x h c 3 R V c G R h d G V k I i B W Y W x 1 Z T 0 i Z D I w M j M t M D Y t M T l U M T I 6 M z Y 6 N T g u M z A 2 N D Y y N F o i I C 8 + P E V u d H J 5 I F R 5 c G U 9 I k Z p b G x F c n J v c k N v d W 5 0 I i B W Y W x 1 Z T 0 i b D A i I C 8 + P E V u d H J 5 I F R 5 c G U 9 I k Z p b G x F c n J v c k N v Z G U i I F Z h b H V l P S J z V W 5 r b m 9 3 b i I g L z 4 8 R W 5 0 c n k g V H l w Z T 0 i R m l s b E N v d W 5 0 I i B W Y W x 1 Z T 0 i b D E y M z g i I C 8 + P E V u d H J 5 I F R 5 c G U 9 I k F k Z G V k V G 9 E Y X R h T W 9 k Z W w i I F Z h b H V l P S J s M C I g L z 4 8 R W 5 0 c n k g V H l w Z T 0 i U X V l c n l J R C I g V m F s d W U 9 I n M 1 N 2 U 5 Z j U 0 N C 0 5 N W E w L T Q x M z E t Y T h j N C 0 1 N D U 3 N D Y 1 Z j M 2 O W I i I C 8 + P C 9 T d G F i b G V F b n R y a W V z P j w v S X R l b T 4 8 S X R l b T 4 8 S X R l b U x v Y 2 F 0 a W 9 u P j x J d G V t V H l w Z T 5 G b 3 J t d W x h P C 9 J d G V t V H l w Z T 4 8 S X R l b V B h d G g + U 2 V j d G l v b j E v b X B u Z X R f a 2 V 5 d 2 9 y Z H N f d G 9 w a W N z L 1 N v d X J j Z T w v S X R l b V B h d G g + P C 9 J d G V t T G 9 j Y X R p b 2 4 + P F N 0 Y W J s Z U V u d H J p Z X M g L z 4 8 L 0 l 0 Z W 0 + P E l 0 Z W 0 + P E l 0 Z W 1 M b 2 N h d G l v b j 4 8 S X R l b V R 5 c G U + R m 9 y b X V s Y T w v S X R l b V R 5 c G U + P E l 0 Z W 1 Q Y X R o P l N l Y 3 R p b 2 4 x L 2 1 w b m V 0 X 2 t l e X d v c m R z X 3 R v c G l j c y 9 D b 2 5 2 Z X J 0 Z W Q l M j B 0 b y U y M F R h Y m x l P C 9 J d G V t U G F 0 a D 4 8 L 0 l 0 Z W 1 M b 2 N h d G l v b j 4 8 U 3 R h Y m x l R W 5 0 c m l l c y A v P j w v S X R l b T 4 8 S X R l b T 4 8 S X R l b U x v Y 2 F 0 a W 9 u P j x J d G V t V H l w Z T 5 G b 3 J t d W x h P C 9 J d G V t V H l w Z T 4 8 S X R l b V B h d G g + U 2 V j d G l v b j E v b X B u Z X R f a 2 V 5 d 2 9 y Z H N f d G 9 w a W N z L 0 V 4 c G F u Z G V k J T I w Q 2 9 s d W 1 u M T w v S X R l b V B h d G g + P C 9 J d G V t T G 9 j Y X R p b 2 4 + P F N 0 Y W J s Z U V u d H J p Z X M g L z 4 8 L 0 l 0 Z W 0 + P C 9 J d G V t c z 4 8 L 0 x v Y 2 F s U G F j a 2 F n Z U 1 l d G F k Y X R h R m l s Z T 4 W A A A A U E s F B g A A A A A A A A A A A A A A A A A A A A A A A C Y B A A A B A A A A 0 I y d 3 w E V 0 R G M e g D A T 8 K X 6 w E A A A A o l M Y T 9 7 r e Q Z v d M / e 3 q / k v A A A A A A I A A A A A A B B m A A A A A Q A A I A A A A J Q T S M t Y a P p 7 s + G S Y s h 5 7 a h e M x 9 d O Q Z s g a T O U D e / E k O y A A A A A A 6 A A A A A A g A A I A A A A L V n 8 n i z T 4 N + L 6 R k S m c m S b V 1 w c I d T O Y B I a 0 Y N Q o r o s Y e U A A A A P d N z I 9 n k w a C 8 L V p j D H 5 Q b k A y R a G 5 r C 2 Z w t 6 M 7 R l c P i R t N R R m V Q O M d D K U b e L F q v m S 2 2 1 C R O 7 U q B 0 h 0 P d A L 4 I G P s J 2 p W J r X F A C Y + A j Z q Z h J W 1 Q A A A A H a r U 8 x x C B 8 3 L N p G G n S 2 s l g w J Z K u 0 0 Q q b U u H o x 3 C k 9 M E i D U j p j N V U Z 8 K 1 y P z x 2 k j q U Z p m 3 k 2 3 7 g R C n b W t X D L N s s = < / D a t a M a s h u p > 
</file>

<file path=customXml/itemProps1.xml><?xml version="1.0" encoding="utf-8"?>
<ds:datastoreItem xmlns:ds="http://schemas.openxmlformats.org/officeDocument/2006/customXml" ds:itemID="{EDE075BE-60D8-0340-B273-3D3F2D049D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vt:lpstr>
      <vt:lpstr>miniLM_document_topics</vt:lpstr>
      <vt:lpstr>miniLM_document_topicDescriptio</vt:lpstr>
      <vt:lpstr>mpnet_document_topics</vt:lpstr>
      <vt:lpstr>mpnet_document_topicDescription</vt:lpstr>
      <vt:lpstr>scibert_document_topics</vt:lpstr>
      <vt:lpstr>scibert_documents_topicDescript</vt:lpstr>
      <vt:lpstr>miniLM_titles_topics</vt:lpstr>
      <vt:lpstr>miniLM_titles_topicdesciption</vt:lpstr>
      <vt:lpstr>mpnet_titles_topics</vt:lpstr>
      <vt:lpstr>mpnet_titles_topicDescriptions</vt:lpstr>
      <vt:lpstr>scibert_titles_topics</vt:lpstr>
      <vt:lpstr>scibert_titles_topicDescription</vt:lpstr>
      <vt:lpstr>miniLM_keywords_topics</vt:lpstr>
      <vt:lpstr>miniLM_keywords_topicDescriptio</vt:lpstr>
      <vt:lpstr>mpnet_keywords_topics</vt:lpstr>
      <vt:lpstr>mpnet_keywords_topicDescription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Joshua Paiz</cp:lastModifiedBy>
  <dcterms:created xsi:type="dcterms:W3CDTF">2023-05-16T23:01:58Z</dcterms:created>
  <dcterms:modified xsi:type="dcterms:W3CDTF">2023-06-19T13:13:56Z</dcterms:modified>
</cp:coreProperties>
</file>